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.lefort\Desktop\A INTEGRER AU CLOUD\25032019\"/>
    </mc:Choice>
  </mc:AlternateContent>
  <bookViews>
    <workbookView xWindow="0" yWindow="0" windowWidth="23040" windowHeight="9096" firstSheet="1" activeTab="1"/>
  </bookViews>
  <sheets>
    <sheet name="Catégories" sheetId="2" state="hidden" r:id="rId1"/>
    <sheet name="Demande Badges Encadrement" sheetId="66" r:id="rId2"/>
    <sheet name="Récapitulatif HOMMES" sheetId="1" r:id="rId3"/>
    <sheet name="(H) Vitesse Indiv." sheetId="3" r:id="rId4"/>
    <sheet name="(H) Vitesse Equipes" sheetId="51" r:id="rId5"/>
    <sheet name="(H) KM" sheetId="59" r:id="rId6"/>
    <sheet name="(H) Poursuite Indiv." sheetId="50" r:id="rId7"/>
    <sheet name="(H) Poursuite Equipes " sheetId="53" r:id="rId8"/>
    <sheet name="(H) Scratch" sheetId="52" r:id="rId9"/>
    <sheet name="(H) Course aux Points" sheetId="54" r:id="rId10"/>
    <sheet name="Récapitulatif FEMMES" sheetId="65" r:id="rId11"/>
    <sheet name="(F) Vitesse Indiv." sheetId="55" r:id="rId12"/>
    <sheet name="(F) Vitesse Equipes " sheetId="56" r:id="rId13"/>
    <sheet name="(F) 500m" sheetId="63" r:id="rId14"/>
    <sheet name="(F) Poursuite Indiv. " sheetId="57" r:id="rId15"/>
    <sheet name="(F) Poursuite Equipes " sheetId="58" r:id="rId16"/>
    <sheet name="(F) Scratch" sheetId="64" r:id="rId17"/>
    <sheet name="(F) Course aux Points" sheetId="62" r:id="rId18"/>
  </sheets>
  <definedNames>
    <definedName name="Catégories">Catégories!$B$2:$B$6</definedName>
    <definedName name="_xlnm.Print_Titles" localSheetId="1">'Demande Badges Encadrement'!$11:$11</definedName>
    <definedName name="_xlnm.Print_Titles" localSheetId="10">'Récapitulatif FEMMES'!$12:$12</definedName>
    <definedName name="_xlnm.Print_Titles" localSheetId="2">'Récapitulatif HOMMES'!$12:$12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66" l="1"/>
  <c r="B12" i="3"/>
  <c r="C5" i="62" l="1"/>
  <c r="C5" i="64"/>
  <c r="C5" i="58"/>
  <c r="C5" i="57"/>
  <c r="C5" i="63"/>
  <c r="C5" i="56"/>
  <c r="C5" i="55"/>
  <c r="C9" i="51" l="1"/>
  <c r="C26" i="51"/>
  <c r="E21" i="62"/>
  <c r="D21" i="62"/>
  <c r="B21" i="62"/>
  <c r="F21" i="62" s="1"/>
  <c r="G21" i="62" s="1"/>
  <c r="E20" i="62"/>
  <c r="D20" i="62"/>
  <c r="B20" i="62"/>
  <c r="F20" i="62" s="1"/>
  <c r="G20" i="62" s="1"/>
  <c r="E19" i="62"/>
  <c r="D19" i="62"/>
  <c r="B19" i="62"/>
  <c r="F19" i="62" s="1"/>
  <c r="G19" i="62" s="1"/>
  <c r="E18" i="62"/>
  <c r="D18" i="62"/>
  <c r="B18" i="62"/>
  <c r="F18" i="62" s="1"/>
  <c r="G18" i="62" s="1"/>
  <c r="E17" i="62"/>
  <c r="D17" i="62"/>
  <c r="B17" i="62"/>
  <c r="F17" i="62" s="1"/>
  <c r="G17" i="62" s="1"/>
  <c r="E16" i="62"/>
  <c r="D16" i="62"/>
  <c r="B16" i="62"/>
  <c r="C16" i="62" s="1"/>
  <c r="E15" i="62"/>
  <c r="D15" i="62"/>
  <c r="B15" i="62"/>
  <c r="F15" i="62" s="1"/>
  <c r="G15" i="62" s="1"/>
  <c r="E14" i="62"/>
  <c r="D14" i="62"/>
  <c r="B14" i="62"/>
  <c r="C14" i="62" s="1"/>
  <c r="E13" i="62"/>
  <c r="D13" i="62"/>
  <c r="B13" i="62"/>
  <c r="F13" i="62" s="1"/>
  <c r="G13" i="62" s="1"/>
  <c r="E12" i="62"/>
  <c r="D12" i="62"/>
  <c r="B12" i="62"/>
  <c r="C12" i="62" s="1"/>
  <c r="E21" i="64"/>
  <c r="D21" i="64"/>
  <c r="B21" i="64"/>
  <c r="C21" i="64" s="1"/>
  <c r="E20" i="64"/>
  <c r="D20" i="64"/>
  <c r="B20" i="64"/>
  <c r="F20" i="64" s="1"/>
  <c r="G20" i="64" s="1"/>
  <c r="E19" i="64"/>
  <c r="D19" i="64"/>
  <c r="B19" i="64"/>
  <c r="C19" i="64" s="1"/>
  <c r="E18" i="64"/>
  <c r="D18" i="64"/>
  <c r="B18" i="64"/>
  <c r="C18" i="64" s="1"/>
  <c r="E17" i="64"/>
  <c r="D17" i="64"/>
  <c r="B17" i="64"/>
  <c r="C17" i="64" s="1"/>
  <c r="E16" i="64"/>
  <c r="D16" i="64"/>
  <c r="B16" i="64"/>
  <c r="F16" i="64" s="1"/>
  <c r="G16" i="64" s="1"/>
  <c r="E15" i="64"/>
  <c r="D15" i="64"/>
  <c r="B15" i="64"/>
  <c r="C15" i="64" s="1"/>
  <c r="E14" i="64"/>
  <c r="D14" i="64"/>
  <c r="B14" i="64"/>
  <c r="F14" i="64" s="1"/>
  <c r="G14" i="64" s="1"/>
  <c r="E13" i="64"/>
  <c r="D13" i="64"/>
  <c r="B13" i="64"/>
  <c r="C13" i="64" s="1"/>
  <c r="E12" i="64"/>
  <c r="D12" i="64"/>
  <c r="B12" i="64"/>
  <c r="C12" i="64" s="1"/>
  <c r="C28" i="58"/>
  <c r="C9" i="58"/>
  <c r="E44" i="58"/>
  <c r="D44" i="58"/>
  <c r="B44" i="58"/>
  <c r="C44" i="58" s="1"/>
  <c r="E43" i="58"/>
  <c r="D43" i="58"/>
  <c r="B43" i="58"/>
  <c r="C43" i="58" s="1"/>
  <c r="E42" i="58"/>
  <c r="D42" i="58"/>
  <c r="B42" i="58"/>
  <c r="C42" i="58" s="1"/>
  <c r="E41" i="58"/>
  <c r="D41" i="58"/>
  <c r="B41" i="58"/>
  <c r="C41" i="58" s="1"/>
  <c r="E40" i="58"/>
  <c r="D40" i="58"/>
  <c r="B40" i="58"/>
  <c r="C40" i="58" s="1"/>
  <c r="E36" i="58"/>
  <c r="D36" i="58"/>
  <c r="B36" i="58"/>
  <c r="C36" i="58" s="1"/>
  <c r="E35" i="58"/>
  <c r="D35" i="58"/>
  <c r="B35" i="58"/>
  <c r="C35" i="58" s="1"/>
  <c r="E34" i="58"/>
  <c r="D34" i="58"/>
  <c r="B34" i="58"/>
  <c r="C34" i="58" s="1"/>
  <c r="E33" i="58"/>
  <c r="D33" i="58"/>
  <c r="B33" i="58"/>
  <c r="C33" i="58" s="1"/>
  <c r="E32" i="58"/>
  <c r="D32" i="58"/>
  <c r="B32" i="58"/>
  <c r="C32" i="58" s="1"/>
  <c r="E25" i="58"/>
  <c r="D25" i="58"/>
  <c r="B25" i="58"/>
  <c r="C25" i="58" s="1"/>
  <c r="E24" i="58"/>
  <c r="D24" i="58"/>
  <c r="B24" i="58"/>
  <c r="C24" i="58" s="1"/>
  <c r="E23" i="58"/>
  <c r="D23" i="58"/>
  <c r="B23" i="58"/>
  <c r="C23" i="58" s="1"/>
  <c r="E22" i="58"/>
  <c r="D22" i="58"/>
  <c r="B22" i="58"/>
  <c r="C22" i="58" s="1"/>
  <c r="E21" i="58"/>
  <c r="D21" i="58"/>
  <c r="B21" i="58"/>
  <c r="C21" i="58" s="1"/>
  <c r="E17" i="58"/>
  <c r="D17" i="58"/>
  <c r="B17" i="58"/>
  <c r="C17" i="58" s="1"/>
  <c r="E16" i="58"/>
  <c r="D16" i="58"/>
  <c r="B16" i="58"/>
  <c r="C16" i="58" s="1"/>
  <c r="E15" i="58"/>
  <c r="D15" i="58"/>
  <c r="B15" i="58"/>
  <c r="C15" i="58" s="1"/>
  <c r="E14" i="58"/>
  <c r="D14" i="58"/>
  <c r="B14" i="58"/>
  <c r="C14" i="58" s="1"/>
  <c r="E13" i="58"/>
  <c r="D13" i="58"/>
  <c r="B13" i="58"/>
  <c r="C13" i="58" s="1"/>
  <c r="E21" i="57"/>
  <c r="D21" i="57"/>
  <c r="B21" i="57"/>
  <c r="C21" i="57" s="1"/>
  <c r="E20" i="57"/>
  <c r="D20" i="57"/>
  <c r="B20" i="57"/>
  <c r="C20" i="57" s="1"/>
  <c r="E19" i="57"/>
  <c r="D19" i="57"/>
  <c r="B19" i="57"/>
  <c r="F19" i="57" s="1"/>
  <c r="G19" i="57" s="1"/>
  <c r="E18" i="57"/>
  <c r="D18" i="57"/>
  <c r="B18" i="57"/>
  <c r="C18" i="57" s="1"/>
  <c r="E17" i="57"/>
  <c r="D17" i="57"/>
  <c r="B17" i="57"/>
  <c r="C17" i="57" s="1"/>
  <c r="E16" i="57"/>
  <c r="D16" i="57"/>
  <c r="B16" i="57"/>
  <c r="C16" i="57" s="1"/>
  <c r="E15" i="57"/>
  <c r="D15" i="57"/>
  <c r="B15" i="57"/>
  <c r="F15" i="57" s="1"/>
  <c r="G15" i="57" s="1"/>
  <c r="E14" i="57"/>
  <c r="D14" i="57"/>
  <c r="B14" i="57"/>
  <c r="C14" i="57" s="1"/>
  <c r="E13" i="57"/>
  <c r="D13" i="57"/>
  <c r="B13" i="57"/>
  <c r="C13" i="57" s="1"/>
  <c r="E12" i="57"/>
  <c r="D12" i="57"/>
  <c r="B12" i="57"/>
  <c r="C12" i="57" s="1"/>
  <c r="E21" i="63"/>
  <c r="D21" i="63"/>
  <c r="B21" i="63"/>
  <c r="C21" i="63" s="1"/>
  <c r="E20" i="63"/>
  <c r="D20" i="63"/>
  <c r="B20" i="63"/>
  <c r="C20" i="63" s="1"/>
  <c r="E19" i="63"/>
  <c r="D19" i="63"/>
  <c r="B19" i="63"/>
  <c r="C19" i="63" s="1"/>
  <c r="E18" i="63"/>
  <c r="D18" i="63"/>
  <c r="B18" i="63"/>
  <c r="C18" i="63" s="1"/>
  <c r="E17" i="63"/>
  <c r="D17" i="63"/>
  <c r="B17" i="63"/>
  <c r="C17" i="63" s="1"/>
  <c r="E16" i="63"/>
  <c r="D16" i="63"/>
  <c r="B16" i="63"/>
  <c r="F16" i="63" s="1"/>
  <c r="G16" i="63" s="1"/>
  <c r="E15" i="63"/>
  <c r="D15" i="63"/>
  <c r="B15" i="63"/>
  <c r="C15" i="63" s="1"/>
  <c r="E14" i="63"/>
  <c r="D14" i="63"/>
  <c r="B14" i="63"/>
  <c r="F14" i="63" s="1"/>
  <c r="G14" i="63" s="1"/>
  <c r="E13" i="63"/>
  <c r="D13" i="63"/>
  <c r="B13" i="63"/>
  <c r="C13" i="63" s="1"/>
  <c r="E12" i="63"/>
  <c r="D12" i="63"/>
  <c r="B12" i="63"/>
  <c r="C12" i="63" s="1"/>
  <c r="C9" i="56"/>
  <c r="C24" i="56"/>
  <c r="E21" i="56"/>
  <c r="D21" i="56"/>
  <c r="E20" i="56"/>
  <c r="D20" i="56"/>
  <c r="E19" i="56"/>
  <c r="D19" i="56"/>
  <c r="E15" i="56"/>
  <c r="D15" i="56"/>
  <c r="E14" i="56"/>
  <c r="D14" i="56"/>
  <c r="E13" i="56"/>
  <c r="D13" i="56"/>
  <c r="E35" i="56"/>
  <c r="E36" i="56"/>
  <c r="D35" i="56"/>
  <c r="D36" i="56"/>
  <c r="D29" i="56"/>
  <c r="E29" i="56"/>
  <c r="B36" i="56"/>
  <c r="C36" i="56" s="1"/>
  <c r="B35" i="56"/>
  <c r="C35" i="56" s="1"/>
  <c r="E34" i="56"/>
  <c r="D34" i="56"/>
  <c r="B34" i="56"/>
  <c r="C34" i="56" s="1"/>
  <c r="D30" i="56"/>
  <c r="B30" i="56"/>
  <c r="E30" i="56" s="1"/>
  <c r="B29" i="56"/>
  <c r="C29" i="56" s="1"/>
  <c r="E28" i="56"/>
  <c r="D28" i="56"/>
  <c r="B28" i="56"/>
  <c r="F28" i="56" s="1"/>
  <c r="G28" i="56" s="1"/>
  <c r="B21" i="56"/>
  <c r="C21" i="56" s="1"/>
  <c r="B20" i="56"/>
  <c r="C20" i="56" s="1"/>
  <c r="B19" i="56"/>
  <c r="C19" i="56" s="1"/>
  <c r="B15" i="56"/>
  <c r="C15" i="56" s="1"/>
  <c r="F12" i="63" l="1"/>
  <c r="G12" i="63" s="1"/>
  <c r="C15" i="62"/>
  <c r="C21" i="62"/>
  <c r="C19" i="62"/>
  <c r="C17" i="62"/>
  <c r="C13" i="62"/>
  <c r="F12" i="62"/>
  <c r="G12" i="62" s="1"/>
  <c r="F14" i="62"/>
  <c r="G14" i="62" s="1"/>
  <c r="F16" i="62"/>
  <c r="G16" i="62" s="1"/>
  <c r="C18" i="62"/>
  <c r="C20" i="62"/>
  <c r="F12" i="64"/>
  <c r="G12" i="64" s="1"/>
  <c r="F18" i="64"/>
  <c r="G18" i="64" s="1"/>
  <c r="C14" i="64"/>
  <c r="C16" i="64"/>
  <c r="C20" i="64"/>
  <c r="F13" i="64"/>
  <c r="G13" i="64" s="1"/>
  <c r="F15" i="64"/>
  <c r="G15" i="64" s="1"/>
  <c r="F17" i="64"/>
  <c r="G17" i="64" s="1"/>
  <c r="F19" i="64"/>
  <c r="G19" i="64" s="1"/>
  <c r="F21" i="64"/>
  <c r="G21" i="64" s="1"/>
  <c r="F41" i="58"/>
  <c r="G41" i="58" s="1"/>
  <c r="F43" i="58"/>
  <c r="G43" i="58" s="1"/>
  <c r="F40" i="58"/>
  <c r="G40" i="58" s="1"/>
  <c r="F42" i="58"/>
  <c r="G42" i="58" s="1"/>
  <c r="F44" i="58"/>
  <c r="G44" i="58" s="1"/>
  <c r="F33" i="58"/>
  <c r="G33" i="58" s="1"/>
  <c r="F35" i="58"/>
  <c r="G35" i="58" s="1"/>
  <c r="F32" i="58"/>
  <c r="G32" i="58" s="1"/>
  <c r="F34" i="58"/>
  <c r="G34" i="58" s="1"/>
  <c r="F36" i="58"/>
  <c r="G36" i="58" s="1"/>
  <c r="F22" i="58"/>
  <c r="G22" i="58" s="1"/>
  <c r="F24" i="58"/>
  <c r="G24" i="58" s="1"/>
  <c r="F21" i="58"/>
  <c r="G21" i="58" s="1"/>
  <c r="F23" i="58"/>
  <c r="G23" i="58" s="1"/>
  <c r="F25" i="58"/>
  <c r="G25" i="58" s="1"/>
  <c r="F14" i="58"/>
  <c r="G14" i="58" s="1"/>
  <c r="F16" i="58"/>
  <c r="G16" i="58" s="1"/>
  <c r="F15" i="58"/>
  <c r="G15" i="58" s="1"/>
  <c r="F17" i="58"/>
  <c r="G17" i="58" s="1"/>
  <c r="F13" i="58"/>
  <c r="G13" i="58" s="1"/>
  <c r="F13" i="57"/>
  <c r="G13" i="57" s="1"/>
  <c r="F17" i="57"/>
  <c r="G17" i="57" s="1"/>
  <c r="C15" i="57"/>
  <c r="C19" i="57"/>
  <c r="F12" i="57"/>
  <c r="G12" i="57" s="1"/>
  <c r="F14" i="57"/>
  <c r="G14" i="57" s="1"/>
  <c r="F16" i="57"/>
  <c r="G16" i="57" s="1"/>
  <c r="F18" i="57"/>
  <c r="G18" i="57" s="1"/>
  <c r="F20" i="57"/>
  <c r="G20" i="57" s="1"/>
  <c r="F21" i="57"/>
  <c r="G21" i="57" s="1"/>
  <c r="F18" i="63"/>
  <c r="G18" i="63" s="1"/>
  <c r="F20" i="63"/>
  <c r="G20" i="63" s="1"/>
  <c r="C14" i="63"/>
  <c r="C16" i="63"/>
  <c r="F13" i="63"/>
  <c r="G13" i="63" s="1"/>
  <c r="F17" i="63"/>
  <c r="G17" i="63" s="1"/>
  <c r="F19" i="63"/>
  <c r="G19" i="63" s="1"/>
  <c r="F21" i="63"/>
  <c r="G21" i="63" s="1"/>
  <c r="F15" i="63"/>
  <c r="G15" i="63" s="1"/>
  <c r="C28" i="56"/>
  <c r="F21" i="56"/>
  <c r="G21" i="56" s="1"/>
  <c r="F20" i="56"/>
  <c r="G20" i="56" s="1"/>
  <c r="F19" i="56"/>
  <c r="G19" i="56" s="1"/>
  <c r="F15" i="56"/>
  <c r="G15" i="56" s="1"/>
  <c r="F36" i="56"/>
  <c r="G36" i="56" s="1"/>
  <c r="F35" i="56"/>
  <c r="G35" i="56" s="1"/>
  <c r="F30" i="56"/>
  <c r="G30" i="56" s="1"/>
  <c r="F29" i="56"/>
  <c r="G29" i="56" s="1"/>
  <c r="C30" i="56"/>
  <c r="F34" i="56"/>
  <c r="G34" i="56" s="1"/>
  <c r="B14" i="56"/>
  <c r="B13" i="56"/>
  <c r="B12" i="55"/>
  <c r="B13" i="55"/>
  <c r="C13" i="55" s="1"/>
  <c r="D13" i="55" s="1"/>
  <c r="E13" i="55" s="1"/>
  <c r="F13" i="55" s="1"/>
  <c r="G13" i="55" s="1"/>
  <c r="C14" i="56" l="1"/>
  <c r="F14" i="56"/>
  <c r="G14" i="56" s="1"/>
  <c r="C13" i="56"/>
  <c r="F13" i="56"/>
  <c r="G13" i="56" s="1"/>
  <c r="B21" i="55"/>
  <c r="C21" i="55" s="1"/>
  <c r="D21" i="55" s="1"/>
  <c r="E21" i="55" s="1"/>
  <c r="F21" i="55" s="1"/>
  <c r="G21" i="55" s="1"/>
  <c r="B20" i="55"/>
  <c r="C20" i="55" s="1"/>
  <c r="D20" i="55" s="1"/>
  <c r="E20" i="55" s="1"/>
  <c r="F20" i="55" s="1"/>
  <c r="G20" i="55" s="1"/>
  <c r="B19" i="55"/>
  <c r="C19" i="55" s="1"/>
  <c r="D19" i="55" s="1"/>
  <c r="E19" i="55" s="1"/>
  <c r="F19" i="55" s="1"/>
  <c r="G19" i="55" s="1"/>
  <c r="B18" i="55"/>
  <c r="C18" i="55" s="1"/>
  <c r="D18" i="55" s="1"/>
  <c r="E18" i="55" s="1"/>
  <c r="F18" i="55" s="1"/>
  <c r="G18" i="55" s="1"/>
  <c r="B17" i="55"/>
  <c r="C17" i="55" s="1"/>
  <c r="D17" i="55" s="1"/>
  <c r="E17" i="55" s="1"/>
  <c r="F17" i="55" s="1"/>
  <c r="G17" i="55" s="1"/>
  <c r="B16" i="55"/>
  <c r="C16" i="55" s="1"/>
  <c r="D16" i="55" s="1"/>
  <c r="E16" i="55" s="1"/>
  <c r="F16" i="55" s="1"/>
  <c r="G16" i="55" s="1"/>
  <c r="B15" i="55"/>
  <c r="C15" i="55" s="1"/>
  <c r="D15" i="55" s="1"/>
  <c r="E15" i="55" s="1"/>
  <c r="F15" i="55" s="1"/>
  <c r="G15" i="55" s="1"/>
  <c r="B14" i="55"/>
  <c r="C14" i="55" s="1"/>
  <c r="D14" i="55" s="1"/>
  <c r="E14" i="55" s="1"/>
  <c r="F14" i="55" s="1"/>
  <c r="G14" i="55" s="1"/>
  <c r="C12" i="55"/>
  <c r="D12" i="55" s="1"/>
  <c r="E12" i="55" s="1"/>
  <c r="F12" i="55" s="1"/>
  <c r="G12" i="55" s="1"/>
  <c r="C10" i="65"/>
  <c r="A1" i="65"/>
  <c r="E42" i="3"/>
  <c r="E13" i="3"/>
  <c r="F13" i="3" s="1"/>
  <c r="G13" i="3" s="1"/>
  <c r="E14" i="3"/>
  <c r="F14" i="3" s="1"/>
  <c r="G14" i="3" s="1"/>
  <c r="E15" i="3"/>
  <c r="F15" i="3" s="1"/>
  <c r="E16" i="3"/>
  <c r="D16" i="3"/>
  <c r="C10" i="1"/>
  <c r="C9" i="66" s="1"/>
  <c r="G15" i="3" l="1"/>
  <c r="E97" i="54"/>
  <c r="D97" i="54"/>
  <c r="B97" i="54"/>
  <c r="E96" i="54"/>
  <c r="D96" i="54"/>
  <c r="B96" i="54"/>
  <c r="E95" i="54"/>
  <c r="D95" i="54"/>
  <c r="B95" i="54"/>
  <c r="E94" i="54"/>
  <c r="D94" i="54"/>
  <c r="B94" i="54"/>
  <c r="E93" i="54"/>
  <c r="D93" i="54"/>
  <c r="B93" i="54"/>
  <c r="E87" i="54"/>
  <c r="D87" i="54"/>
  <c r="B87" i="54"/>
  <c r="E86" i="54"/>
  <c r="D86" i="54"/>
  <c r="B86" i="54"/>
  <c r="E85" i="54"/>
  <c r="D85" i="54"/>
  <c r="B85" i="54"/>
  <c r="E84" i="54"/>
  <c r="D84" i="54"/>
  <c r="B84" i="54"/>
  <c r="E83" i="54"/>
  <c r="D83" i="54"/>
  <c r="B83" i="54"/>
  <c r="E77" i="54"/>
  <c r="D77" i="54"/>
  <c r="B77" i="54"/>
  <c r="E76" i="54"/>
  <c r="D76" i="54"/>
  <c r="B76" i="54"/>
  <c r="E75" i="54"/>
  <c r="D75" i="54"/>
  <c r="B75" i="54"/>
  <c r="E74" i="54"/>
  <c r="D74" i="54"/>
  <c r="B74" i="54"/>
  <c r="E73" i="54"/>
  <c r="D73" i="54"/>
  <c r="B73" i="54"/>
  <c r="E66" i="54"/>
  <c r="D66" i="54"/>
  <c r="B66" i="54"/>
  <c r="E65" i="54"/>
  <c r="D65" i="54"/>
  <c r="B65" i="54"/>
  <c r="E64" i="54"/>
  <c r="D64" i="54"/>
  <c r="B64" i="54"/>
  <c r="E63" i="54"/>
  <c r="D63" i="54"/>
  <c r="B63" i="54"/>
  <c r="E62" i="54"/>
  <c r="D62" i="54"/>
  <c r="B62" i="54"/>
  <c r="E56" i="54"/>
  <c r="D56" i="54"/>
  <c r="B56" i="54"/>
  <c r="E55" i="54"/>
  <c r="D55" i="54"/>
  <c r="B55" i="54"/>
  <c r="E54" i="54"/>
  <c r="D54" i="54"/>
  <c r="B54" i="54"/>
  <c r="E53" i="54"/>
  <c r="D53" i="54"/>
  <c r="B53" i="54"/>
  <c r="E52" i="54"/>
  <c r="D52" i="54"/>
  <c r="B52" i="54"/>
  <c r="E46" i="54"/>
  <c r="D46" i="54"/>
  <c r="B46" i="54"/>
  <c r="E45" i="54"/>
  <c r="D45" i="54"/>
  <c r="B45" i="54"/>
  <c r="E44" i="54"/>
  <c r="D44" i="54"/>
  <c r="B44" i="54"/>
  <c r="E43" i="54"/>
  <c r="D43" i="54"/>
  <c r="B43" i="54"/>
  <c r="E42" i="54"/>
  <c r="D42" i="54"/>
  <c r="B42" i="54"/>
  <c r="E36" i="54"/>
  <c r="D36" i="54"/>
  <c r="B36" i="54"/>
  <c r="E35" i="54"/>
  <c r="D35" i="54"/>
  <c r="B35" i="54"/>
  <c r="E34" i="54"/>
  <c r="D34" i="54"/>
  <c r="B34" i="54"/>
  <c r="E33" i="54"/>
  <c r="D33" i="54"/>
  <c r="B33" i="54"/>
  <c r="E32" i="54"/>
  <c r="D32" i="54"/>
  <c r="B32" i="54"/>
  <c r="E26" i="54"/>
  <c r="D26" i="54"/>
  <c r="B26" i="54"/>
  <c r="E25" i="54"/>
  <c r="D25" i="54"/>
  <c r="B25" i="54"/>
  <c r="E24" i="54"/>
  <c r="D24" i="54"/>
  <c r="B24" i="54"/>
  <c r="E23" i="54"/>
  <c r="D23" i="54"/>
  <c r="B23" i="54"/>
  <c r="E22" i="54"/>
  <c r="D22" i="54"/>
  <c r="B22" i="54"/>
  <c r="E16" i="54"/>
  <c r="D16" i="54"/>
  <c r="B16" i="54"/>
  <c r="E15" i="54"/>
  <c r="D15" i="54"/>
  <c r="B15" i="54"/>
  <c r="E14" i="54"/>
  <c r="D14" i="54"/>
  <c r="B14" i="54"/>
  <c r="E13" i="54"/>
  <c r="D13" i="54"/>
  <c r="B13" i="54"/>
  <c r="E12" i="54"/>
  <c r="D12" i="54"/>
  <c r="B12" i="54"/>
  <c r="E97" i="52"/>
  <c r="D97" i="52"/>
  <c r="B97" i="52"/>
  <c r="E96" i="52"/>
  <c r="D96" i="52"/>
  <c r="B96" i="52"/>
  <c r="E95" i="52"/>
  <c r="D95" i="52"/>
  <c r="B95" i="52"/>
  <c r="E94" i="52"/>
  <c r="D94" i="52"/>
  <c r="B94" i="52"/>
  <c r="E93" i="52"/>
  <c r="D93" i="52"/>
  <c r="B93" i="52"/>
  <c r="E87" i="52"/>
  <c r="D87" i="52"/>
  <c r="B87" i="52"/>
  <c r="E86" i="52"/>
  <c r="D86" i="52"/>
  <c r="B86" i="52"/>
  <c r="E85" i="52"/>
  <c r="D85" i="52"/>
  <c r="B85" i="52"/>
  <c r="E84" i="52"/>
  <c r="D84" i="52"/>
  <c r="B84" i="52"/>
  <c r="E83" i="52"/>
  <c r="D83" i="52"/>
  <c r="B83" i="52"/>
  <c r="E77" i="52"/>
  <c r="D77" i="52"/>
  <c r="B77" i="52"/>
  <c r="E76" i="52"/>
  <c r="D76" i="52"/>
  <c r="B76" i="52"/>
  <c r="E75" i="52"/>
  <c r="D75" i="52"/>
  <c r="B75" i="52"/>
  <c r="E74" i="52"/>
  <c r="D74" i="52"/>
  <c r="B74" i="52"/>
  <c r="E73" i="52"/>
  <c r="D73" i="52"/>
  <c r="B73" i="52"/>
  <c r="E66" i="52"/>
  <c r="D66" i="52"/>
  <c r="B66" i="52"/>
  <c r="E65" i="52"/>
  <c r="D65" i="52"/>
  <c r="B65" i="52"/>
  <c r="E64" i="52"/>
  <c r="D64" i="52"/>
  <c r="B64" i="52"/>
  <c r="E63" i="52"/>
  <c r="D63" i="52"/>
  <c r="B63" i="52"/>
  <c r="E62" i="52"/>
  <c r="D62" i="52"/>
  <c r="B62" i="52"/>
  <c r="E56" i="52"/>
  <c r="D56" i="52"/>
  <c r="B56" i="52"/>
  <c r="E55" i="52"/>
  <c r="D55" i="52"/>
  <c r="B55" i="52"/>
  <c r="E54" i="52"/>
  <c r="D54" i="52"/>
  <c r="B54" i="52"/>
  <c r="E53" i="52"/>
  <c r="D53" i="52"/>
  <c r="B53" i="52"/>
  <c r="E52" i="52"/>
  <c r="D52" i="52"/>
  <c r="B52" i="52"/>
  <c r="E46" i="52"/>
  <c r="D46" i="52"/>
  <c r="B46" i="52"/>
  <c r="E45" i="52"/>
  <c r="D45" i="52"/>
  <c r="B45" i="52"/>
  <c r="E44" i="52"/>
  <c r="D44" i="52"/>
  <c r="B44" i="52"/>
  <c r="E43" i="52"/>
  <c r="D43" i="52"/>
  <c r="B43" i="52"/>
  <c r="E42" i="52"/>
  <c r="D42" i="52"/>
  <c r="B42" i="52"/>
  <c r="E36" i="52"/>
  <c r="D36" i="52"/>
  <c r="B36" i="52"/>
  <c r="E35" i="52"/>
  <c r="D35" i="52"/>
  <c r="B35" i="52"/>
  <c r="E34" i="52"/>
  <c r="D34" i="52"/>
  <c r="B34" i="52"/>
  <c r="E33" i="52"/>
  <c r="D33" i="52"/>
  <c r="B33" i="52"/>
  <c r="E32" i="52"/>
  <c r="D32" i="52"/>
  <c r="B32" i="52"/>
  <c r="E26" i="52"/>
  <c r="D26" i="52"/>
  <c r="B26" i="52"/>
  <c r="E25" i="52"/>
  <c r="D25" i="52"/>
  <c r="B25" i="52"/>
  <c r="E24" i="52"/>
  <c r="D24" i="52"/>
  <c r="B24" i="52"/>
  <c r="E23" i="52"/>
  <c r="D23" i="52"/>
  <c r="B23" i="52"/>
  <c r="E22" i="52"/>
  <c r="D22" i="52"/>
  <c r="B22" i="52"/>
  <c r="E16" i="52"/>
  <c r="D16" i="52"/>
  <c r="B16" i="52"/>
  <c r="E15" i="52"/>
  <c r="D15" i="52"/>
  <c r="B15" i="52"/>
  <c r="E14" i="52"/>
  <c r="D14" i="52"/>
  <c r="B14" i="52"/>
  <c r="E13" i="52"/>
  <c r="D13" i="52"/>
  <c r="B13" i="52"/>
  <c r="E12" i="52"/>
  <c r="D12" i="52"/>
  <c r="B12" i="52"/>
  <c r="E44" i="53"/>
  <c r="D44" i="53"/>
  <c r="B44" i="53"/>
  <c r="E43" i="53"/>
  <c r="D43" i="53"/>
  <c r="B43" i="53"/>
  <c r="E42" i="53"/>
  <c r="D42" i="53"/>
  <c r="B42" i="53"/>
  <c r="E41" i="53"/>
  <c r="D41" i="53"/>
  <c r="B41" i="53"/>
  <c r="E40" i="53"/>
  <c r="D40" i="53"/>
  <c r="B40" i="53"/>
  <c r="E36" i="53"/>
  <c r="D36" i="53"/>
  <c r="B36" i="53"/>
  <c r="E35" i="53"/>
  <c r="D35" i="53"/>
  <c r="B35" i="53"/>
  <c r="E34" i="53"/>
  <c r="D34" i="53"/>
  <c r="B34" i="53"/>
  <c r="E33" i="53"/>
  <c r="D33" i="53"/>
  <c r="B33" i="53"/>
  <c r="E32" i="53"/>
  <c r="D32" i="53"/>
  <c r="B32" i="53"/>
  <c r="E25" i="53"/>
  <c r="D25" i="53"/>
  <c r="B25" i="53"/>
  <c r="E24" i="53"/>
  <c r="D24" i="53"/>
  <c r="B24" i="53"/>
  <c r="E23" i="53"/>
  <c r="D23" i="53"/>
  <c r="B23" i="53"/>
  <c r="E22" i="53"/>
  <c r="D22" i="53"/>
  <c r="B22" i="53"/>
  <c r="E21" i="53"/>
  <c r="D21" i="53"/>
  <c r="B21" i="53"/>
  <c r="E17" i="53"/>
  <c r="D17" i="53"/>
  <c r="B17" i="53"/>
  <c r="E16" i="53"/>
  <c r="D16" i="53"/>
  <c r="B16" i="53"/>
  <c r="E15" i="53"/>
  <c r="D15" i="53"/>
  <c r="B15" i="53"/>
  <c r="E14" i="53"/>
  <c r="D14" i="53"/>
  <c r="B14" i="53"/>
  <c r="E13" i="53"/>
  <c r="D13" i="53"/>
  <c r="B13" i="53"/>
  <c r="E97" i="50"/>
  <c r="D97" i="50"/>
  <c r="B97" i="50"/>
  <c r="E96" i="50"/>
  <c r="D96" i="50"/>
  <c r="B96" i="50"/>
  <c r="E95" i="50"/>
  <c r="D95" i="50"/>
  <c r="B95" i="50"/>
  <c r="E94" i="50"/>
  <c r="D94" i="50"/>
  <c r="B94" i="50"/>
  <c r="E93" i="50"/>
  <c r="D93" i="50"/>
  <c r="B93" i="50"/>
  <c r="E87" i="50"/>
  <c r="D87" i="50"/>
  <c r="B87" i="50"/>
  <c r="E86" i="50"/>
  <c r="D86" i="50"/>
  <c r="B86" i="50"/>
  <c r="E85" i="50"/>
  <c r="D85" i="50"/>
  <c r="B85" i="50"/>
  <c r="E84" i="50"/>
  <c r="D84" i="50"/>
  <c r="B84" i="50"/>
  <c r="E83" i="50"/>
  <c r="D83" i="50"/>
  <c r="B83" i="50"/>
  <c r="E77" i="50"/>
  <c r="D77" i="50"/>
  <c r="B77" i="50"/>
  <c r="E76" i="50"/>
  <c r="D76" i="50"/>
  <c r="B76" i="50"/>
  <c r="E75" i="50"/>
  <c r="D75" i="50"/>
  <c r="B75" i="50"/>
  <c r="E74" i="50"/>
  <c r="D74" i="50"/>
  <c r="B74" i="50"/>
  <c r="E73" i="50"/>
  <c r="D73" i="50"/>
  <c r="B73" i="50"/>
  <c r="E66" i="50"/>
  <c r="D66" i="50"/>
  <c r="B66" i="50"/>
  <c r="E65" i="50"/>
  <c r="D65" i="50"/>
  <c r="B65" i="50"/>
  <c r="E64" i="50"/>
  <c r="D64" i="50"/>
  <c r="B64" i="50"/>
  <c r="E63" i="50"/>
  <c r="D63" i="50"/>
  <c r="B63" i="50"/>
  <c r="E62" i="50"/>
  <c r="D62" i="50"/>
  <c r="B62" i="50"/>
  <c r="E56" i="50"/>
  <c r="D56" i="50"/>
  <c r="B56" i="50"/>
  <c r="E55" i="50"/>
  <c r="D55" i="50"/>
  <c r="B55" i="50"/>
  <c r="E54" i="50"/>
  <c r="D54" i="50"/>
  <c r="B54" i="50"/>
  <c r="E53" i="50"/>
  <c r="D53" i="50"/>
  <c r="B53" i="50"/>
  <c r="E52" i="50"/>
  <c r="D52" i="50"/>
  <c r="B52" i="50"/>
  <c r="E46" i="50"/>
  <c r="D46" i="50"/>
  <c r="B46" i="50"/>
  <c r="E45" i="50"/>
  <c r="D45" i="50"/>
  <c r="B45" i="50"/>
  <c r="E44" i="50"/>
  <c r="D44" i="50"/>
  <c r="B44" i="50"/>
  <c r="E43" i="50"/>
  <c r="D43" i="50"/>
  <c r="B43" i="50"/>
  <c r="E42" i="50"/>
  <c r="D42" i="50"/>
  <c r="B42" i="50"/>
  <c r="E36" i="50"/>
  <c r="D36" i="50"/>
  <c r="B36" i="50"/>
  <c r="E35" i="50"/>
  <c r="D35" i="50"/>
  <c r="B35" i="50"/>
  <c r="E34" i="50"/>
  <c r="D34" i="50"/>
  <c r="B34" i="50"/>
  <c r="E33" i="50"/>
  <c r="D33" i="50"/>
  <c r="B33" i="50"/>
  <c r="E32" i="50"/>
  <c r="D32" i="50"/>
  <c r="B32" i="50"/>
  <c r="E26" i="50"/>
  <c r="D26" i="50"/>
  <c r="B26" i="50"/>
  <c r="E25" i="50"/>
  <c r="D25" i="50"/>
  <c r="B25" i="50"/>
  <c r="E24" i="50"/>
  <c r="D24" i="50"/>
  <c r="B24" i="50"/>
  <c r="E23" i="50"/>
  <c r="D23" i="50"/>
  <c r="B23" i="50"/>
  <c r="E22" i="50"/>
  <c r="D22" i="50"/>
  <c r="B22" i="50"/>
  <c r="E16" i="50"/>
  <c r="D16" i="50"/>
  <c r="B16" i="50"/>
  <c r="E15" i="50"/>
  <c r="D15" i="50"/>
  <c r="B15" i="50"/>
  <c r="E14" i="50"/>
  <c r="D14" i="50"/>
  <c r="B14" i="50"/>
  <c r="E13" i="50"/>
  <c r="D13" i="50"/>
  <c r="B13" i="50"/>
  <c r="E12" i="50"/>
  <c r="D12" i="50"/>
  <c r="B12" i="50"/>
  <c r="E97" i="59"/>
  <c r="D97" i="59"/>
  <c r="B97" i="59"/>
  <c r="E96" i="59"/>
  <c r="F96" i="59" s="1"/>
  <c r="G96" i="59" s="1"/>
  <c r="D96" i="59"/>
  <c r="B96" i="59"/>
  <c r="C96" i="59" s="1"/>
  <c r="E95" i="59"/>
  <c r="D95" i="59"/>
  <c r="B95" i="59"/>
  <c r="E94" i="59"/>
  <c r="F94" i="59" s="1"/>
  <c r="G94" i="59" s="1"/>
  <c r="D94" i="59"/>
  <c r="B94" i="59"/>
  <c r="C94" i="59" s="1"/>
  <c r="E93" i="59"/>
  <c r="F93" i="59" s="1"/>
  <c r="G93" i="59" s="1"/>
  <c r="D93" i="59"/>
  <c r="B93" i="59"/>
  <c r="C93" i="59" s="1"/>
  <c r="E87" i="59"/>
  <c r="F87" i="59" s="1"/>
  <c r="G87" i="59" s="1"/>
  <c r="D87" i="59"/>
  <c r="B87" i="59"/>
  <c r="C87" i="59" s="1"/>
  <c r="E86" i="59"/>
  <c r="D86" i="59"/>
  <c r="B86" i="59"/>
  <c r="E85" i="59"/>
  <c r="F85" i="59" s="1"/>
  <c r="G85" i="59" s="1"/>
  <c r="D85" i="59"/>
  <c r="B85" i="59"/>
  <c r="C85" i="59" s="1"/>
  <c r="E84" i="59"/>
  <c r="F84" i="59" s="1"/>
  <c r="G84" i="59" s="1"/>
  <c r="D84" i="59"/>
  <c r="B84" i="59"/>
  <c r="C84" i="59" s="1"/>
  <c r="E83" i="59"/>
  <c r="F83" i="59" s="1"/>
  <c r="G83" i="59" s="1"/>
  <c r="D83" i="59"/>
  <c r="B83" i="59"/>
  <c r="C83" i="59" s="1"/>
  <c r="E77" i="59"/>
  <c r="D77" i="59"/>
  <c r="B77" i="59"/>
  <c r="E76" i="59"/>
  <c r="F76" i="59" s="1"/>
  <c r="G76" i="59" s="1"/>
  <c r="D76" i="59"/>
  <c r="B76" i="59"/>
  <c r="C76" i="59" s="1"/>
  <c r="E75" i="59"/>
  <c r="F75" i="59" s="1"/>
  <c r="G75" i="59" s="1"/>
  <c r="D75" i="59"/>
  <c r="B75" i="59"/>
  <c r="C75" i="59" s="1"/>
  <c r="E74" i="59"/>
  <c r="F74" i="59" s="1"/>
  <c r="G74" i="59" s="1"/>
  <c r="D74" i="59"/>
  <c r="B74" i="59"/>
  <c r="C74" i="59" s="1"/>
  <c r="E73" i="59"/>
  <c r="F73" i="59" s="1"/>
  <c r="G73" i="59" s="1"/>
  <c r="D73" i="59"/>
  <c r="B73" i="59"/>
  <c r="C73" i="59" s="1"/>
  <c r="E66" i="59"/>
  <c r="D66" i="59"/>
  <c r="B66" i="59"/>
  <c r="E65" i="59"/>
  <c r="F65" i="59" s="1"/>
  <c r="G65" i="59" s="1"/>
  <c r="D65" i="59"/>
  <c r="B65" i="59"/>
  <c r="C65" i="59" s="1"/>
  <c r="E64" i="59"/>
  <c r="F64" i="59" s="1"/>
  <c r="G64" i="59" s="1"/>
  <c r="D64" i="59"/>
  <c r="B64" i="59"/>
  <c r="C64" i="59" s="1"/>
  <c r="E63" i="59"/>
  <c r="F63" i="59" s="1"/>
  <c r="G63" i="59" s="1"/>
  <c r="D63" i="59"/>
  <c r="B63" i="59"/>
  <c r="C63" i="59" s="1"/>
  <c r="E62" i="59"/>
  <c r="D62" i="59"/>
  <c r="B62" i="59"/>
  <c r="E56" i="59"/>
  <c r="F56" i="59" s="1"/>
  <c r="G56" i="59" s="1"/>
  <c r="D56" i="59"/>
  <c r="B56" i="59"/>
  <c r="C56" i="59" s="1"/>
  <c r="E55" i="59"/>
  <c r="F55" i="59" s="1"/>
  <c r="G55" i="59" s="1"/>
  <c r="D55" i="59"/>
  <c r="B55" i="59"/>
  <c r="C55" i="59" s="1"/>
  <c r="E54" i="59"/>
  <c r="F54" i="59" s="1"/>
  <c r="G54" i="59" s="1"/>
  <c r="D54" i="59"/>
  <c r="B54" i="59"/>
  <c r="C54" i="59" s="1"/>
  <c r="E53" i="59"/>
  <c r="D53" i="59"/>
  <c r="B53" i="59"/>
  <c r="E52" i="59"/>
  <c r="F52" i="59" s="1"/>
  <c r="G52" i="59" s="1"/>
  <c r="D52" i="59"/>
  <c r="B52" i="59"/>
  <c r="C52" i="59" s="1"/>
  <c r="E46" i="59"/>
  <c r="D46" i="59"/>
  <c r="B46" i="59"/>
  <c r="E45" i="59"/>
  <c r="D45" i="59"/>
  <c r="B45" i="59"/>
  <c r="E44" i="59"/>
  <c r="D44" i="59"/>
  <c r="B44" i="59"/>
  <c r="E43" i="59"/>
  <c r="D43" i="59"/>
  <c r="B43" i="59"/>
  <c r="E42" i="59"/>
  <c r="D42" i="59"/>
  <c r="B42" i="59"/>
  <c r="E36" i="59"/>
  <c r="D36" i="59"/>
  <c r="B36" i="59"/>
  <c r="E35" i="59"/>
  <c r="F35" i="59" s="1"/>
  <c r="G35" i="59" s="1"/>
  <c r="D35" i="59"/>
  <c r="B35" i="59"/>
  <c r="C35" i="59" s="1"/>
  <c r="E34" i="59"/>
  <c r="D34" i="59"/>
  <c r="B34" i="59"/>
  <c r="E33" i="59"/>
  <c r="D33" i="59"/>
  <c r="B33" i="59"/>
  <c r="E32" i="59"/>
  <c r="F32" i="59" s="1"/>
  <c r="G32" i="59" s="1"/>
  <c r="D32" i="59"/>
  <c r="B32" i="59"/>
  <c r="C32" i="59" s="1"/>
  <c r="E26" i="59"/>
  <c r="F26" i="59" s="1"/>
  <c r="G26" i="59" s="1"/>
  <c r="D26" i="59"/>
  <c r="B26" i="59"/>
  <c r="C26" i="59" s="1"/>
  <c r="E25" i="59"/>
  <c r="D25" i="59"/>
  <c r="B25" i="59"/>
  <c r="E24" i="59"/>
  <c r="F24" i="59" s="1"/>
  <c r="G24" i="59" s="1"/>
  <c r="D24" i="59"/>
  <c r="B24" i="59"/>
  <c r="C24" i="59" s="1"/>
  <c r="E23" i="59"/>
  <c r="D23" i="59"/>
  <c r="B23" i="59"/>
  <c r="E22" i="59"/>
  <c r="D22" i="59"/>
  <c r="B22" i="59"/>
  <c r="E16" i="59"/>
  <c r="D16" i="59"/>
  <c r="B16" i="59"/>
  <c r="E15" i="59"/>
  <c r="F15" i="59" s="1"/>
  <c r="G15" i="59" s="1"/>
  <c r="D15" i="59"/>
  <c r="B15" i="59"/>
  <c r="C15" i="59" s="1"/>
  <c r="E14" i="59"/>
  <c r="F14" i="59" s="1"/>
  <c r="G14" i="59" s="1"/>
  <c r="D14" i="59"/>
  <c r="B14" i="59"/>
  <c r="C14" i="59" s="1"/>
  <c r="E13" i="59"/>
  <c r="F13" i="59" s="1"/>
  <c r="G13" i="59" s="1"/>
  <c r="D13" i="59"/>
  <c r="B13" i="59"/>
  <c r="C13" i="59" s="1"/>
  <c r="E12" i="59"/>
  <c r="F12" i="59" s="1"/>
  <c r="G12" i="59" s="1"/>
  <c r="D12" i="59"/>
  <c r="B12" i="59"/>
  <c r="C12" i="59" s="1"/>
  <c r="C36" i="59" l="1"/>
  <c r="F36" i="59"/>
  <c r="C77" i="59"/>
  <c r="F77" i="59"/>
  <c r="G77" i="59" s="1"/>
  <c r="C86" i="59"/>
  <c r="F86" i="59"/>
  <c r="C76" i="50"/>
  <c r="F76" i="50"/>
  <c r="G76" i="50" s="1"/>
  <c r="C85" i="50"/>
  <c r="F85" i="50"/>
  <c r="C93" i="52"/>
  <c r="F93" i="52"/>
  <c r="G93" i="52" s="1"/>
  <c r="C97" i="52"/>
  <c r="F97" i="52"/>
  <c r="C15" i="54"/>
  <c r="F15" i="54"/>
  <c r="G15" i="54" s="1"/>
  <c r="C24" i="54"/>
  <c r="F24" i="54"/>
  <c r="C33" i="54"/>
  <c r="F33" i="54"/>
  <c r="G33" i="54" s="1"/>
  <c r="C42" i="54"/>
  <c r="F42" i="54"/>
  <c r="C46" i="54"/>
  <c r="F46" i="54"/>
  <c r="G46" i="54" s="1"/>
  <c r="C55" i="54"/>
  <c r="F55" i="54"/>
  <c r="C64" i="54"/>
  <c r="F64" i="54"/>
  <c r="G64" i="54" s="1"/>
  <c r="C74" i="54"/>
  <c r="F74" i="54"/>
  <c r="C83" i="54"/>
  <c r="F83" i="54"/>
  <c r="G83" i="54" s="1"/>
  <c r="C96" i="54"/>
  <c r="F96" i="54"/>
  <c r="C33" i="59"/>
  <c r="F33" i="59"/>
  <c r="G33" i="59" s="1"/>
  <c r="C42" i="59"/>
  <c r="F42" i="59"/>
  <c r="G42" i="59" s="1"/>
  <c r="C23" i="59"/>
  <c r="F23" i="59"/>
  <c r="G23" i="59" s="1"/>
  <c r="C45" i="59"/>
  <c r="F45" i="59"/>
  <c r="C87" i="54"/>
  <c r="F87" i="54"/>
  <c r="G87" i="54" s="1"/>
  <c r="C22" i="59"/>
  <c r="F22" i="59"/>
  <c r="G22" i="59" s="1"/>
  <c r="C44" i="59"/>
  <c r="F44" i="59"/>
  <c r="G44" i="59" s="1"/>
  <c r="C53" i="59"/>
  <c r="F53" i="59"/>
  <c r="G53" i="59" s="1"/>
  <c r="C62" i="59"/>
  <c r="F62" i="59"/>
  <c r="G62" i="59" s="1"/>
  <c r="C66" i="59"/>
  <c r="F66" i="59"/>
  <c r="G66" i="59" s="1"/>
  <c r="C12" i="50"/>
  <c r="F12" i="50"/>
  <c r="G12" i="50" s="1"/>
  <c r="C16" i="50"/>
  <c r="F16" i="50"/>
  <c r="C25" i="50"/>
  <c r="F25" i="50"/>
  <c r="G25" i="50" s="1"/>
  <c r="C34" i="50"/>
  <c r="F34" i="50"/>
  <c r="G34" i="50" s="1"/>
  <c r="C43" i="50"/>
  <c r="F43" i="50"/>
  <c r="G43" i="50" s="1"/>
  <c r="C52" i="50"/>
  <c r="F52" i="50"/>
  <c r="G52" i="50" s="1"/>
  <c r="C56" i="50"/>
  <c r="F56" i="50"/>
  <c r="G56" i="50" s="1"/>
  <c r="C65" i="50"/>
  <c r="F65" i="50"/>
  <c r="C75" i="50"/>
  <c r="F75" i="50"/>
  <c r="G75" i="50" s="1"/>
  <c r="C84" i="50"/>
  <c r="F84" i="50"/>
  <c r="C93" i="50"/>
  <c r="F93" i="50"/>
  <c r="G93" i="50" s="1"/>
  <c r="C97" i="50"/>
  <c r="F97" i="50"/>
  <c r="C16" i="53"/>
  <c r="F16" i="53"/>
  <c r="G16" i="53" s="1"/>
  <c r="C23" i="53"/>
  <c r="F23" i="53"/>
  <c r="C33" i="53"/>
  <c r="F33" i="53"/>
  <c r="G33" i="53" s="1"/>
  <c r="C40" i="53"/>
  <c r="F40" i="53"/>
  <c r="G40" i="53" s="1"/>
  <c r="C44" i="53"/>
  <c r="F44" i="53"/>
  <c r="G44" i="53" s="1"/>
  <c r="C15" i="52"/>
  <c r="F15" i="52"/>
  <c r="C24" i="52"/>
  <c r="F24" i="52"/>
  <c r="G24" i="52" s="1"/>
  <c r="C33" i="52"/>
  <c r="F33" i="52"/>
  <c r="C42" i="52"/>
  <c r="F42" i="52"/>
  <c r="G42" i="52" s="1"/>
  <c r="C46" i="52"/>
  <c r="F46" i="52"/>
  <c r="C55" i="52"/>
  <c r="F55" i="52"/>
  <c r="G55" i="52" s="1"/>
  <c r="C64" i="52"/>
  <c r="F64" i="52"/>
  <c r="G64" i="52" s="1"/>
  <c r="C74" i="52"/>
  <c r="F74" i="52"/>
  <c r="G74" i="52" s="1"/>
  <c r="C83" i="52"/>
  <c r="F83" i="52"/>
  <c r="C87" i="52"/>
  <c r="F87" i="52"/>
  <c r="G87" i="52" s="1"/>
  <c r="C96" i="52"/>
  <c r="F96" i="52"/>
  <c r="G96" i="52" s="1"/>
  <c r="C14" i="54"/>
  <c r="F14" i="54"/>
  <c r="G14" i="54" s="1"/>
  <c r="C23" i="54"/>
  <c r="F23" i="54"/>
  <c r="C32" i="54"/>
  <c r="F32" i="54"/>
  <c r="G32" i="54" s="1"/>
  <c r="C36" i="54"/>
  <c r="F36" i="54"/>
  <c r="C45" i="54"/>
  <c r="F45" i="54"/>
  <c r="G45" i="54" s="1"/>
  <c r="C54" i="54"/>
  <c r="F54" i="54"/>
  <c r="C63" i="54"/>
  <c r="F63" i="54"/>
  <c r="G63" i="54" s="1"/>
  <c r="C73" i="54"/>
  <c r="F73" i="54"/>
  <c r="C77" i="54"/>
  <c r="F77" i="54"/>
  <c r="G77" i="54" s="1"/>
  <c r="C86" i="54"/>
  <c r="F86" i="54"/>
  <c r="C95" i="54"/>
  <c r="F95" i="54"/>
  <c r="G95" i="54" s="1"/>
  <c r="C46" i="59"/>
  <c r="F46" i="59"/>
  <c r="G46" i="59" s="1"/>
  <c r="C95" i="59"/>
  <c r="F95" i="59"/>
  <c r="G95" i="59" s="1"/>
  <c r="C13" i="50"/>
  <c r="F13" i="50"/>
  <c r="C22" i="50"/>
  <c r="F22" i="50"/>
  <c r="G22" i="50" s="1"/>
  <c r="C26" i="50"/>
  <c r="F26" i="50"/>
  <c r="C35" i="50"/>
  <c r="F35" i="50"/>
  <c r="G35" i="50" s="1"/>
  <c r="C44" i="50"/>
  <c r="F44" i="50"/>
  <c r="C53" i="50"/>
  <c r="F53" i="50"/>
  <c r="G53" i="50" s="1"/>
  <c r="C62" i="50"/>
  <c r="F62" i="50"/>
  <c r="G62" i="50" s="1"/>
  <c r="C66" i="50"/>
  <c r="F66" i="50"/>
  <c r="G66" i="50" s="1"/>
  <c r="C94" i="50"/>
  <c r="F94" i="50"/>
  <c r="G94" i="50" s="1"/>
  <c r="C13" i="53"/>
  <c r="F13" i="53"/>
  <c r="G13" i="53" s="1"/>
  <c r="C17" i="53"/>
  <c r="F17" i="53"/>
  <c r="G17" i="53" s="1"/>
  <c r="C24" i="53"/>
  <c r="F24" i="53"/>
  <c r="G24" i="53" s="1"/>
  <c r="C34" i="53"/>
  <c r="F34" i="53"/>
  <c r="G34" i="53" s="1"/>
  <c r="C41" i="53"/>
  <c r="F41" i="53"/>
  <c r="G41" i="53" s="1"/>
  <c r="C12" i="52"/>
  <c r="F12" i="52"/>
  <c r="G12" i="52" s="1"/>
  <c r="C16" i="52"/>
  <c r="F16" i="52"/>
  <c r="G16" i="52" s="1"/>
  <c r="C25" i="52"/>
  <c r="F25" i="52"/>
  <c r="C34" i="52"/>
  <c r="F34" i="52"/>
  <c r="G34" i="52" s="1"/>
  <c r="C43" i="52"/>
  <c r="F43" i="52"/>
  <c r="G43" i="52" s="1"/>
  <c r="C52" i="52"/>
  <c r="F52" i="52"/>
  <c r="G52" i="52" s="1"/>
  <c r="C56" i="52"/>
  <c r="F56" i="52"/>
  <c r="C65" i="52"/>
  <c r="F65" i="52"/>
  <c r="G65" i="52" s="1"/>
  <c r="C75" i="52"/>
  <c r="F75" i="52"/>
  <c r="G75" i="52" s="1"/>
  <c r="C84" i="52"/>
  <c r="F84" i="52"/>
  <c r="G84" i="52" s="1"/>
  <c r="C16" i="59"/>
  <c r="F16" i="59"/>
  <c r="G16" i="59" s="1"/>
  <c r="C25" i="59"/>
  <c r="F25" i="59"/>
  <c r="G25" i="59" s="1"/>
  <c r="C34" i="59"/>
  <c r="F34" i="59"/>
  <c r="G34" i="59" s="1"/>
  <c r="G36" i="59"/>
  <c r="C43" i="59"/>
  <c r="F43" i="59"/>
  <c r="G43" i="59" s="1"/>
  <c r="G45" i="59"/>
  <c r="G86" i="59"/>
  <c r="C97" i="59"/>
  <c r="F97" i="59"/>
  <c r="G97" i="59" s="1"/>
  <c r="G13" i="50"/>
  <c r="C15" i="50"/>
  <c r="F15" i="50"/>
  <c r="G15" i="50" s="1"/>
  <c r="C24" i="50"/>
  <c r="F24" i="50"/>
  <c r="G24" i="50" s="1"/>
  <c r="G26" i="50"/>
  <c r="C33" i="50"/>
  <c r="F33" i="50"/>
  <c r="G33" i="50" s="1"/>
  <c r="C42" i="50"/>
  <c r="F42" i="50"/>
  <c r="G42" i="50" s="1"/>
  <c r="G44" i="50"/>
  <c r="C46" i="50"/>
  <c r="F46" i="50"/>
  <c r="G46" i="50" s="1"/>
  <c r="C55" i="50"/>
  <c r="F55" i="50"/>
  <c r="G55" i="50" s="1"/>
  <c r="C64" i="50"/>
  <c r="F64" i="50"/>
  <c r="G64" i="50" s="1"/>
  <c r="C74" i="50"/>
  <c r="F74" i="50"/>
  <c r="G74" i="50" s="1"/>
  <c r="C83" i="50"/>
  <c r="F83" i="50"/>
  <c r="G83" i="50" s="1"/>
  <c r="G85" i="50"/>
  <c r="C87" i="50"/>
  <c r="F87" i="50"/>
  <c r="G87" i="50" s="1"/>
  <c r="C96" i="50"/>
  <c r="F96" i="50"/>
  <c r="G96" i="50" s="1"/>
  <c r="C15" i="53"/>
  <c r="F15" i="53"/>
  <c r="G15" i="53" s="1"/>
  <c r="C22" i="53"/>
  <c r="F22" i="53"/>
  <c r="G22" i="53" s="1"/>
  <c r="C32" i="53"/>
  <c r="F32" i="53"/>
  <c r="G32" i="53" s="1"/>
  <c r="C36" i="53"/>
  <c r="F36" i="53"/>
  <c r="G36" i="53" s="1"/>
  <c r="C43" i="53"/>
  <c r="F43" i="53"/>
  <c r="G43" i="53" s="1"/>
  <c r="C14" i="52"/>
  <c r="F14" i="52"/>
  <c r="G14" i="52" s="1"/>
  <c r="C23" i="52"/>
  <c r="F23" i="52"/>
  <c r="G23" i="52" s="1"/>
  <c r="G25" i="52"/>
  <c r="C32" i="52"/>
  <c r="F32" i="52"/>
  <c r="G32" i="52" s="1"/>
  <c r="C36" i="52"/>
  <c r="F36" i="52"/>
  <c r="G36" i="52" s="1"/>
  <c r="C45" i="52"/>
  <c r="F45" i="52"/>
  <c r="G45" i="52" s="1"/>
  <c r="C54" i="52"/>
  <c r="F54" i="52"/>
  <c r="G54" i="52" s="1"/>
  <c r="G56" i="52"/>
  <c r="C63" i="52"/>
  <c r="F63" i="52"/>
  <c r="G63" i="52" s="1"/>
  <c r="C73" i="52"/>
  <c r="F73" i="52"/>
  <c r="G73" i="52" s="1"/>
  <c r="C77" i="52"/>
  <c r="F77" i="52"/>
  <c r="G77" i="52" s="1"/>
  <c r="C86" i="52"/>
  <c r="F86" i="52"/>
  <c r="G86" i="52" s="1"/>
  <c r="C95" i="52"/>
  <c r="F95" i="52"/>
  <c r="G95" i="52" s="1"/>
  <c r="G97" i="52"/>
  <c r="C13" i="54"/>
  <c r="F13" i="54"/>
  <c r="G13" i="54" s="1"/>
  <c r="C22" i="54"/>
  <c r="F22" i="54"/>
  <c r="G22" i="54" s="1"/>
  <c r="G24" i="54"/>
  <c r="C26" i="54"/>
  <c r="F26" i="54"/>
  <c r="G26" i="54" s="1"/>
  <c r="C35" i="54"/>
  <c r="F35" i="54"/>
  <c r="G35" i="54" s="1"/>
  <c r="G42" i="54"/>
  <c r="C44" i="54"/>
  <c r="F44" i="54"/>
  <c r="G44" i="54" s="1"/>
  <c r="C53" i="54"/>
  <c r="F53" i="54"/>
  <c r="G53" i="54" s="1"/>
  <c r="G55" i="54"/>
  <c r="C62" i="54"/>
  <c r="F62" i="54"/>
  <c r="G62" i="54" s="1"/>
  <c r="C66" i="54"/>
  <c r="F66" i="54"/>
  <c r="G66" i="54" s="1"/>
  <c r="G74" i="54"/>
  <c r="C76" i="54"/>
  <c r="F76" i="54"/>
  <c r="G76" i="54" s="1"/>
  <c r="C85" i="54"/>
  <c r="F85" i="54"/>
  <c r="G85" i="54" s="1"/>
  <c r="C94" i="54"/>
  <c r="F94" i="54"/>
  <c r="G94" i="54" s="1"/>
  <c r="G96" i="54"/>
  <c r="C14" i="50"/>
  <c r="F14" i="50"/>
  <c r="G14" i="50" s="1"/>
  <c r="G16" i="50"/>
  <c r="C23" i="50"/>
  <c r="F23" i="50"/>
  <c r="G23" i="50" s="1"/>
  <c r="C32" i="50"/>
  <c r="F32" i="50"/>
  <c r="G32" i="50" s="1"/>
  <c r="C36" i="50"/>
  <c r="F36" i="50"/>
  <c r="G36" i="50" s="1"/>
  <c r="C45" i="50"/>
  <c r="F45" i="50"/>
  <c r="G45" i="50" s="1"/>
  <c r="C54" i="50"/>
  <c r="F54" i="50"/>
  <c r="G54" i="50" s="1"/>
  <c r="C63" i="50"/>
  <c r="F63" i="50"/>
  <c r="G63" i="50" s="1"/>
  <c r="G65" i="50"/>
  <c r="C73" i="50"/>
  <c r="F73" i="50"/>
  <c r="G73" i="50" s="1"/>
  <c r="C77" i="50"/>
  <c r="F77" i="50"/>
  <c r="G77" i="50" s="1"/>
  <c r="G84" i="50"/>
  <c r="C86" i="50"/>
  <c r="F86" i="50"/>
  <c r="G86" i="50" s="1"/>
  <c r="C95" i="50"/>
  <c r="F95" i="50"/>
  <c r="G95" i="50" s="1"/>
  <c r="G97" i="50"/>
  <c r="C14" i="53"/>
  <c r="F14" i="53"/>
  <c r="G14" i="53" s="1"/>
  <c r="C21" i="53"/>
  <c r="F21" i="53"/>
  <c r="G21" i="53" s="1"/>
  <c r="G23" i="53"/>
  <c r="C25" i="53"/>
  <c r="F25" i="53"/>
  <c r="G25" i="53" s="1"/>
  <c r="C35" i="53"/>
  <c r="F35" i="53"/>
  <c r="G35" i="53" s="1"/>
  <c r="C42" i="53"/>
  <c r="F42" i="53"/>
  <c r="G42" i="53" s="1"/>
  <c r="C13" i="52"/>
  <c r="F13" i="52"/>
  <c r="G13" i="52" s="1"/>
  <c r="G15" i="52"/>
  <c r="C22" i="52"/>
  <c r="F22" i="52"/>
  <c r="G22" i="52" s="1"/>
  <c r="C26" i="52"/>
  <c r="F26" i="52"/>
  <c r="G26" i="52" s="1"/>
  <c r="G33" i="52"/>
  <c r="C35" i="52"/>
  <c r="F35" i="52"/>
  <c r="G35" i="52" s="1"/>
  <c r="C44" i="52"/>
  <c r="F44" i="52"/>
  <c r="G44" i="52" s="1"/>
  <c r="G46" i="52"/>
  <c r="C53" i="52"/>
  <c r="F53" i="52"/>
  <c r="G53" i="52" s="1"/>
  <c r="C62" i="52"/>
  <c r="F62" i="52"/>
  <c r="G62" i="52" s="1"/>
  <c r="C66" i="52"/>
  <c r="F66" i="52"/>
  <c r="G66" i="52" s="1"/>
  <c r="G83" i="52"/>
  <c r="C85" i="52"/>
  <c r="F85" i="52"/>
  <c r="G85" i="52" s="1"/>
  <c r="C94" i="52"/>
  <c r="F94" i="52"/>
  <c r="G94" i="52" s="1"/>
  <c r="C12" i="54"/>
  <c r="F12" i="54"/>
  <c r="G12" i="54" s="1"/>
  <c r="C16" i="54"/>
  <c r="F16" i="54"/>
  <c r="G16" i="54" s="1"/>
  <c r="G23" i="54"/>
  <c r="C25" i="54"/>
  <c r="F25" i="54"/>
  <c r="G25" i="54" s="1"/>
  <c r="C34" i="54"/>
  <c r="F34" i="54"/>
  <c r="G34" i="54" s="1"/>
  <c r="G36" i="54"/>
  <c r="C43" i="54"/>
  <c r="F43" i="54"/>
  <c r="G43" i="54" s="1"/>
  <c r="C52" i="54"/>
  <c r="F52" i="54"/>
  <c r="G52" i="54" s="1"/>
  <c r="G54" i="54"/>
  <c r="C56" i="54"/>
  <c r="F56" i="54"/>
  <c r="G56" i="54" s="1"/>
  <c r="C65" i="54"/>
  <c r="F65" i="54"/>
  <c r="G65" i="54" s="1"/>
  <c r="G73" i="54"/>
  <c r="C75" i="54"/>
  <c r="F75" i="54"/>
  <c r="G75" i="54" s="1"/>
  <c r="C84" i="54"/>
  <c r="F84" i="54"/>
  <c r="G84" i="54" s="1"/>
  <c r="G86" i="54"/>
  <c r="C93" i="54"/>
  <c r="F93" i="54"/>
  <c r="G93" i="54" s="1"/>
  <c r="C97" i="54"/>
  <c r="F97" i="54"/>
  <c r="G97" i="54" s="1"/>
  <c r="C76" i="52"/>
  <c r="F76" i="52"/>
  <c r="G76" i="52" s="1"/>
  <c r="E40" i="51"/>
  <c r="F40" i="51" s="1"/>
  <c r="G40" i="51" s="1"/>
  <c r="D40" i="51"/>
  <c r="B40" i="51"/>
  <c r="C40" i="51" s="1"/>
  <c r="E39" i="51"/>
  <c r="F39" i="51" s="1"/>
  <c r="G39" i="51" s="1"/>
  <c r="D39" i="51"/>
  <c r="B39" i="51"/>
  <c r="C39" i="51" s="1"/>
  <c r="E38" i="51"/>
  <c r="F38" i="51" s="1"/>
  <c r="G38" i="51" s="1"/>
  <c r="D38" i="51"/>
  <c r="B38" i="51"/>
  <c r="C38" i="51" s="1"/>
  <c r="E37" i="51"/>
  <c r="F37" i="51" s="1"/>
  <c r="G37" i="51" s="1"/>
  <c r="D37" i="51"/>
  <c r="B37" i="51"/>
  <c r="C37" i="51" s="1"/>
  <c r="E33" i="51"/>
  <c r="D33" i="51"/>
  <c r="B33" i="51"/>
  <c r="E32" i="51"/>
  <c r="D32" i="51"/>
  <c r="B32" i="51"/>
  <c r="E31" i="51"/>
  <c r="D31" i="51"/>
  <c r="B31" i="51"/>
  <c r="E30" i="51"/>
  <c r="F30" i="51" s="1"/>
  <c r="G30" i="51" s="1"/>
  <c r="D30" i="51"/>
  <c r="B30" i="51"/>
  <c r="C30" i="51" s="1"/>
  <c r="E23" i="51"/>
  <c r="F23" i="51" s="1"/>
  <c r="G23" i="51" s="1"/>
  <c r="D23" i="51"/>
  <c r="B23" i="51"/>
  <c r="C23" i="51" s="1"/>
  <c r="E22" i="51"/>
  <c r="F22" i="51" s="1"/>
  <c r="G22" i="51" s="1"/>
  <c r="D22" i="51"/>
  <c r="B22" i="51"/>
  <c r="C22" i="51" s="1"/>
  <c r="E21" i="51"/>
  <c r="F21" i="51" s="1"/>
  <c r="G21" i="51" s="1"/>
  <c r="D21" i="51"/>
  <c r="B21" i="51"/>
  <c r="C21" i="51" s="1"/>
  <c r="E20" i="51"/>
  <c r="D20" i="51"/>
  <c r="B20" i="51"/>
  <c r="E16" i="51"/>
  <c r="F16" i="51" s="1"/>
  <c r="G16" i="51" s="1"/>
  <c r="D16" i="51"/>
  <c r="B16" i="51"/>
  <c r="C16" i="51" s="1"/>
  <c r="E15" i="51"/>
  <c r="F15" i="51" s="1"/>
  <c r="G15" i="51" s="1"/>
  <c r="D15" i="51"/>
  <c r="B15" i="51"/>
  <c r="C15" i="51" s="1"/>
  <c r="E14" i="51"/>
  <c r="F14" i="51" s="1"/>
  <c r="G14" i="51" s="1"/>
  <c r="D14" i="51"/>
  <c r="B14" i="51"/>
  <c r="C14" i="51" s="1"/>
  <c r="E13" i="51"/>
  <c r="F13" i="51" s="1"/>
  <c r="G13" i="51" s="1"/>
  <c r="D13" i="51"/>
  <c r="B13" i="51"/>
  <c r="C13" i="51" s="1"/>
  <c r="E97" i="3"/>
  <c r="D97" i="3"/>
  <c r="B97" i="3"/>
  <c r="E96" i="3"/>
  <c r="F96" i="3" s="1"/>
  <c r="G96" i="3" s="1"/>
  <c r="D96" i="3"/>
  <c r="B96" i="3"/>
  <c r="C96" i="3" s="1"/>
  <c r="E95" i="3"/>
  <c r="D95" i="3"/>
  <c r="B95" i="3"/>
  <c r="E94" i="3"/>
  <c r="D94" i="3"/>
  <c r="B94" i="3"/>
  <c r="E93" i="3"/>
  <c r="F93" i="3" s="1"/>
  <c r="G93" i="3" s="1"/>
  <c r="D93" i="3"/>
  <c r="B93" i="3"/>
  <c r="C93" i="3" s="1"/>
  <c r="E87" i="3"/>
  <c r="F87" i="3" s="1"/>
  <c r="G87" i="3" s="1"/>
  <c r="D87" i="3"/>
  <c r="B87" i="3"/>
  <c r="C87" i="3" s="1"/>
  <c r="E86" i="3"/>
  <c r="D86" i="3"/>
  <c r="B86" i="3"/>
  <c r="E85" i="3"/>
  <c r="D85" i="3"/>
  <c r="B85" i="3"/>
  <c r="E84" i="3"/>
  <c r="D84" i="3"/>
  <c r="B84" i="3"/>
  <c r="E83" i="3"/>
  <c r="D83" i="3"/>
  <c r="B83" i="3"/>
  <c r="E77" i="3"/>
  <c r="D77" i="3"/>
  <c r="B77" i="3"/>
  <c r="E76" i="3"/>
  <c r="F76" i="3" s="1"/>
  <c r="G76" i="3" s="1"/>
  <c r="D76" i="3"/>
  <c r="B76" i="3"/>
  <c r="C76" i="3" s="1"/>
  <c r="E75" i="3"/>
  <c r="F75" i="3" s="1"/>
  <c r="G75" i="3" s="1"/>
  <c r="D75" i="3"/>
  <c r="B75" i="3"/>
  <c r="C75" i="3" s="1"/>
  <c r="E74" i="3"/>
  <c r="F74" i="3" s="1"/>
  <c r="G74" i="3" s="1"/>
  <c r="D74" i="3"/>
  <c r="B74" i="3"/>
  <c r="C74" i="3" s="1"/>
  <c r="E73" i="3"/>
  <c r="F73" i="3" s="1"/>
  <c r="G73" i="3" s="1"/>
  <c r="D73" i="3"/>
  <c r="B73" i="3"/>
  <c r="C73" i="3" s="1"/>
  <c r="E66" i="3"/>
  <c r="F66" i="3" s="1"/>
  <c r="G66" i="3" s="1"/>
  <c r="D66" i="3"/>
  <c r="B66" i="3"/>
  <c r="C66" i="3" s="1"/>
  <c r="E65" i="3"/>
  <c r="D65" i="3"/>
  <c r="B65" i="3"/>
  <c r="E64" i="3"/>
  <c r="F64" i="3" s="1"/>
  <c r="G64" i="3" s="1"/>
  <c r="D64" i="3"/>
  <c r="B64" i="3"/>
  <c r="C64" i="3" s="1"/>
  <c r="E63" i="3"/>
  <c r="D63" i="3"/>
  <c r="B63" i="3"/>
  <c r="E62" i="3"/>
  <c r="D62" i="3"/>
  <c r="B62" i="3"/>
  <c r="E56" i="3"/>
  <c r="D56" i="3"/>
  <c r="B56" i="3"/>
  <c r="E55" i="3"/>
  <c r="D55" i="3"/>
  <c r="B55" i="3"/>
  <c r="E54" i="3"/>
  <c r="F54" i="3" s="1"/>
  <c r="G54" i="3" s="1"/>
  <c r="D54" i="3"/>
  <c r="B54" i="3"/>
  <c r="C54" i="3" s="1"/>
  <c r="E53" i="3"/>
  <c r="D53" i="3"/>
  <c r="B53" i="3"/>
  <c r="E52" i="3"/>
  <c r="F52" i="3" s="1"/>
  <c r="G52" i="3" s="1"/>
  <c r="D52" i="3"/>
  <c r="B52" i="3"/>
  <c r="C52" i="3" s="1"/>
  <c r="E46" i="3"/>
  <c r="D46" i="3"/>
  <c r="B46" i="3"/>
  <c r="C46" i="3" s="1"/>
  <c r="E45" i="3"/>
  <c r="D45" i="3"/>
  <c r="B45" i="3"/>
  <c r="E44" i="3"/>
  <c r="D44" i="3"/>
  <c r="B44" i="3"/>
  <c r="E43" i="3"/>
  <c r="F43" i="3" s="1"/>
  <c r="G43" i="3" s="1"/>
  <c r="D43" i="3"/>
  <c r="B43" i="3"/>
  <c r="C43" i="3" s="1"/>
  <c r="D42" i="3"/>
  <c r="B42" i="3"/>
  <c r="E36" i="3"/>
  <c r="D36" i="3"/>
  <c r="B36" i="3"/>
  <c r="E35" i="3"/>
  <c r="F35" i="3" s="1"/>
  <c r="G35" i="3" s="1"/>
  <c r="D35" i="3"/>
  <c r="B35" i="3"/>
  <c r="C35" i="3" s="1"/>
  <c r="E34" i="3"/>
  <c r="D34" i="3"/>
  <c r="B34" i="3"/>
  <c r="E33" i="3"/>
  <c r="F33" i="3" s="1"/>
  <c r="G33" i="3" s="1"/>
  <c r="D33" i="3"/>
  <c r="B33" i="3"/>
  <c r="C33" i="3" s="1"/>
  <c r="E32" i="3"/>
  <c r="F32" i="3" s="1"/>
  <c r="G32" i="3" s="1"/>
  <c r="D32" i="3"/>
  <c r="B32" i="3"/>
  <c r="C32" i="3" s="1"/>
  <c r="E26" i="3"/>
  <c r="F26" i="3" s="1"/>
  <c r="G26" i="3" s="1"/>
  <c r="D26" i="3"/>
  <c r="B26" i="3"/>
  <c r="C26" i="3" s="1"/>
  <c r="E25" i="3"/>
  <c r="D25" i="3"/>
  <c r="B25" i="3"/>
  <c r="E24" i="3"/>
  <c r="F24" i="3" s="1"/>
  <c r="G24" i="3" s="1"/>
  <c r="D24" i="3"/>
  <c r="B24" i="3"/>
  <c r="C24" i="3" s="1"/>
  <c r="E23" i="3"/>
  <c r="F23" i="3" s="1"/>
  <c r="G23" i="3" s="1"/>
  <c r="D23" i="3"/>
  <c r="B23" i="3"/>
  <c r="C23" i="3" s="1"/>
  <c r="E22" i="3"/>
  <c r="F22" i="3" s="1"/>
  <c r="G22" i="3" s="1"/>
  <c r="D22" i="3"/>
  <c r="B22" i="3"/>
  <c r="C22" i="3" s="1"/>
  <c r="B16" i="3"/>
  <c r="D15" i="3"/>
  <c r="B15" i="3"/>
  <c r="C15" i="3" s="1"/>
  <c r="D14" i="3"/>
  <c r="B14" i="3"/>
  <c r="C14" i="3" s="1"/>
  <c r="D13" i="3"/>
  <c r="B13" i="3"/>
  <c r="C13" i="3" s="1"/>
  <c r="E12" i="3"/>
  <c r="F12" i="3" s="1"/>
  <c r="G12" i="3" s="1"/>
  <c r="D12" i="3"/>
  <c r="C12" i="3"/>
  <c r="C34" i="3" l="1"/>
  <c r="F34" i="3"/>
  <c r="G34" i="3" s="1"/>
  <c r="C63" i="3"/>
  <c r="F63" i="3"/>
  <c r="G63" i="3" s="1"/>
  <c r="C77" i="3"/>
  <c r="F77" i="3"/>
  <c r="C86" i="3"/>
  <c r="F86" i="3"/>
  <c r="G86" i="3" s="1"/>
  <c r="C95" i="3"/>
  <c r="F95" i="3"/>
  <c r="G95" i="3" s="1"/>
  <c r="C31" i="51"/>
  <c r="F31" i="51"/>
  <c r="G31" i="51" s="1"/>
  <c r="C45" i="3"/>
  <c r="F45" i="3"/>
  <c r="G45" i="3" s="1"/>
  <c r="C16" i="3"/>
  <c r="F16" i="3"/>
  <c r="G16" i="3" s="1"/>
  <c r="C36" i="3"/>
  <c r="F36" i="3"/>
  <c r="G36" i="3" s="1"/>
  <c r="C44" i="3"/>
  <c r="F44" i="3"/>
  <c r="G44" i="3" s="1"/>
  <c r="F46" i="3"/>
  <c r="G46" i="3" s="1"/>
  <c r="C53" i="3"/>
  <c r="F53" i="3"/>
  <c r="G53" i="3" s="1"/>
  <c r="C62" i="3"/>
  <c r="F62" i="3"/>
  <c r="G62" i="3" s="1"/>
  <c r="C85" i="3"/>
  <c r="F85" i="3"/>
  <c r="C94" i="3"/>
  <c r="F94" i="3"/>
  <c r="G94" i="3" s="1"/>
  <c r="C20" i="51"/>
  <c r="F20" i="51"/>
  <c r="G20" i="51" s="1"/>
  <c r="C42" i="3"/>
  <c r="F42" i="3"/>
  <c r="G42" i="3" s="1"/>
  <c r="C56" i="3"/>
  <c r="F56" i="3"/>
  <c r="G56" i="3" s="1"/>
  <c r="C65" i="3"/>
  <c r="F65" i="3"/>
  <c r="G65" i="3" s="1"/>
  <c r="G77" i="3"/>
  <c r="C84" i="3"/>
  <c r="F84" i="3"/>
  <c r="G84" i="3" s="1"/>
  <c r="C97" i="3"/>
  <c r="F97" i="3"/>
  <c r="G97" i="3" s="1"/>
  <c r="C33" i="51"/>
  <c r="F33" i="51"/>
  <c r="G33" i="51" s="1"/>
  <c r="C25" i="3"/>
  <c r="F25" i="3"/>
  <c r="G25" i="3" s="1"/>
  <c r="C55" i="3"/>
  <c r="F55" i="3"/>
  <c r="G55" i="3" s="1"/>
  <c r="C83" i="3"/>
  <c r="F83" i="3"/>
  <c r="G83" i="3" s="1"/>
  <c r="G85" i="3"/>
  <c r="C32" i="51"/>
  <c r="F32" i="51"/>
  <c r="G32" i="51" s="1"/>
  <c r="C28" i="53"/>
  <c r="C9" i="53"/>
  <c r="C9" i="64" l="1"/>
  <c r="A3" i="64"/>
  <c r="A2" i="64"/>
  <c r="C9" i="63"/>
  <c r="A3" i="63"/>
  <c r="A2" i="63"/>
  <c r="C9" i="62" l="1"/>
  <c r="C9" i="57"/>
  <c r="C9" i="55"/>
  <c r="C90" i="54"/>
  <c r="C80" i="54"/>
  <c r="C70" i="54"/>
  <c r="C59" i="54"/>
  <c r="C49" i="54"/>
  <c r="C39" i="54"/>
  <c r="C29" i="54"/>
  <c r="C19" i="54"/>
  <c r="C9" i="54"/>
  <c r="C90" i="52"/>
  <c r="C80" i="52"/>
  <c r="C70" i="52"/>
  <c r="C59" i="52"/>
  <c r="C49" i="52"/>
  <c r="C39" i="52"/>
  <c r="C29" i="52"/>
  <c r="C19" i="52"/>
  <c r="C9" i="52"/>
  <c r="C90" i="50"/>
  <c r="C80" i="50"/>
  <c r="C70" i="50"/>
  <c r="C59" i="50"/>
  <c r="C49" i="50"/>
  <c r="C39" i="50"/>
  <c r="C29" i="50"/>
  <c r="C19" i="50"/>
  <c r="C9" i="50"/>
  <c r="C9" i="59"/>
  <c r="C90" i="59"/>
  <c r="C80" i="59"/>
  <c r="C70" i="59"/>
  <c r="C59" i="59"/>
  <c r="C49" i="59"/>
  <c r="C39" i="59"/>
  <c r="C29" i="59"/>
  <c r="C19" i="59"/>
  <c r="C90" i="3" l="1"/>
  <c r="C80" i="3"/>
  <c r="C70" i="3"/>
  <c r="C59" i="3"/>
  <c r="C49" i="3"/>
  <c r="C39" i="3"/>
  <c r="C29" i="3"/>
  <c r="C19" i="3"/>
  <c r="C9" i="3"/>
  <c r="A3" i="62"/>
  <c r="A2" i="62"/>
  <c r="C5" i="59"/>
  <c r="A3" i="59"/>
  <c r="A2" i="59"/>
  <c r="A3" i="58"/>
  <c r="A2" i="58"/>
  <c r="A3" i="57"/>
  <c r="A2" i="57"/>
  <c r="A3" i="56"/>
  <c r="A2" i="56"/>
  <c r="A3" i="55"/>
  <c r="A2" i="55"/>
  <c r="C5" i="54"/>
  <c r="A3" i="54"/>
  <c r="A2" i="54"/>
  <c r="C5" i="53"/>
  <c r="A3" i="53"/>
  <c r="A2" i="53"/>
  <c r="C5" i="52"/>
  <c r="A3" i="52"/>
  <c r="A2" i="52"/>
  <c r="C5" i="51"/>
  <c r="A3" i="51"/>
  <c r="A2" i="51"/>
  <c r="C5" i="50"/>
  <c r="A3" i="50"/>
  <c r="A2" i="50"/>
  <c r="A3" i="3" l="1"/>
  <c r="A2" i="3"/>
  <c r="A1" i="1"/>
  <c r="A1" i="64" l="1"/>
  <c r="A1" i="63"/>
  <c r="A1" i="62"/>
  <c r="A1" i="59"/>
  <c r="A1" i="58"/>
  <c r="A1" i="57"/>
  <c r="A1" i="56"/>
  <c r="A1" i="54"/>
  <c r="A1" i="51"/>
  <c r="A1" i="50"/>
  <c r="A1" i="55"/>
  <c r="A1" i="53"/>
  <c r="A1" i="52"/>
  <c r="A1" i="3"/>
  <c r="C5" i="3"/>
</calcChain>
</file>

<file path=xl/sharedStrings.xml><?xml version="1.0" encoding="utf-8"?>
<sst xmlns="http://schemas.openxmlformats.org/spreadsheetml/2006/main" count="841" uniqueCount="73">
  <si>
    <t>CLUB</t>
  </si>
  <si>
    <t>LICENCE</t>
  </si>
  <si>
    <t>N°</t>
  </si>
  <si>
    <t>CATÉGORIE</t>
  </si>
  <si>
    <t>SEXE</t>
  </si>
  <si>
    <t>H</t>
  </si>
  <si>
    <t>Catégories</t>
  </si>
  <si>
    <t>Sexe</t>
  </si>
  <si>
    <t>ÉPREUVE</t>
  </si>
  <si>
    <t>NOM / Prénom</t>
  </si>
  <si>
    <t>Oui</t>
  </si>
  <si>
    <t>Non</t>
  </si>
  <si>
    <t>Coureurs engagés</t>
  </si>
  <si>
    <t>Position</t>
  </si>
  <si>
    <t>TOTAL ENGAGÉS</t>
  </si>
  <si>
    <t>Equipes - Américaine</t>
  </si>
  <si>
    <t>Equipes - Poursuite Eq.</t>
  </si>
  <si>
    <t>RÉCAPITULATIF</t>
  </si>
  <si>
    <t>par ordre alphabétique</t>
  </si>
  <si>
    <t>UCI ID</t>
  </si>
  <si>
    <t>Masters 9 (70 et +)</t>
  </si>
  <si>
    <t>CLUB/ COMITE REGIONAL</t>
  </si>
  <si>
    <t>CLUB / COMITÉ</t>
  </si>
  <si>
    <r>
      <rPr>
        <b/>
        <sz val="9"/>
        <color theme="1"/>
        <rFont val="Arial Black"/>
        <family val="2"/>
      </rPr>
      <t xml:space="preserve">HOMMES </t>
    </r>
    <r>
      <rPr>
        <sz val="9"/>
        <color theme="1"/>
        <rFont val="Arial"/>
        <family val="2"/>
      </rPr>
      <t>: VITESSE INDIVIDUELLE</t>
    </r>
  </si>
  <si>
    <t>CATEGORIE</t>
  </si>
  <si>
    <t>Masters 1 (30 - 34 ans)</t>
  </si>
  <si>
    <t>Masters 2 (35 - 39 ans)</t>
  </si>
  <si>
    <t>Masters 3 (40 - 44 ans)</t>
  </si>
  <si>
    <t>Masters 4 (45 - 49 ans)</t>
  </si>
  <si>
    <t>Masters 5 (50 - 54 ans)</t>
  </si>
  <si>
    <t>Masters 6 (55 - 59 ans)</t>
  </si>
  <si>
    <t>Masters 7 (60 - 64 ans)</t>
  </si>
  <si>
    <t>Masters 8 (65 - 69 ans)</t>
  </si>
  <si>
    <t>Masters 9 (70 ans et +)</t>
  </si>
  <si>
    <r>
      <rPr>
        <b/>
        <sz val="9"/>
        <color theme="1"/>
        <rFont val="Arial Black"/>
        <family val="2"/>
      </rPr>
      <t xml:space="preserve">HOMMES </t>
    </r>
    <r>
      <rPr>
        <sz val="9"/>
        <color theme="1"/>
        <rFont val="Arial"/>
        <family val="2"/>
      </rPr>
      <t>: VITESSE PAR EQUIPES</t>
    </r>
  </si>
  <si>
    <t>Masters 30 - 49 ans</t>
  </si>
  <si>
    <t>EQUIPE 1</t>
  </si>
  <si>
    <t>EQUIPE 2</t>
  </si>
  <si>
    <t>Masters 50 ans et +</t>
  </si>
  <si>
    <r>
      <rPr>
        <b/>
        <sz val="9"/>
        <color theme="1"/>
        <rFont val="Arial Black"/>
        <family val="2"/>
      </rPr>
      <t xml:space="preserve">HOMMES </t>
    </r>
    <r>
      <rPr>
        <sz val="9"/>
        <color theme="1"/>
        <rFont val="Arial"/>
        <family val="2"/>
      </rPr>
      <t>: POURSUITE INDIVIDUELLE</t>
    </r>
  </si>
  <si>
    <r>
      <rPr>
        <b/>
        <sz val="9"/>
        <color theme="1"/>
        <rFont val="Arial Black"/>
        <family val="2"/>
      </rPr>
      <t xml:space="preserve">HOMMES </t>
    </r>
    <r>
      <rPr>
        <sz val="9"/>
        <color theme="1"/>
        <rFont val="Arial"/>
        <family val="2"/>
      </rPr>
      <t>: SCRATCH</t>
    </r>
  </si>
  <si>
    <r>
      <rPr>
        <b/>
        <sz val="9"/>
        <color theme="1"/>
        <rFont val="Arial Black"/>
        <family val="2"/>
      </rPr>
      <t xml:space="preserve">HOMMES </t>
    </r>
    <r>
      <rPr>
        <sz val="9"/>
        <color theme="1"/>
        <rFont val="Arial"/>
        <family val="2"/>
      </rPr>
      <t>: POURSUITE PAR EQUIPES</t>
    </r>
  </si>
  <si>
    <t xml:space="preserve">Masters </t>
  </si>
  <si>
    <r>
      <rPr>
        <b/>
        <sz val="9"/>
        <color theme="1"/>
        <rFont val="Arial Black"/>
        <family val="2"/>
      </rPr>
      <t xml:space="preserve">HOMMES </t>
    </r>
    <r>
      <rPr>
        <sz val="9"/>
        <color theme="1"/>
        <rFont val="Arial"/>
        <family val="2"/>
      </rPr>
      <t>: KM</t>
    </r>
  </si>
  <si>
    <r>
      <rPr>
        <b/>
        <sz val="9"/>
        <color theme="1"/>
        <rFont val="Arial Black"/>
        <family val="2"/>
      </rPr>
      <t xml:space="preserve">HOMMES </t>
    </r>
    <r>
      <rPr>
        <sz val="9"/>
        <color theme="1"/>
        <rFont val="Arial"/>
        <family val="2"/>
      </rPr>
      <t>: COURSE AUX POINTS</t>
    </r>
  </si>
  <si>
    <t>F</t>
  </si>
  <si>
    <t>Date de Naissance ../../….</t>
  </si>
  <si>
    <t>Masters 1 (30-34 ans)</t>
  </si>
  <si>
    <t>Masters 2 (35-39 ans)</t>
  </si>
  <si>
    <t>Masters 3 (40-44 ans)</t>
  </si>
  <si>
    <t>Masters 4 (45-49 ans)</t>
  </si>
  <si>
    <t>Masters 5 (50-54 ans)</t>
  </si>
  <si>
    <t>Masters 6 (55-59 ans)</t>
  </si>
  <si>
    <t>Masters 7 (60-64 ans)</t>
  </si>
  <si>
    <t>Masters 8 (65-69 ans)</t>
  </si>
  <si>
    <t>Titulaire</t>
  </si>
  <si>
    <t>Remplaçant</t>
  </si>
  <si>
    <t>POSITION</t>
  </si>
  <si>
    <r>
      <rPr>
        <b/>
        <sz val="9"/>
        <color theme="1"/>
        <rFont val="Arial Black"/>
        <family val="2"/>
      </rPr>
      <t xml:space="preserve">FEMMES </t>
    </r>
    <r>
      <rPr>
        <sz val="9"/>
        <color theme="1"/>
        <rFont val="Arial"/>
        <family val="2"/>
      </rPr>
      <t>: VITESSE INDIVIDUELLE</t>
    </r>
  </si>
  <si>
    <r>
      <rPr>
        <b/>
        <sz val="9"/>
        <color theme="1"/>
        <rFont val="Arial Black"/>
        <family val="2"/>
      </rPr>
      <t xml:space="preserve">FEMMES </t>
    </r>
    <r>
      <rPr>
        <sz val="9"/>
        <color theme="1"/>
        <rFont val="Arial"/>
        <family val="2"/>
      </rPr>
      <t>: VITESSE PAR EQUIPES</t>
    </r>
  </si>
  <si>
    <r>
      <rPr>
        <b/>
        <sz val="9"/>
        <color theme="1"/>
        <rFont val="Arial Black"/>
        <family val="2"/>
      </rPr>
      <t xml:space="preserve">FEMMES </t>
    </r>
    <r>
      <rPr>
        <sz val="9"/>
        <color theme="1"/>
        <rFont val="Arial"/>
        <family val="2"/>
      </rPr>
      <t>: 500m</t>
    </r>
  </si>
  <si>
    <r>
      <rPr>
        <b/>
        <sz val="9"/>
        <color theme="1"/>
        <rFont val="Arial Black"/>
        <family val="2"/>
      </rPr>
      <t xml:space="preserve">FEMMES </t>
    </r>
    <r>
      <rPr>
        <sz val="9"/>
        <color theme="1"/>
        <rFont val="Arial"/>
        <family val="2"/>
      </rPr>
      <t>: POURSUITE INDIVIDUELLE</t>
    </r>
  </si>
  <si>
    <r>
      <rPr>
        <b/>
        <sz val="9"/>
        <color theme="1"/>
        <rFont val="Arial Black"/>
        <family val="2"/>
      </rPr>
      <t xml:space="preserve">FEMMES </t>
    </r>
    <r>
      <rPr>
        <sz val="9"/>
        <color theme="1"/>
        <rFont val="Arial"/>
        <family val="2"/>
      </rPr>
      <t>: POURSUITE PAR EQUIPES</t>
    </r>
  </si>
  <si>
    <r>
      <rPr>
        <b/>
        <sz val="9"/>
        <color theme="1"/>
        <rFont val="Arial Black"/>
        <family val="2"/>
      </rPr>
      <t xml:space="preserve">FEMMES </t>
    </r>
    <r>
      <rPr>
        <sz val="9"/>
        <color theme="1"/>
        <rFont val="Arial"/>
        <family val="2"/>
      </rPr>
      <t>: SCRATCH</t>
    </r>
  </si>
  <si>
    <r>
      <rPr>
        <b/>
        <sz val="9"/>
        <color theme="1"/>
        <rFont val="Arial Black"/>
        <family val="2"/>
      </rPr>
      <t xml:space="preserve">FEMMES </t>
    </r>
    <r>
      <rPr>
        <sz val="9"/>
        <color theme="1"/>
        <rFont val="Arial"/>
        <family val="2"/>
      </rPr>
      <t>: COURSE AUX POINTS</t>
    </r>
  </si>
  <si>
    <t>MASTERS PISTE 2019</t>
  </si>
  <si>
    <t>Vélodrome Théo Cauville - LE NEUBOURG (NORMANDIE)</t>
  </si>
  <si>
    <t>TOUTES ÉPREUVES CONFONDUES HOMMES</t>
  </si>
  <si>
    <t>TOUTES ÉPREUVES CONFONDUES FEMMES</t>
  </si>
  <si>
    <t>DEMANDE BADGES ENCADREMENT</t>
  </si>
  <si>
    <t>Pour accéder en centre piste, les accompagnateurs devront être licenciés et complétés dans le tableau ci-dessus</t>
  </si>
  <si>
    <t>* 1 Encadrant pour l'inscription de 1 à 3 coureurs
* 2 Encadrants pour l'inscription de 4 à 7 coureurs
* 3 Encadrants pour l'inscription de plus de 7 coureurs</t>
  </si>
  <si>
    <t>N° LICENCE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</si>
</sst>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9"/>
      <color theme="0"/>
      <name val="Arial"/>
      <family val="2"/>
    </font>
    <font>
      <b/>
      <sz val="9"/>
      <color theme="0"/>
      <name val="Arial Black"/>
      <family val="2"/>
    </font>
    <font>
      <sz val="9"/>
      <color theme="1"/>
      <name val="Arial Black"/>
      <family val="2"/>
    </font>
    <font>
      <b/>
      <sz val="9"/>
      <color theme="1"/>
      <name val="Arial Black"/>
      <family val="2"/>
    </font>
    <font>
      <sz val="9"/>
      <color rgb="FFFF2525"/>
      <name val="Arial Black"/>
      <family val="2"/>
    </font>
    <font>
      <b/>
      <sz val="22"/>
      <name val="Arial Black"/>
      <family val="2"/>
    </font>
    <font>
      <u/>
      <sz val="14"/>
      <color theme="1"/>
      <name val="Arial Black"/>
      <family val="2"/>
    </font>
    <font>
      <sz val="18"/>
      <color theme="1"/>
      <name val="Arial Black"/>
      <family val="2"/>
    </font>
    <font>
      <b/>
      <sz val="18"/>
      <name val="Arial Black"/>
      <family val="2"/>
    </font>
    <font>
      <b/>
      <sz val="18"/>
      <name val="Arial"/>
      <family val="2"/>
    </font>
    <font>
      <b/>
      <sz val="9"/>
      <name val="Arial"/>
      <family val="2"/>
    </font>
    <font>
      <b/>
      <sz val="9"/>
      <color rgb="FFFF0000"/>
      <name val="Arial Black"/>
      <family val="2"/>
    </font>
    <font>
      <sz val="11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i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252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57E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2F2F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8" fillId="0" borderId="0"/>
    <xf numFmtId="0" fontId="18" fillId="0" borderId="0" applyBorder="0" applyProtection="0"/>
  </cellStyleXfs>
  <cellXfs count="90">
    <xf numFmtId="0" fontId="0" fillId="0" borderId="0" xfId="0"/>
    <xf numFmtId="0" fontId="1" fillId="0" borderId="0" xfId="0" applyFont="1"/>
    <xf numFmtId="0" fontId="6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 indent="1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top"/>
    </xf>
    <xf numFmtId="0" fontId="2" fillId="0" borderId="2" xfId="0" applyFont="1" applyBorder="1" applyAlignment="1" applyProtection="1">
      <alignment horizontal="center" vertical="top"/>
    </xf>
    <xf numFmtId="0" fontId="2" fillId="7" borderId="0" xfId="0" applyFont="1" applyFill="1" applyBorder="1" applyAlignment="1" applyProtection="1">
      <alignment horizontal="center" vertical="center"/>
    </xf>
    <xf numFmtId="0" fontId="7" fillId="7" borderId="0" xfId="0" applyFont="1" applyFill="1" applyBorder="1" applyAlignment="1" applyProtection="1">
      <alignment horizontal="left" vertical="center" indent="1"/>
    </xf>
    <xf numFmtId="0" fontId="2" fillId="7" borderId="0" xfId="0" applyFont="1" applyFill="1" applyBorder="1" applyAlignment="1" applyProtection="1">
      <alignment horizontal="left" vertical="center" indent="1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top"/>
    </xf>
    <xf numFmtId="0" fontId="16" fillId="8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top"/>
    </xf>
    <xf numFmtId="0" fontId="2" fillId="0" borderId="0" xfId="0" applyFont="1" applyAlignment="1" applyProtection="1">
      <alignment horizontal="center" vertical="top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3" fillId="7" borderId="0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top"/>
    </xf>
    <xf numFmtId="0" fontId="15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9" borderId="1" xfId="0" applyFont="1" applyFill="1" applyBorder="1" applyAlignment="1" applyProtection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</xf>
    <xf numFmtId="0" fontId="19" fillId="10" borderId="1" xfId="0" applyFont="1" applyFill="1" applyBorder="1" applyAlignment="1" applyProtection="1">
      <alignment horizontal="center" vertical="center"/>
      <protection locked="0"/>
    </xf>
    <xf numFmtId="49" fontId="19" fillId="1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49" fontId="19" fillId="0" borderId="1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top"/>
    </xf>
    <xf numFmtId="0" fontId="15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</xf>
    <xf numFmtId="0" fontId="19" fillId="7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top"/>
    </xf>
    <xf numFmtId="0" fontId="13" fillId="0" borderId="0" xfId="0" applyFont="1" applyAlignment="1" applyProtection="1">
      <alignment horizontal="center" vertical="top"/>
    </xf>
    <xf numFmtId="0" fontId="7" fillId="6" borderId="1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center" wrapText="1"/>
    </xf>
    <xf numFmtId="0" fontId="15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top" wrapText="1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</xf>
    <xf numFmtId="0" fontId="17" fillId="3" borderId="1" xfId="0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horizontal="left" vertical="center"/>
    </xf>
    <xf numFmtId="0" fontId="8" fillId="3" borderId="1" xfId="0" applyFont="1" applyFill="1" applyBorder="1" applyAlignment="1" applyProtection="1">
      <alignment horizontal="left" vertical="center"/>
    </xf>
    <xf numFmtId="0" fontId="8" fillId="3" borderId="1" xfId="0" applyFont="1" applyFill="1" applyBorder="1" applyAlignment="1" applyProtection="1">
      <alignment horizontal="left" vertical="center" indent="1"/>
    </xf>
    <xf numFmtId="0" fontId="7" fillId="5" borderId="1" xfId="0" applyFont="1" applyFill="1" applyBorder="1" applyAlignment="1" applyProtection="1">
      <alignment horizontal="left" vertical="center" indent="1"/>
    </xf>
    <xf numFmtId="0" fontId="10" fillId="3" borderId="1" xfId="0" applyFont="1" applyFill="1" applyBorder="1" applyAlignment="1" applyProtection="1">
      <alignment horizontal="left" vertical="center" indent="1"/>
    </xf>
    <xf numFmtId="0" fontId="2" fillId="3" borderId="1" xfId="0" applyFont="1" applyFill="1" applyBorder="1" applyAlignment="1" applyProtection="1">
      <alignment horizontal="left" vertical="center" indent="1"/>
    </xf>
    <xf numFmtId="0" fontId="9" fillId="3" borderId="1" xfId="0" applyFont="1" applyFill="1" applyBorder="1" applyAlignment="1" applyProtection="1">
      <alignment horizontal="left" vertical="center" indent="1"/>
    </xf>
    <xf numFmtId="0" fontId="7" fillId="6" borderId="3" xfId="0" applyFont="1" applyFill="1" applyBorder="1" applyAlignment="1" applyProtection="1">
      <alignment horizontal="left" vertical="center" indent="1"/>
    </xf>
    <xf numFmtId="0" fontId="7" fillId="6" borderId="5" xfId="0" applyFont="1" applyFill="1" applyBorder="1" applyAlignment="1" applyProtection="1">
      <alignment horizontal="left" vertical="center" indent="1"/>
    </xf>
    <xf numFmtId="0" fontId="8" fillId="3" borderId="3" xfId="0" applyFont="1" applyFill="1" applyBorder="1" applyAlignment="1" applyProtection="1">
      <alignment horizontal="left" vertical="center" indent="1"/>
    </xf>
    <xf numFmtId="0" fontId="8" fillId="3" borderId="4" xfId="0" applyFont="1" applyFill="1" applyBorder="1" applyAlignment="1" applyProtection="1">
      <alignment horizontal="left" vertical="center" indent="1"/>
    </xf>
    <xf numFmtId="0" fontId="8" fillId="3" borderId="5" xfId="0" applyFont="1" applyFill="1" applyBorder="1" applyAlignment="1" applyProtection="1">
      <alignment horizontal="left" vertical="center" indent="1"/>
    </xf>
    <xf numFmtId="0" fontId="9" fillId="3" borderId="3" xfId="0" applyFont="1" applyFill="1" applyBorder="1" applyAlignment="1" applyProtection="1">
      <alignment horizontal="left" vertical="center" indent="1"/>
    </xf>
    <xf numFmtId="0" fontId="9" fillId="3" borderId="4" xfId="0" applyFont="1" applyFill="1" applyBorder="1" applyAlignment="1" applyProtection="1">
      <alignment horizontal="left" vertical="center" indent="1"/>
    </xf>
    <xf numFmtId="0" fontId="9" fillId="3" borderId="5" xfId="0" applyFont="1" applyFill="1" applyBorder="1" applyAlignment="1" applyProtection="1">
      <alignment horizontal="left" vertical="center" indent="1"/>
    </xf>
    <xf numFmtId="0" fontId="5" fillId="0" borderId="2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left" vertical="center"/>
    </xf>
    <xf numFmtId="0" fontId="10" fillId="3" borderId="1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/>
    </xf>
  </cellXfs>
  <cellStyles count="3">
    <cellStyle name="Normal" xfId="0" builtinId="0"/>
    <cellStyle name="Normal 2" xfId="1"/>
    <cellStyle name="Texte explicatif 2" xfId="2"/>
  </cellStyles>
  <dxfs count="0"/>
  <tableStyles count="0" defaultTableStyle="TableStyleMedium2" defaultPivotStyle="PivotStyleLight16"/>
  <colors>
    <mruColors>
      <color rgb="FFF357E8"/>
      <color rgb="FFFF6699"/>
      <color rgb="FFFF2525"/>
      <color rgb="FFFFC1C1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217170</xdr:colOff>
      <xdr:row>0</xdr:row>
      <xdr:rowOff>120015</xdr:rowOff>
    </xdr:from>
    <xdr:to>
      <xdr:col>1</xdr:col>
      <xdr:colOff>1064895</xdr:colOff>
      <xdr:row>2</xdr:row>
      <xdr:rowOff>34044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" y="120015"/>
          <a:ext cx="1099185" cy="554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533400</xdr:colOff>
      <xdr:row>0</xdr:row>
      <xdr:rowOff>45720</xdr:rowOff>
    </xdr:from>
    <xdr:to>
      <xdr:col>4</xdr:col>
      <xdr:colOff>1424940</xdr:colOff>
      <xdr:row>2</xdr:row>
      <xdr:rowOff>60960</xdr:rowOff>
    </xdr:to>
    <xdr:pic>
      <xdr:nvPicPr>
        <xdr:cNvPr id="3" name="Imag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560" y="45720"/>
          <a:ext cx="891540" cy="65532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217170</xdr:colOff>
      <xdr:row>0</xdr:row>
      <xdr:rowOff>120015</xdr:rowOff>
    </xdr:from>
    <xdr:to>
      <xdr:col>1</xdr:col>
      <xdr:colOff>1064895</xdr:colOff>
      <xdr:row>2</xdr:row>
      <xdr:rowOff>34044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" y="120015"/>
          <a:ext cx="1099185" cy="554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876300</xdr:colOff>
      <xdr:row>0</xdr:row>
      <xdr:rowOff>22860</xdr:rowOff>
    </xdr:from>
    <xdr:to>
      <xdr:col>7</xdr:col>
      <xdr:colOff>13804</xdr:colOff>
      <xdr:row>2</xdr:row>
      <xdr:rowOff>157039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42760" y="22860"/>
          <a:ext cx="1012024" cy="7742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152400</xdr:colOff>
      <xdr:row>0</xdr:row>
      <xdr:rowOff>129540</xdr:rowOff>
    </xdr:from>
    <xdr:to>
      <xdr:col>7</xdr:col>
      <xdr:colOff>6184</xdr:colOff>
      <xdr:row>2</xdr:row>
      <xdr:rowOff>263719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7960" y="129540"/>
          <a:ext cx="1012024" cy="7742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899160</xdr:colOff>
      <xdr:row>0</xdr:row>
      <xdr:rowOff>83820</xdr:rowOff>
    </xdr:from>
    <xdr:to>
      <xdr:col>8</xdr:col>
      <xdr:colOff>21424</xdr:colOff>
      <xdr:row>2</xdr:row>
      <xdr:rowOff>217999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5200" y="83820"/>
          <a:ext cx="1012024" cy="77425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9185" cy="554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160020</xdr:colOff>
      <xdr:row>0</xdr:row>
      <xdr:rowOff>76200</xdr:rowOff>
    </xdr:from>
    <xdr:to>
      <xdr:col>7</xdr:col>
      <xdr:colOff>13804</xdr:colOff>
      <xdr:row>2</xdr:row>
      <xdr:rowOff>210379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5580" y="76200"/>
          <a:ext cx="1012024" cy="77425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160020</xdr:colOff>
      <xdr:row>0</xdr:row>
      <xdr:rowOff>91440</xdr:rowOff>
    </xdr:from>
    <xdr:to>
      <xdr:col>7</xdr:col>
      <xdr:colOff>13804</xdr:colOff>
      <xdr:row>2</xdr:row>
      <xdr:rowOff>225619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5580" y="91440"/>
          <a:ext cx="1012024" cy="77425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152400</xdr:colOff>
      <xdr:row>0</xdr:row>
      <xdr:rowOff>76200</xdr:rowOff>
    </xdr:from>
    <xdr:to>
      <xdr:col>7</xdr:col>
      <xdr:colOff>6184</xdr:colOff>
      <xdr:row>2</xdr:row>
      <xdr:rowOff>210379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7960" y="76200"/>
          <a:ext cx="1012024" cy="77425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9185" cy="554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160020</xdr:colOff>
      <xdr:row>0</xdr:row>
      <xdr:rowOff>68580</xdr:rowOff>
    </xdr:from>
    <xdr:to>
      <xdr:col>7</xdr:col>
      <xdr:colOff>13804</xdr:colOff>
      <xdr:row>2</xdr:row>
      <xdr:rowOff>202759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5580" y="68580"/>
          <a:ext cx="1012024" cy="77425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160020</xdr:colOff>
      <xdr:row>0</xdr:row>
      <xdr:rowOff>99060</xdr:rowOff>
    </xdr:from>
    <xdr:to>
      <xdr:col>7</xdr:col>
      <xdr:colOff>13804</xdr:colOff>
      <xdr:row>2</xdr:row>
      <xdr:rowOff>233239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5580" y="99060"/>
          <a:ext cx="1012024" cy="7742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217170</xdr:colOff>
      <xdr:row>0</xdr:row>
      <xdr:rowOff>120015</xdr:rowOff>
    </xdr:from>
    <xdr:to>
      <xdr:col>1</xdr:col>
      <xdr:colOff>1064895</xdr:colOff>
      <xdr:row>2</xdr:row>
      <xdr:rowOff>34044</xdr:rowOff>
    </xdr:to>
    <xdr:pic>
      <xdr:nvPicPr>
        <xdr:cNvPr id="5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" y="120015"/>
          <a:ext cx="1099185" cy="554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922020</xdr:colOff>
      <xdr:row>0</xdr:row>
      <xdr:rowOff>68580</xdr:rowOff>
    </xdr:from>
    <xdr:to>
      <xdr:col>6</xdr:col>
      <xdr:colOff>876300</xdr:colOff>
      <xdr:row>2</xdr:row>
      <xdr:rowOff>83820</xdr:rowOff>
    </xdr:to>
    <xdr:pic>
      <xdr:nvPicPr>
        <xdr:cNvPr id="4" name="Image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8480" y="68580"/>
          <a:ext cx="891540" cy="65532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10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847531</xdr:colOff>
      <xdr:row>0</xdr:row>
      <xdr:rowOff>62204</xdr:rowOff>
    </xdr:from>
    <xdr:to>
      <xdr:col>6</xdr:col>
      <xdr:colOff>988698</xdr:colOff>
      <xdr:row>2</xdr:row>
      <xdr:rowOff>198871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21490" y="62204"/>
          <a:ext cx="1012024" cy="7742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15240</xdr:colOff>
      <xdr:row>0</xdr:row>
      <xdr:rowOff>121920</xdr:rowOff>
    </xdr:from>
    <xdr:to>
      <xdr:col>7</xdr:col>
      <xdr:colOff>21424</xdr:colOff>
      <xdr:row>2</xdr:row>
      <xdr:rowOff>256099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3180" y="121920"/>
          <a:ext cx="1012024" cy="7742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160020</xdr:colOff>
      <xdr:row>0</xdr:row>
      <xdr:rowOff>60960</xdr:rowOff>
    </xdr:from>
    <xdr:to>
      <xdr:col>7</xdr:col>
      <xdr:colOff>29044</xdr:colOff>
      <xdr:row>2</xdr:row>
      <xdr:rowOff>195139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2720" y="60960"/>
          <a:ext cx="1012024" cy="7742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167640</xdr:colOff>
      <xdr:row>0</xdr:row>
      <xdr:rowOff>60960</xdr:rowOff>
    </xdr:from>
    <xdr:to>
      <xdr:col>7</xdr:col>
      <xdr:colOff>13804</xdr:colOff>
      <xdr:row>2</xdr:row>
      <xdr:rowOff>195139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5580" y="60960"/>
          <a:ext cx="1012024" cy="7742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190500</xdr:colOff>
      <xdr:row>0</xdr:row>
      <xdr:rowOff>76200</xdr:rowOff>
    </xdr:from>
    <xdr:to>
      <xdr:col>7</xdr:col>
      <xdr:colOff>29044</xdr:colOff>
      <xdr:row>2</xdr:row>
      <xdr:rowOff>210379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29400" y="76200"/>
          <a:ext cx="1012024" cy="7742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274320</xdr:colOff>
      <xdr:row>0</xdr:row>
      <xdr:rowOff>99060</xdr:rowOff>
    </xdr:from>
    <xdr:to>
      <xdr:col>6</xdr:col>
      <xdr:colOff>1286344</xdr:colOff>
      <xdr:row>2</xdr:row>
      <xdr:rowOff>233239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43700" y="99060"/>
          <a:ext cx="1012024" cy="7742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106680</xdr:rowOff>
    </xdr:from>
    <xdr:to>
      <xdr:col>7</xdr:col>
      <xdr:colOff>13804</xdr:colOff>
      <xdr:row>2</xdr:row>
      <xdr:rowOff>240859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0380" y="106680"/>
          <a:ext cx="1012024" cy="774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F10"/>
  <sheetViews>
    <sheetView workbookViewId="0">
      <selection activeCell="B14" sqref="B14"/>
    </sheetView>
  </sheetViews>
  <sheetFormatPr baseColWidth="10" defaultRowHeight="14.4" x14ac:dyDescent="0.3"/>
  <cols>
    <col min="2" max="2" width="26.44140625" customWidth="1"/>
    <col min="4" max="5" width="19.5546875" customWidth="1"/>
  </cols>
  <sheetData>
    <row r="1" spans="1:6" x14ac:dyDescent="0.3">
      <c r="A1" s="1" t="s">
        <v>7</v>
      </c>
      <c r="B1" s="1" t="s">
        <v>6</v>
      </c>
      <c r="C1" s="1" t="s">
        <v>12</v>
      </c>
      <c r="D1" s="1" t="s">
        <v>15</v>
      </c>
      <c r="E1" s="1" t="s">
        <v>16</v>
      </c>
      <c r="F1" s="1" t="s">
        <v>13</v>
      </c>
    </row>
    <row r="2" spans="1:6" x14ac:dyDescent="0.3">
      <c r="A2" t="s">
        <v>5</v>
      </c>
      <c r="B2" t="s">
        <v>47</v>
      </c>
      <c r="C2" t="s">
        <v>10</v>
      </c>
    </row>
    <row r="3" spans="1:6" x14ac:dyDescent="0.3">
      <c r="A3" t="s">
        <v>45</v>
      </c>
      <c r="B3" t="s">
        <v>48</v>
      </c>
      <c r="C3" t="s">
        <v>11</v>
      </c>
      <c r="D3">
        <v>1</v>
      </c>
      <c r="E3">
        <v>1</v>
      </c>
    </row>
    <row r="4" spans="1:6" x14ac:dyDescent="0.3">
      <c r="B4" t="s">
        <v>49</v>
      </c>
      <c r="D4">
        <v>2</v>
      </c>
      <c r="E4">
        <v>2</v>
      </c>
    </row>
    <row r="5" spans="1:6" x14ac:dyDescent="0.3">
      <c r="B5" t="s">
        <v>50</v>
      </c>
      <c r="D5">
        <v>3</v>
      </c>
      <c r="E5">
        <v>3</v>
      </c>
    </row>
    <row r="6" spans="1:6" x14ac:dyDescent="0.3">
      <c r="B6" t="s">
        <v>51</v>
      </c>
      <c r="D6">
        <v>4</v>
      </c>
    </row>
    <row r="7" spans="1:6" x14ac:dyDescent="0.3">
      <c r="B7" t="s">
        <v>52</v>
      </c>
      <c r="D7">
        <v>5</v>
      </c>
    </row>
    <row r="8" spans="1:6" x14ac:dyDescent="0.3">
      <c r="B8" t="s">
        <v>53</v>
      </c>
      <c r="D8">
        <v>6</v>
      </c>
    </row>
    <row r="9" spans="1:6" x14ac:dyDescent="0.3">
      <c r="B9" t="s">
        <v>54</v>
      </c>
    </row>
    <row r="10" spans="1:6" x14ac:dyDescent="0.3">
      <c r="B10" t="s">
        <v>20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T110"/>
  <sheetViews>
    <sheetView zoomScaleNormal="100" workbookViewId="0">
      <selection activeCell="A12" sqref="A12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9.5546875" style="11" customWidth="1"/>
    <col min="5" max="5" width="28.6640625" style="11" customWidth="1"/>
    <col min="6" max="6" width="12.6640625" style="11" customWidth="1"/>
    <col min="7" max="7" width="19.5546875" style="11" customWidth="1"/>
    <col min="8" max="16384" width="11.44140625" style="11"/>
  </cols>
  <sheetData>
    <row r="1" spans="1:20" ht="25.5" customHeight="1" x14ac:dyDescent="0.3">
      <c r="A1" s="57" t="str">
        <f>'Récapitulatif HOMMES'!A1</f>
        <v>CHAMPIONNATS DE FRANCE</v>
      </c>
      <c r="B1" s="57"/>
      <c r="C1" s="57"/>
      <c r="D1" s="57"/>
      <c r="E1" s="57"/>
      <c r="F1" s="57"/>
      <c r="G1" s="57"/>
    </row>
    <row r="2" spans="1:20" s="27" customFormat="1" ht="25.5" customHeight="1" x14ac:dyDescent="0.65">
      <c r="A2" s="59" t="str">
        <f>'Récapitulatif HOMMES'!A2</f>
        <v>MASTERS PISTE 2019</v>
      </c>
      <c r="B2" s="59"/>
      <c r="C2" s="59"/>
      <c r="D2" s="59"/>
      <c r="E2" s="59"/>
      <c r="F2" s="59"/>
      <c r="G2" s="59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61" t="str">
        <f>'Récapitulatif HOMMES'!A3</f>
        <v>Vélodrome Théo Cauville - LE NEUBOURG (NORMANDIE)</v>
      </c>
      <c r="B3" s="61"/>
      <c r="C3" s="61"/>
      <c r="D3" s="61"/>
      <c r="E3" s="61"/>
      <c r="F3" s="61"/>
      <c r="G3" s="6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70" t="s">
        <v>22</v>
      </c>
      <c r="B5" s="70"/>
      <c r="C5" s="71">
        <f>'Récapitulatif HOMMES'!C8</f>
        <v>0</v>
      </c>
      <c r="D5" s="71"/>
      <c r="E5" s="71"/>
      <c r="F5" s="71"/>
      <c r="G5" s="71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58" t="s">
        <v>8</v>
      </c>
      <c r="B6" s="58"/>
      <c r="C6" s="72" t="s">
        <v>44</v>
      </c>
      <c r="D6" s="72"/>
      <c r="E6" s="72"/>
      <c r="F6" s="72"/>
      <c r="G6" s="7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58" t="s">
        <v>24</v>
      </c>
      <c r="B8" s="58"/>
      <c r="C8" s="73" t="s">
        <v>25</v>
      </c>
      <c r="D8" s="73"/>
      <c r="E8" s="73"/>
      <c r="F8" s="73"/>
      <c r="G8" s="73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58" t="s">
        <v>14</v>
      </c>
      <c r="B9" s="58"/>
      <c r="C9" s="69">
        <f>COUNTA(A12:A16)</f>
        <v>0</v>
      </c>
      <c r="D9" s="69"/>
      <c r="E9" s="69"/>
      <c r="F9" s="69"/>
      <c r="G9" s="69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32.25" customHeight="1" x14ac:dyDescent="0.3">
      <c r="A11" s="4" t="s">
        <v>2</v>
      </c>
      <c r="B11" s="4" t="s">
        <v>9</v>
      </c>
      <c r="C11" s="4" t="s">
        <v>4</v>
      </c>
      <c r="D11" s="4" t="s">
        <v>3</v>
      </c>
      <c r="E11" s="4" t="s">
        <v>0</v>
      </c>
      <c r="F11" s="4" t="s">
        <v>19</v>
      </c>
      <c r="G11" s="4" t="s">
        <v>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25" customHeight="1" x14ac:dyDescent="0.3">
      <c r="A12" s="7"/>
      <c r="B12" s="8">
        <f>IF(ISNA((VLOOKUP(A12,'Récapitulatif HOMMES'!A$13:G$43,2,FALSE))),0,(VLOOKUP(A12,'Récapitulatif HOMMES'!A$13:G$43,2,FALSE)))</f>
        <v>0</v>
      </c>
      <c r="C12" s="8">
        <f>IF(ISNA((VLOOKUP(B12,'Récapitulatif HOMMES'!B$13:I$43,2,FALSE))),0,(VLOOKUP(B12,'Récapitulatif HOMMES'!B$13:I$43,2,FALSE)))</f>
        <v>0</v>
      </c>
      <c r="D12" s="8">
        <f>IF(ISNA((VLOOKUP(A12,'Récapitulatif HOMMES'!A$13:J$43,4,FALSE))),0,(VLOOKUP(A12,'Récapitulatif HOMMES'!A$13:J$43,4,FALSE)))</f>
        <v>0</v>
      </c>
      <c r="E12" s="8">
        <f>IF(ISNA((VLOOKUP(A12,'Récapitulatif HOMMES'!A$13:H$43,5,FALSE))),0,(VLOOKUP(A12,'Récapitulatif HOMMES'!A$13:H$43,5,FALSE)))</f>
        <v>0</v>
      </c>
      <c r="F12" s="8">
        <f>IF(ISNA((VLOOKUP(B12,'Récapitulatif HOMMES'!B$13:I$43,5,FALSE))),0,(VLOOKUP(B12,'Récapitulatif HOMMES'!B$13:I$43,5,FALSE)))</f>
        <v>0</v>
      </c>
      <c r="G12" s="8">
        <f>IF(ISNA((VLOOKUP(F12,'Récapitulatif HOMMES'!F$13:L$43,2,FALSE))),0,(VLOOKUP(F12,'Récapitulatif HOMMES'!F$13:L$43,2,FALSE)))</f>
        <v>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IF(ISNA((VLOOKUP(A13,'Récapitulatif HOMMES'!A$13:G$43,2,FALSE))),0,(VLOOKUP(A13,'Récapitulatif HOMMES'!A$13:G$43,2,FALSE)))</f>
        <v>0</v>
      </c>
      <c r="C13" s="8">
        <f>IF(ISNA((VLOOKUP(B13,'Récapitulatif HOMMES'!B$13:I$43,2,FALSE))),0,(VLOOKUP(B13,'Récapitulatif HOMMES'!B$13:I$43,2,FALSE)))</f>
        <v>0</v>
      </c>
      <c r="D13" s="8">
        <f>IF(ISNA((VLOOKUP(A13,'Récapitulatif HOMMES'!A$13:J$43,4,FALSE))),0,(VLOOKUP(A13,'Récapitulatif HOMMES'!A$13:J$43,4,FALSE)))</f>
        <v>0</v>
      </c>
      <c r="E13" s="8">
        <f>IF(ISNA((VLOOKUP(A13,'Récapitulatif HOMMES'!A$13:H$43,5,FALSE))),0,(VLOOKUP(A13,'Récapitulatif HOMMES'!A$13:H$43,5,FALSE)))</f>
        <v>0</v>
      </c>
      <c r="F13" s="8">
        <f>IF(ISNA((VLOOKUP(B13,'Récapitulatif HOMMES'!B$13:I$43,5,FALSE))),0,(VLOOKUP(B13,'Récapitulatif HOMMES'!B$13:I$43,5,FALSE)))</f>
        <v>0</v>
      </c>
      <c r="G13" s="8">
        <f>IF(ISNA((VLOOKUP(F13,'Récapitulatif HOMMES'!F$13:L$43,2,FALSE))),0,(VLOOKUP(F13,'Récapitulatif HOMMES'!F$13:L$43,2,FALSE)))</f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IF(ISNA((VLOOKUP(A14,'Récapitulatif HOMMES'!A$13:G$43,2,FALSE))),0,(VLOOKUP(A14,'Récapitulatif HOMMES'!A$13:G$43,2,FALSE)))</f>
        <v>0</v>
      </c>
      <c r="C14" s="8">
        <f>IF(ISNA((VLOOKUP(B14,'Récapitulatif HOMMES'!B$13:I$43,2,FALSE))),0,(VLOOKUP(B14,'Récapitulatif HOMMES'!B$13:I$43,2,FALSE)))</f>
        <v>0</v>
      </c>
      <c r="D14" s="8">
        <f>IF(ISNA((VLOOKUP(A14,'Récapitulatif HOMMES'!A$13:J$43,4,FALSE))),0,(VLOOKUP(A14,'Récapitulatif HOMMES'!A$13:J$43,4,FALSE)))</f>
        <v>0</v>
      </c>
      <c r="E14" s="8">
        <f>IF(ISNA((VLOOKUP(A14,'Récapitulatif HOMMES'!A$13:H$43,5,FALSE))),0,(VLOOKUP(A14,'Récapitulatif HOMMES'!A$13:H$43,5,FALSE)))</f>
        <v>0</v>
      </c>
      <c r="F14" s="8">
        <f>IF(ISNA((VLOOKUP(B14,'Récapitulatif HOMMES'!B$13:I$43,5,FALSE))),0,(VLOOKUP(B14,'Récapitulatif HOMMES'!B$13:I$43,5,FALSE)))</f>
        <v>0</v>
      </c>
      <c r="G14" s="8">
        <f>IF(ISNA((VLOOKUP(F14,'Récapitulatif HOMMES'!F$13:L$43,2,FALSE))),0,(VLOOKUP(F14,'Récapitulatif HOMMES'!F$13:L$43,2,FALSE)))</f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IF(ISNA((VLOOKUP(A15,'Récapitulatif HOMMES'!A$13:G$43,2,FALSE))),0,(VLOOKUP(A15,'Récapitulatif HOMMES'!A$13:G$43,2,FALSE)))</f>
        <v>0</v>
      </c>
      <c r="C15" s="8">
        <f>IF(ISNA((VLOOKUP(B15,'Récapitulatif HOMMES'!B$13:I$43,2,FALSE))),0,(VLOOKUP(B15,'Récapitulatif HOMMES'!B$13:I$43,2,FALSE)))</f>
        <v>0</v>
      </c>
      <c r="D15" s="8">
        <f>IF(ISNA((VLOOKUP(A15,'Récapitulatif HOMMES'!A$13:J$43,4,FALSE))),0,(VLOOKUP(A15,'Récapitulatif HOMMES'!A$13:J$43,4,FALSE)))</f>
        <v>0</v>
      </c>
      <c r="E15" s="8">
        <f>IF(ISNA((VLOOKUP(A15,'Récapitulatif HOMMES'!A$13:H$43,5,FALSE))),0,(VLOOKUP(A15,'Récapitulatif HOMMES'!A$13:H$43,5,FALSE)))</f>
        <v>0</v>
      </c>
      <c r="F15" s="8">
        <f>IF(ISNA((VLOOKUP(B15,'Récapitulatif HOMMES'!B$13:I$43,5,FALSE))),0,(VLOOKUP(B15,'Récapitulatif HOMMES'!B$13:I$43,5,FALSE)))</f>
        <v>0</v>
      </c>
      <c r="G15" s="8">
        <f>IF(ISNA((VLOOKUP(F15,'Récapitulatif HOMMES'!F$13:L$43,2,FALSE))),0,(VLOOKUP(F15,'Récapitulatif HOMMES'!F$13:L$43,2,FALSE)))</f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IF(ISNA((VLOOKUP(A16,'Récapitulatif HOMMES'!A$13:G$43,2,FALSE))),0,(VLOOKUP(A16,'Récapitulatif HOMMES'!A$13:G$43,2,FALSE)))</f>
        <v>0</v>
      </c>
      <c r="C16" s="8">
        <f>IF(ISNA((VLOOKUP(B16,'Récapitulatif HOMMES'!B$13:I$43,2,FALSE))),0,(VLOOKUP(B16,'Récapitulatif HOMMES'!B$13:I$43,2,FALSE)))</f>
        <v>0</v>
      </c>
      <c r="D16" s="8">
        <f>IF(ISNA((VLOOKUP(A16,'Récapitulatif HOMMES'!A$13:J$43,4,FALSE))),0,(VLOOKUP(A16,'Récapitulatif HOMMES'!A$13:J$43,4,FALSE)))</f>
        <v>0</v>
      </c>
      <c r="E16" s="8">
        <f>IF(ISNA((VLOOKUP(A16,'Récapitulatif HOMMES'!A$13:H$43,5,FALSE))),0,(VLOOKUP(A16,'Récapitulatif HOMMES'!A$13:H$43,5,FALSE)))</f>
        <v>0</v>
      </c>
      <c r="F16" s="8">
        <f>IF(ISNA((VLOOKUP(B16,'Récapitulatif HOMMES'!B$13:I$43,5,FALSE))),0,(VLOOKUP(B16,'Récapitulatif HOMMES'!B$13:I$43,5,FALSE)))</f>
        <v>0</v>
      </c>
      <c r="G16" s="8">
        <f>IF(ISNA((VLOOKUP(F16,'Récapitulatif HOMMES'!F$13:L$43,2,FALSE))),0,(VLOOKUP(F16,'Récapitulatif HOMMES'!F$13:L$43,2,FALSE)))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s="32" customFormat="1" ht="22.5" customHeight="1" x14ac:dyDescent="0.3">
      <c r="A17" s="5"/>
      <c r="B17" s="6"/>
      <c r="C17" s="6"/>
      <c r="D17" s="6"/>
      <c r="E17" s="6"/>
      <c r="F17" s="6"/>
      <c r="G17" s="6"/>
    </row>
    <row r="18" spans="1:20" ht="20.25" customHeight="1" x14ac:dyDescent="0.3">
      <c r="A18" s="74" t="s">
        <v>24</v>
      </c>
      <c r="B18" s="75"/>
      <c r="C18" s="76" t="s">
        <v>26</v>
      </c>
      <c r="D18" s="77"/>
      <c r="E18" s="77"/>
      <c r="F18" s="77"/>
      <c r="G18" s="78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0.25" customHeight="1" x14ac:dyDescent="0.3">
      <c r="A19" s="74" t="s">
        <v>14</v>
      </c>
      <c r="B19" s="75"/>
      <c r="C19" s="76">
        <f>COUNTA(A22:A26)</f>
        <v>0</v>
      </c>
      <c r="D19" s="77"/>
      <c r="E19" s="77"/>
      <c r="F19" s="77"/>
      <c r="G19" s="78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2.5" customHeight="1" x14ac:dyDescent="0.3"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32.25" customHeight="1" x14ac:dyDescent="0.3">
      <c r="A21" s="4" t="s">
        <v>2</v>
      </c>
      <c r="B21" s="4" t="s">
        <v>9</v>
      </c>
      <c r="C21" s="4" t="s">
        <v>4</v>
      </c>
      <c r="D21" s="4" t="s">
        <v>3</v>
      </c>
      <c r="E21" s="4" t="s">
        <v>0</v>
      </c>
      <c r="F21" s="4" t="s">
        <v>19</v>
      </c>
      <c r="G21" s="4" t="s">
        <v>1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0.25" customHeight="1" x14ac:dyDescent="0.3">
      <c r="A22" s="7"/>
      <c r="B22" s="8">
        <f>IF(ISNA((VLOOKUP(A22,'Récapitulatif HOMMES'!A$13:G$43,2,FALSE))),0,(VLOOKUP(A22,'Récapitulatif HOMMES'!A$13:G$43,2,FALSE)))</f>
        <v>0</v>
      </c>
      <c r="C22" s="8">
        <f>IF(ISNA((VLOOKUP(B22,'Récapitulatif HOMMES'!B$13:I$43,2,FALSE))),0,(VLOOKUP(B22,'Récapitulatif HOMMES'!B$13:I$43,2,FALSE)))</f>
        <v>0</v>
      </c>
      <c r="D22" s="8">
        <f>IF(ISNA((VLOOKUP(A22,'Récapitulatif HOMMES'!A$13:J$43,4,FALSE))),0,(VLOOKUP(A22,'Récapitulatif HOMMES'!A$13:J$43,4,FALSE)))</f>
        <v>0</v>
      </c>
      <c r="E22" s="8">
        <f>IF(ISNA((VLOOKUP(A22,'Récapitulatif HOMMES'!A$13:H$43,5,FALSE))),0,(VLOOKUP(A22,'Récapitulatif HOMMES'!A$13:H$43,5,FALSE)))</f>
        <v>0</v>
      </c>
      <c r="F22" s="8">
        <f>IF(ISNA((VLOOKUP(B22,'Récapitulatif HOMMES'!B$13:I$43,5,FALSE))),0,(VLOOKUP(B22,'Récapitulatif HOMMES'!B$13:I$43,5,FALSE)))</f>
        <v>0</v>
      </c>
      <c r="G22" s="8">
        <f>IF(ISNA((VLOOKUP(F22,'Récapitulatif HOMMES'!F$13:L$43,2,FALSE))),0,(VLOOKUP(F22,'Récapitulatif HOMMES'!F$13:L$43,2,FALSE)))</f>
        <v>0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0.25" customHeight="1" x14ac:dyDescent="0.3">
      <c r="A23" s="7"/>
      <c r="B23" s="8">
        <f>IF(ISNA((VLOOKUP(A23,'Récapitulatif HOMMES'!A$13:G$43,2,FALSE))),0,(VLOOKUP(A23,'Récapitulatif HOMMES'!A$13:G$43,2,FALSE)))</f>
        <v>0</v>
      </c>
      <c r="C23" s="8">
        <f>IF(ISNA((VLOOKUP(B23,'Récapitulatif HOMMES'!B$13:I$43,2,FALSE))),0,(VLOOKUP(B23,'Récapitulatif HOMMES'!B$13:I$43,2,FALSE)))</f>
        <v>0</v>
      </c>
      <c r="D23" s="8">
        <f>IF(ISNA((VLOOKUP(A23,'Récapitulatif HOMMES'!A$13:J$43,4,FALSE))),0,(VLOOKUP(A23,'Récapitulatif HOMMES'!A$13:J$43,4,FALSE)))</f>
        <v>0</v>
      </c>
      <c r="E23" s="8">
        <f>IF(ISNA((VLOOKUP(A23,'Récapitulatif HOMMES'!A$13:H$43,5,FALSE))),0,(VLOOKUP(A23,'Récapitulatif HOMMES'!A$13:H$43,5,FALSE)))</f>
        <v>0</v>
      </c>
      <c r="F23" s="8">
        <f>IF(ISNA((VLOOKUP(B23,'Récapitulatif HOMMES'!B$13:I$43,5,FALSE))),0,(VLOOKUP(B23,'Récapitulatif HOMMES'!B$13:I$43,5,FALSE)))</f>
        <v>0</v>
      </c>
      <c r="G23" s="8">
        <f>IF(ISNA((VLOOKUP(F23,'Récapitulatif HOMMES'!F$13:L$43,2,FALSE))),0,(VLOOKUP(F23,'Récapitulatif HOMMES'!F$13:L$43,2,FALSE)))</f>
        <v>0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0.25" customHeight="1" x14ac:dyDescent="0.3">
      <c r="A24" s="7"/>
      <c r="B24" s="8">
        <f>IF(ISNA((VLOOKUP(A24,'Récapitulatif HOMMES'!A$13:G$43,2,FALSE))),0,(VLOOKUP(A24,'Récapitulatif HOMMES'!A$13:G$43,2,FALSE)))</f>
        <v>0</v>
      </c>
      <c r="C24" s="8">
        <f>IF(ISNA((VLOOKUP(B24,'Récapitulatif HOMMES'!B$13:I$43,2,FALSE))),0,(VLOOKUP(B24,'Récapitulatif HOMMES'!B$13:I$43,2,FALSE)))</f>
        <v>0</v>
      </c>
      <c r="D24" s="8">
        <f>IF(ISNA((VLOOKUP(A24,'Récapitulatif HOMMES'!A$13:J$43,4,FALSE))),0,(VLOOKUP(A24,'Récapitulatif HOMMES'!A$13:J$43,4,FALSE)))</f>
        <v>0</v>
      </c>
      <c r="E24" s="8">
        <f>IF(ISNA((VLOOKUP(A24,'Récapitulatif HOMMES'!A$13:H$43,5,FALSE))),0,(VLOOKUP(A24,'Récapitulatif HOMMES'!A$13:H$43,5,FALSE)))</f>
        <v>0</v>
      </c>
      <c r="F24" s="8">
        <f>IF(ISNA((VLOOKUP(B24,'Récapitulatif HOMMES'!B$13:I$43,5,FALSE))),0,(VLOOKUP(B24,'Récapitulatif HOMMES'!B$13:I$43,5,FALSE)))</f>
        <v>0</v>
      </c>
      <c r="G24" s="8">
        <f>IF(ISNA((VLOOKUP(F24,'Récapitulatif HOMMES'!F$13:L$43,2,FALSE))),0,(VLOOKUP(F24,'Récapitulatif HOMMES'!F$13:L$43,2,FALSE)))</f>
        <v>0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0.25" customHeight="1" x14ac:dyDescent="0.3">
      <c r="A25" s="7"/>
      <c r="B25" s="8">
        <f>IF(ISNA((VLOOKUP(A25,'Récapitulatif HOMMES'!A$13:G$43,2,FALSE))),0,(VLOOKUP(A25,'Récapitulatif HOMMES'!A$13:G$43,2,FALSE)))</f>
        <v>0</v>
      </c>
      <c r="C25" s="8">
        <f>IF(ISNA((VLOOKUP(B25,'Récapitulatif HOMMES'!B$13:I$43,2,FALSE))),0,(VLOOKUP(B25,'Récapitulatif HOMMES'!B$13:I$43,2,FALSE)))</f>
        <v>0</v>
      </c>
      <c r="D25" s="8">
        <f>IF(ISNA((VLOOKUP(A25,'Récapitulatif HOMMES'!A$13:J$43,4,FALSE))),0,(VLOOKUP(A25,'Récapitulatif HOMMES'!A$13:J$43,4,FALSE)))</f>
        <v>0</v>
      </c>
      <c r="E25" s="8">
        <f>IF(ISNA((VLOOKUP(A25,'Récapitulatif HOMMES'!A$13:H$43,5,FALSE))),0,(VLOOKUP(A25,'Récapitulatif HOMMES'!A$13:H$43,5,FALSE)))</f>
        <v>0</v>
      </c>
      <c r="F25" s="8">
        <f>IF(ISNA((VLOOKUP(B25,'Récapitulatif HOMMES'!B$13:I$43,5,FALSE))),0,(VLOOKUP(B25,'Récapitulatif HOMMES'!B$13:I$43,5,FALSE)))</f>
        <v>0</v>
      </c>
      <c r="G25" s="8">
        <f>IF(ISNA((VLOOKUP(F25,'Récapitulatif HOMMES'!F$13:L$43,2,FALSE))),0,(VLOOKUP(F25,'Récapitulatif HOMMES'!F$13:L$43,2,FALSE)))</f>
        <v>0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0.25" customHeight="1" x14ac:dyDescent="0.3">
      <c r="A26" s="7"/>
      <c r="B26" s="8">
        <f>IF(ISNA((VLOOKUP(A26,'Récapitulatif HOMMES'!A$13:G$43,2,FALSE))),0,(VLOOKUP(A26,'Récapitulatif HOMMES'!A$13:G$43,2,FALSE)))</f>
        <v>0</v>
      </c>
      <c r="C26" s="8">
        <f>IF(ISNA((VLOOKUP(B26,'Récapitulatif HOMMES'!B$13:I$43,2,FALSE))),0,(VLOOKUP(B26,'Récapitulatif HOMMES'!B$13:I$43,2,FALSE)))</f>
        <v>0</v>
      </c>
      <c r="D26" s="8">
        <f>IF(ISNA((VLOOKUP(A26,'Récapitulatif HOMMES'!A$13:J$43,4,FALSE))),0,(VLOOKUP(A26,'Récapitulatif HOMMES'!A$13:J$43,4,FALSE)))</f>
        <v>0</v>
      </c>
      <c r="E26" s="8">
        <f>IF(ISNA((VLOOKUP(A26,'Récapitulatif HOMMES'!A$13:H$43,5,FALSE))),0,(VLOOKUP(A26,'Récapitulatif HOMMES'!A$13:H$43,5,FALSE)))</f>
        <v>0</v>
      </c>
      <c r="F26" s="8">
        <f>IF(ISNA((VLOOKUP(B26,'Récapitulatif HOMMES'!B$13:I$43,5,FALSE))),0,(VLOOKUP(B26,'Récapitulatif HOMMES'!B$13:I$43,5,FALSE)))</f>
        <v>0</v>
      </c>
      <c r="G26" s="8">
        <f>IF(ISNA((VLOOKUP(F26,'Récapitulatif HOMMES'!F$13:L$43,2,FALSE))),0,(VLOOKUP(F26,'Récapitulatif HOMMES'!F$13:L$43,2,FALSE)))</f>
        <v>0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2.5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0.25" customHeight="1" x14ac:dyDescent="0.3">
      <c r="A28" s="74" t="s">
        <v>24</v>
      </c>
      <c r="B28" s="75"/>
      <c r="C28" s="76" t="s">
        <v>27</v>
      </c>
      <c r="D28" s="77"/>
      <c r="E28" s="77"/>
      <c r="F28" s="77"/>
      <c r="G28" s="78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0.25" customHeight="1" x14ac:dyDescent="0.3">
      <c r="A29" s="74" t="s">
        <v>14</v>
      </c>
      <c r="B29" s="75"/>
      <c r="C29" s="76">
        <f>COUNTA(A32:A36)</f>
        <v>0</v>
      </c>
      <c r="D29" s="77"/>
      <c r="E29" s="77"/>
      <c r="F29" s="77"/>
      <c r="G29" s="78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2.5" customHeight="1" x14ac:dyDescent="0.3"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32.25" customHeight="1" x14ac:dyDescent="0.3">
      <c r="A31" s="4" t="s">
        <v>2</v>
      </c>
      <c r="B31" s="4" t="s">
        <v>9</v>
      </c>
      <c r="C31" s="4" t="s">
        <v>4</v>
      </c>
      <c r="D31" s="4" t="s">
        <v>3</v>
      </c>
      <c r="E31" s="4" t="s">
        <v>0</v>
      </c>
      <c r="F31" s="4" t="s">
        <v>19</v>
      </c>
      <c r="G31" s="4" t="s">
        <v>1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0.25" customHeight="1" x14ac:dyDescent="0.3">
      <c r="A32" s="7"/>
      <c r="B32" s="8">
        <f>IF(ISNA((VLOOKUP(A32,'Récapitulatif HOMMES'!A$13:G$43,2,FALSE))),0,(VLOOKUP(A32,'Récapitulatif HOMMES'!A$13:G$43,2,FALSE)))</f>
        <v>0</v>
      </c>
      <c r="C32" s="8">
        <f>IF(ISNA((VLOOKUP(B32,'Récapitulatif HOMMES'!B$13:I$43,2,FALSE))),0,(VLOOKUP(B32,'Récapitulatif HOMMES'!B$13:I$43,2,FALSE)))</f>
        <v>0</v>
      </c>
      <c r="D32" s="8">
        <f>IF(ISNA((VLOOKUP(A32,'Récapitulatif HOMMES'!A$13:J$43,4,FALSE))),0,(VLOOKUP(A32,'Récapitulatif HOMMES'!A$13:J$43,4,FALSE)))</f>
        <v>0</v>
      </c>
      <c r="E32" s="8">
        <f>IF(ISNA((VLOOKUP(A32,'Récapitulatif HOMMES'!A$13:H$43,5,FALSE))),0,(VLOOKUP(A32,'Récapitulatif HOMMES'!A$13:H$43,5,FALSE)))</f>
        <v>0</v>
      </c>
      <c r="F32" s="8">
        <f>IF(ISNA((VLOOKUP(B32,'Récapitulatif HOMMES'!B$13:I$43,5,FALSE))),0,(VLOOKUP(B32,'Récapitulatif HOMMES'!B$13:I$43,5,FALSE)))</f>
        <v>0</v>
      </c>
      <c r="G32" s="8">
        <f>IF(ISNA((VLOOKUP(F32,'Récapitulatif HOMMES'!F$13:L$43,2,FALSE))),0,(VLOOKUP(F32,'Récapitulatif HOMMES'!F$13:L$43,2,FALSE)))</f>
        <v>0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0.25" customHeight="1" x14ac:dyDescent="0.3">
      <c r="A33" s="7"/>
      <c r="B33" s="8">
        <f>IF(ISNA((VLOOKUP(A33,'Récapitulatif HOMMES'!A$13:G$43,2,FALSE))),0,(VLOOKUP(A33,'Récapitulatif HOMMES'!A$13:G$43,2,FALSE)))</f>
        <v>0</v>
      </c>
      <c r="C33" s="8">
        <f>IF(ISNA((VLOOKUP(B33,'Récapitulatif HOMMES'!B$13:I$43,2,FALSE))),0,(VLOOKUP(B33,'Récapitulatif HOMMES'!B$13:I$43,2,FALSE)))</f>
        <v>0</v>
      </c>
      <c r="D33" s="8">
        <f>IF(ISNA((VLOOKUP(A33,'Récapitulatif HOMMES'!A$13:J$43,4,FALSE))),0,(VLOOKUP(A33,'Récapitulatif HOMMES'!A$13:J$43,4,FALSE)))</f>
        <v>0</v>
      </c>
      <c r="E33" s="8">
        <f>IF(ISNA((VLOOKUP(A33,'Récapitulatif HOMMES'!A$13:H$43,5,FALSE))),0,(VLOOKUP(A33,'Récapitulatif HOMMES'!A$13:H$43,5,FALSE)))</f>
        <v>0</v>
      </c>
      <c r="F33" s="8">
        <f>IF(ISNA((VLOOKUP(B33,'Récapitulatif HOMMES'!B$13:I$43,5,FALSE))),0,(VLOOKUP(B33,'Récapitulatif HOMMES'!B$13:I$43,5,FALSE)))</f>
        <v>0</v>
      </c>
      <c r="G33" s="8">
        <f>IF(ISNA((VLOOKUP(F33,'Récapitulatif HOMMES'!F$13:L$43,2,FALSE))),0,(VLOOKUP(F33,'Récapitulatif HOMMES'!F$13:L$43,2,FALSE)))</f>
        <v>0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0.25" customHeight="1" x14ac:dyDescent="0.3">
      <c r="A34" s="7"/>
      <c r="B34" s="8">
        <f>IF(ISNA((VLOOKUP(A34,'Récapitulatif HOMMES'!A$13:G$43,2,FALSE))),0,(VLOOKUP(A34,'Récapitulatif HOMMES'!A$13:G$43,2,FALSE)))</f>
        <v>0</v>
      </c>
      <c r="C34" s="8">
        <f>IF(ISNA((VLOOKUP(B34,'Récapitulatif HOMMES'!B$13:I$43,2,FALSE))),0,(VLOOKUP(B34,'Récapitulatif HOMMES'!B$13:I$43,2,FALSE)))</f>
        <v>0</v>
      </c>
      <c r="D34" s="8">
        <f>IF(ISNA((VLOOKUP(A34,'Récapitulatif HOMMES'!A$13:J$43,4,FALSE))),0,(VLOOKUP(A34,'Récapitulatif HOMMES'!A$13:J$43,4,FALSE)))</f>
        <v>0</v>
      </c>
      <c r="E34" s="8">
        <f>IF(ISNA((VLOOKUP(A34,'Récapitulatif HOMMES'!A$13:H$43,5,FALSE))),0,(VLOOKUP(A34,'Récapitulatif HOMMES'!A$13:H$43,5,FALSE)))</f>
        <v>0</v>
      </c>
      <c r="F34" s="8">
        <f>IF(ISNA((VLOOKUP(B34,'Récapitulatif HOMMES'!B$13:I$43,5,FALSE))),0,(VLOOKUP(B34,'Récapitulatif HOMMES'!B$13:I$43,5,FALSE)))</f>
        <v>0</v>
      </c>
      <c r="G34" s="8">
        <f>IF(ISNA((VLOOKUP(F34,'Récapitulatif HOMMES'!F$13:L$43,2,FALSE))),0,(VLOOKUP(F34,'Récapitulatif HOMMES'!F$13:L$43,2,FALSE)))</f>
        <v>0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0.25" customHeight="1" x14ac:dyDescent="0.3">
      <c r="A35" s="7"/>
      <c r="B35" s="8">
        <f>IF(ISNA((VLOOKUP(A35,'Récapitulatif HOMMES'!A$13:G$43,2,FALSE))),0,(VLOOKUP(A35,'Récapitulatif HOMMES'!A$13:G$43,2,FALSE)))</f>
        <v>0</v>
      </c>
      <c r="C35" s="8">
        <f>IF(ISNA((VLOOKUP(B35,'Récapitulatif HOMMES'!B$13:I$43,2,FALSE))),0,(VLOOKUP(B35,'Récapitulatif HOMMES'!B$13:I$43,2,FALSE)))</f>
        <v>0</v>
      </c>
      <c r="D35" s="8">
        <f>IF(ISNA((VLOOKUP(A35,'Récapitulatif HOMMES'!A$13:J$43,4,FALSE))),0,(VLOOKUP(A35,'Récapitulatif HOMMES'!A$13:J$43,4,FALSE)))</f>
        <v>0</v>
      </c>
      <c r="E35" s="8">
        <f>IF(ISNA((VLOOKUP(A35,'Récapitulatif HOMMES'!A$13:H$43,5,FALSE))),0,(VLOOKUP(A35,'Récapitulatif HOMMES'!A$13:H$43,5,FALSE)))</f>
        <v>0</v>
      </c>
      <c r="F35" s="8">
        <f>IF(ISNA((VLOOKUP(B35,'Récapitulatif HOMMES'!B$13:I$43,5,FALSE))),0,(VLOOKUP(B35,'Récapitulatif HOMMES'!B$13:I$43,5,FALSE)))</f>
        <v>0</v>
      </c>
      <c r="G35" s="8">
        <f>IF(ISNA((VLOOKUP(F35,'Récapitulatif HOMMES'!F$13:L$43,2,FALSE))),0,(VLOOKUP(F35,'Récapitulatif HOMMES'!F$13:L$43,2,FALSE)))</f>
        <v>0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0.25" customHeight="1" x14ac:dyDescent="0.3">
      <c r="A36" s="7"/>
      <c r="B36" s="8">
        <f>IF(ISNA((VLOOKUP(A36,'Récapitulatif HOMMES'!A$13:G$43,2,FALSE))),0,(VLOOKUP(A36,'Récapitulatif HOMMES'!A$13:G$43,2,FALSE)))</f>
        <v>0</v>
      </c>
      <c r="C36" s="8">
        <f>IF(ISNA((VLOOKUP(B36,'Récapitulatif HOMMES'!B$13:I$43,2,FALSE))),0,(VLOOKUP(B36,'Récapitulatif HOMMES'!B$13:I$43,2,FALSE)))</f>
        <v>0</v>
      </c>
      <c r="D36" s="8">
        <f>IF(ISNA((VLOOKUP(A36,'Récapitulatif HOMMES'!A$13:J$43,4,FALSE))),0,(VLOOKUP(A36,'Récapitulatif HOMMES'!A$13:J$43,4,FALSE)))</f>
        <v>0</v>
      </c>
      <c r="E36" s="8">
        <f>IF(ISNA((VLOOKUP(A36,'Récapitulatif HOMMES'!A$13:H$43,5,FALSE))),0,(VLOOKUP(A36,'Récapitulatif HOMMES'!A$13:H$43,5,FALSE)))</f>
        <v>0</v>
      </c>
      <c r="F36" s="8">
        <f>IF(ISNA((VLOOKUP(B36,'Récapitulatif HOMMES'!B$13:I$43,5,FALSE))),0,(VLOOKUP(B36,'Récapitulatif HOMMES'!B$13:I$43,5,FALSE)))</f>
        <v>0</v>
      </c>
      <c r="G36" s="8">
        <f>IF(ISNA((VLOOKUP(F36,'Récapitulatif HOMMES'!F$13:L$43,2,FALSE))),0,(VLOOKUP(F36,'Récapitulatif HOMMES'!F$13:L$43,2,FALSE)))</f>
        <v>0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22.5" customHeight="1" x14ac:dyDescent="0.3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0.25" customHeight="1" x14ac:dyDescent="0.3">
      <c r="A38" s="74" t="s">
        <v>24</v>
      </c>
      <c r="B38" s="75"/>
      <c r="C38" s="76" t="s">
        <v>28</v>
      </c>
      <c r="D38" s="77"/>
      <c r="E38" s="77"/>
      <c r="F38" s="77"/>
      <c r="G38" s="78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20.25" customHeight="1" x14ac:dyDescent="0.3">
      <c r="A39" s="74" t="s">
        <v>14</v>
      </c>
      <c r="B39" s="75"/>
      <c r="C39" s="76">
        <f>COUNTA(A42:A46)</f>
        <v>0</v>
      </c>
      <c r="D39" s="77"/>
      <c r="E39" s="77"/>
      <c r="F39" s="77"/>
      <c r="G39" s="78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2.5" customHeight="1" x14ac:dyDescent="0.3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32.25" customHeight="1" x14ac:dyDescent="0.3">
      <c r="A41" s="4" t="s">
        <v>2</v>
      </c>
      <c r="B41" s="4" t="s">
        <v>9</v>
      </c>
      <c r="C41" s="4" t="s">
        <v>4</v>
      </c>
      <c r="D41" s="4" t="s">
        <v>3</v>
      </c>
      <c r="E41" s="4" t="s">
        <v>0</v>
      </c>
      <c r="F41" s="4" t="s">
        <v>19</v>
      </c>
      <c r="G41" s="4" t="s">
        <v>1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20.25" customHeight="1" x14ac:dyDescent="0.3">
      <c r="A42" s="7"/>
      <c r="B42" s="8">
        <f>IF(ISNA((VLOOKUP(A42,'Récapitulatif HOMMES'!A$13:G$43,2,FALSE))),0,(VLOOKUP(A42,'Récapitulatif HOMMES'!A$13:G$43,2,FALSE)))</f>
        <v>0</v>
      </c>
      <c r="C42" s="8">
        <f>IF(ISNA((VLOOKUP(B42,'Récapitulatif HOMMES'!B$13:I$43,2,FALSE))),0,(VLOOKUP(B42,'Récapitulatif HOMMES'!B$13:I$43,2,FALSE)))</f>
        <v>0</v>
      </c>
      <c r="D42" s="8">
        <f>IF(ISNA((VLOOKUP(A42,'Récapitulatif HOMMES'!A$13:J$43,4,FALSE))),0,(VLOOKUP(A42,'Récapitulatif HOMMES'!A$13:J$43,4,FALSE)))</f>
        <v>0</v>
      </c>
      <c r="E42" s="8">
        <f>IF(ISNA((VLOOKUP(A42,'Récapitulatif HOMMES'!A$13:H$43,5,FALSE))),0,(VLOOKUP(A42,'Récapitulatif HOMMES'!A$13:H$43,5,FALSE)))</f>
        <v>0</v>
      </c>
      <c r="F42" s="8">
        <f>IF(ISNA((VLOOKUP(B42,'Récapitulatif HOMMES'!B$13:I$43,5,FALSE))),0,(VLOOKUP(B42,'Récapitulatif HOMMES'!B$13:I$43,5,FALSE)))</f>
        <v>0</v>
      </c>
      <c r="G42" s="8">
        <f>IF(ISNA((VLOOKUP(F42,'Récapitulatif HOMMES'!F$13:L$43,2,FALSE))),0,(VLOOKUP(F42,'Récapitulatif HOMMES'!F$13:L$43,2,FALSE)))</f>
        <v>0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20.25" customHeight="1" x14ac:dyDescent="0.3">
      <c r="A43" s="7"/>
      <c r="B43" s="8">
        <f>IF(ISNA((VLOOKUP(A43,'Récapitulatif HOMMES'!A$13:G$43,2,FALSE))),0,(VLOOKUP(A43,'Récapitulatif HOMMES'!A$13:G$43,2,FALSE)))</f>
        <v>0</v>
      </c>
      <c r="C43" s="8">
        <f>IF(ISNA((VLOOKUP(B43,'Récapitulatif HOMMES'!B$13:I$43,2,FALSE))),0,(VLOOKUP(B43,'Récapitulatif HOMMES'!B$13:I$43,2,FALSE)))</f>
        <v>0</v>
      </c>
      <c r="D43" s="8">
        <f>IF(ISNA((VLOOKUP(A43,'Récapitulatif HOMMES'!A$13:J$43,4,FALSE))),0,(VLOOKUP(A43,'Récapitulatif HOMMES'!A$13:J$43,4,FALSE)))</f>
        <v>0</v>
      </c>
      <c r="E43" s="8">
        <f>IF(ISNA((VLOOKUP(A43,'Récapitulatif HOMMES'!A$13:H$43,5,FALSE))),0,(VLOOKUP(A43,'Récapitulatif HOMMES'!A$13:H$43,5,FALSE)))</f>
        <v>0</v>
      </c>
      <c r="F43" s="8">
        <f>IF(ISNA((VLOOKUP(B43,'Récapitulatif HOMMES'!B$13:I$43,5,FALSE))),0,(VLOOKUP(B43,'Récapitulatif HOMMES'!B$13:I$43,5,FALSE)))</f>
        <v>0</v>
      </c>
      <c r="G43" s="8">
        <f>IF(ISNA((VLOOKUP(F43,'Récapitulatif HOMMES'!F$13:L$43,2,FALSE))),0,(VLOOKUP(F43,'Récapitulatif HOMMES'!F$13:L$43,2,FALSE)))</f>
        <v>0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20.25" customHeight="1" x14ac:dyDescent="0.3">
      <c r="A44" s="7"/>
      <c r="B44" s="8">
        <f>IF(ISNA((VLOOKUP(A44,'Récapitulatif HOMMES'!A$13:G$43,2,FALSE))),0,(VLOOKUP(A44,'Récapitulatif HOMMES'!A$13:G$43,2,FALSE)))</f>
        <v>0</v>
      </c>
      <c r="C44" s="8">
        <f>IF(ISNA((VLOOKUP(B44,'Récapitulatif HOMMES'!B$13:I$43,2,FALSE))),0,(VLOOKUP(B44,'Récapitulatif HOMMES'!B$13:I$43,2,FALSE)))</f>
        <v>0</v>
      </c>
      <c r="D44" s="8">
        <f>IF(ISNA((VLOOKUP(A44,'Récapitulatif HOMMES'!A$13:J$43,4,FALSE))),0,(VLOOKUP(A44,'Récapitulatif HOMMES'!A$13:J$43,4,FALSE)))</f>
        <v>0</v>
      </c>
      <c r="E44" s="8">
        <f>IF(ISNA((VLOOKUP(A44,'Récapitulatif HOMMES'!A$13:H$43,5,FALSE))),0,(VLOOKUP(A44,'Récapitulatif HOMMES'!A$13:H$43,5,FALSE)))</f>
        <v>0</v>
      </c>
      <c r="F44" s="8">
        <f>IF(ISNA((VLOOKUP(B44,'Récapitulatif HOMMES'!B$13:I$43,5,FALSE))),0,(VLOOKUP(B44,'Récapitulatif HOMMES'!B$13:I$43,5,FALSE)))</f>
        <v>0</v>
      </c>
      <c r="G44" s="8">
        <f>IF(ISNA((VLOOKUP(F44,'Récapitulatif HOMMES'!F$13:L$43,2,FALSE))),0,(VLOOKUP(F44,'Récapitulatif HOMMES'!F$13:L$43,2,FALSE)))</f>
        <v>0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20.25" customHeight="1" x14ac:dyDescent="0.3">
      <c r="A45" s="7"/>
      <c r="B45" s="8">
        <f>IF(ISNA((VLOOKUP(A45,'Récapitulatif HOMMES'!A$13:G$43,2,FALSE))),0,(VLOOKUP(A45,'Récapitulatif HOMMES'!A$13:G$43,2,FALSE)))</f>
        <v>0</v>
      </c>
      <c r="C45" s="8">
        <f>IF(ISNA((VLOOKUP(B45,'Récapitulatif HOMMES'!B$13:I$43,2,FALSE))),0,(VLOOKUP(B45,'Récapitulatif HOMMES'!B$13:I$43,2,FALSE)))</f>
        <v>0</v>
      </c>
      <c r="D45" s="8">
        <f>IF(ISNA((VLOOKUP(A45,'Récapitulatif HOMMES'!A$13:J$43,4,FALSE))),0,(VLOOKUP(A45,'Récapitulatif HOMMES'!A$13:J$43,4,FALSE)))</f>
        <v>0</v>
      </c>
      <c r="E45" s="8">
        <f>IF(ISNA((VLOOKUP(A45,'Récapitulatif HOMMES'!A$13:H$43,5,FALSE))),0,(VLOOKUP(A45,'Récapitulatif HOMMES'!A$13:H$43,5,FALSE)))</f>
        <v>0</v>
      </c>
      <c r="F45" s="8">
        <f>IF(ISNA((VLOOKUP(B45,'Récapitulatif HOMMES'!B$13:I$43,5,FALSE))),0,(VLOOKUP(B45,'Récapitulatif HOMMES'!B$13:I$43,5,FALSE)))</f>
        <v>0</v>
      </c>
      <c r="G45" s="8">
        <f>IF(ISNA((VLOOKUP(F45,'Récapitulatif HOMMES'!F$13:L$43,2,FALSE))),0,(VLOOKUP(F45,'Récapitulatif HOMMES'!F$13:L$43,2,FALSE)))</f>
        <v>0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0.25" customHeight="1" x14ac:dyDescent="0.3">
      <c r="A46" s="7"/>
      <c r="B46" s="8">
        <f>IF(ISNA((VLOOKUP(A46,'Récapitulatif HOMMES'!A$13:G$43,2,FALSE))),0,(VLOOKUP(A46,'Récapitulatif HOMMES'!A$13:G$43,2,FALSE)))</f>
        <v>0</v>
      </c>
      <c r="C46" s="8">
        <f>IF(ISNA((VLOOKUP(B46,'Récapitulatif HOMMES'!B$13:I$43,2,FALSE))),0,(VLOOKUP(B46,'Récapitulatif HOMMES'!B$13:I$43,2,FALSE)))</f>
        <v>0</v>
      </c>
      <c r="D46" s="8">
        <f>IF(ISNA((VLOOKUP(A46,'Récapitulatif HOMMES'!A$13:J$43,4,FALSE))),0,(VLOOKUP(A46,'Récapitulatif HOMMES'!A$13:J$43,4,FALSE)))</f>
        <v>0</v>
      </c>
      <c r="E46" s="8">
        <f>IF(ISNA((VLOOKUP(A46,'Récapitulatif HOMMES'!A$13:H$43,5,FALSE))),0,(VLOOKUP(A46,'Récapitulatif HOMMES'!A$13:H$43,5,FALSE)))</f>
        <v>0</v>
      </c>
      <c r="F46" s="8">
        <f>IF(ISNA((VLOOKUP(B46,'Récapitulatif HOMMES'!B$13:I$43,5,FALSE))),0,(VLOOKUP(B46,'Récapitulatif HOMMES'!B$13:I$43,5,FALSE)))</f>
        <v>0</v>
      </c>
      <c r="G46" s="8">
        <f>IF(ISNA((VLOOKUP(F46,'Récapitulatif HOMMES'!F$13:L$43,2,FALSE))),0,(VLOOKUP(F46,'Récapitulatif HOMMES'!F$13:L$43,2,FALSE)))</f>
        <v>0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18" customHeight="1" x14ac:dyDescent="0.3"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20.25" customHeight="1" x14ac:dyDescent="0.3">
      <c r="A48" s="74" t="s">
        <v>24</v>
      </c>
      <c r="B48" s="75"/>
      <c r="C48" s="79" t="s">
        <v>29</v>
      </c>
      <c r="D48" s="80"/>
      <c r="E48" s="80"/>
      <c r="F48" s="80"/>
      <c r="G48" s="81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ht="20.25" customHeight="1" x14ac:dyDescent="0.3">
      <c r="A49" s="74" t="s">
        <v>14</v>
      </c>
      <c r="B49" s="75"/>
      <c r="C49" s="76">
        <f>COUNTA(A52:A56)</f>
        <v>0</v>
      </c>
      <c r="D49" s="77"/>
      <c r="E49" s="77"/>
      <c r="F49" s="77"/>
      <c r="G49" s="78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ht="22.5" customHeight="1" x14ac:dyDescent="0.3"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 ht="32.25" customHeight="1" x14ac:dyDescent="0.3">
      <c r="A51" s="4" t="s">
        <v>2</v>
      </c>
      <c r="B51" s="4" t="s">
        <v>9</v>
      </c>
      <c r="C51" s="4" t="s">
        <v>4</v>
      </c>
      <c r="D51" s="4" t="s">
        <v>3</v>
      </c>
      <c r="E51" s="4" t="s">
        <v>0</v>
      </c>
      <c r="F51" s="4" t="s">
        <v>19</v>
      </c>
      <c r="G51" s="4" t="s">
        <v>1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20.25" customHeight="1" x14ac:dyDescent="0.3">
      <c r="A52" s="7"/>
      <c r="B52" s="8">
        <f>IF(ISNA((VLOOKUP(A52,'Récapitulatif HOMMES'!A$13:G$43,2,FALSE))),0,(VLOOKUP(A52,'Récapitulatif HOMMES'!A$13:G$43,2,FALSE)))</f>
        <v>0</v>
      </c>
      <c r="C52" s="8">
        <f>IF(ISNA((VLOOKUP(B52,'Récapitulatif HOMMES'!B$13:I$43,2,FALSE))),0,(VLOOKUP(B52,'Récapitulatif HOMMES'!B$13:I$43,2,FALSE)))</f>
        <v>0</v>
      </c>
      <c r="D52" s="8">
        <f>IF(ISNA((VLOOKUP(A52,'Récapitulatif HOMMES'!A$13:J$43,4,FALSE))),0,(VLOOKUP(A52,'Récapitulatif HOMMES'!A$13:J$43,4,FALSE)))</f>
        <v>0</v>
      </c>
      <c r="E52" s="8">
        <f>IF(ISNA((VLOOKUP(A52,'Récapitulatif HOMMES'!A$13:H$43,5,FALSE))),0,(VLOOKUP(A52,'Récapitulatif HOMMES'!A$13:H$43,5,FALSE)))</f>
        <v>0</v>
      </c>
      <c r="F52" s="8">
        <f>IF(ISNA((VLOOKUP(B52,'Récapitulatif HOMMES'!B$13:I$43,5,FALSE))),0,(VLOOKUP(B52,'Récapitulatif HOMMES'!B$13:I$43,5,FALSE)))</f>
        <v>0</v>
      </c>
      <c r="G52" s="8">
        <f>IF(ISNA((VLOOKUP(F52,'Récapitulatif HOMMES'!F$13:L$43,2,FALSE))),0,(VLOOKUP(F52,'Récapitulatif HOMMES'!F$13:L$43,2,FALSE)))</f>
        <v>0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20.25" customHeight="1" x14ac:dyDescent="0.3">
      <c r="A53" s="7"/>
      <c r="B53" s="8">
        <f>IF(ISNA((VLOOKUP(A53,'Récapitulatif HOMMES'!A$13:G$43,2,FALSE))),0,(VLOOKUP(A53,'Récapitulatif HOMMES'!A$13:G$43,2,FALSE)))</f>
        <v>0</v>
      </c>
      <c r="C53" s="8">
        <f>IF(ISNA((VLOOKUP(B53,'Récapitulatif HOMMES'!B$13:I$43,2,FALSE))),0,(VLOOKUP(B53,'Récapitulatif HOMMES'!B$13:I$43,2,FALSE)))</f>
        <v>0</v>
      </c>
      <c r="D53" s="8">
        <f>IF(ISNA((VLOOKUP(A53,'Récapitulatif HOMMES'!A$13:J$43,4,FALSE))),0,(VLOOKUP(A53,'Récapitulatif HOMMES'!A$13:J$43,4,FALSE)))</f>
        <v>0</v>
      </c>
      <c r="E53" s="8">
        <f>IF(ISNA((VLOOKUP(A53,'Récapitulatif HOMMES'!A$13:H$43,5,FALSE))),0,(VLOOKUP(A53,'Récapitulatif HOMMES'!A$13:H$43,5,FALSE)))</f>
        <v>0</v>
      </c>
      <c r="F53" s="8">
        <f>IF(ISNA((VLOOKUP(B53,'Récapitulatif HOMMES'!B$13:I$43,5,FALSE))),0,(VLOOKUP(B53,'Récapitulatif HOMMES'!B$13:I$43,5,FALSE)))</f>
        <v>0</v>
      </c>
      <c r="G53" s="8">
        <f>IF(ISNA((VLOOKUP(F53,'Récapitulatif HOMMES'!F$13:L$43,2,FALSE))),0,(VLOOKUP(F53,'Récapitulatif HOMMES'!F$13:L$43,2,FALSE)))</f>
        <v>0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20.25" customHeight="1" x14ac:dyDescent="0.3">
      <c r="A54" s="7"/>
      <c r="B54" s="8">
        <f>IF(ISNA((VLOOKUP(A54,'Récapitulatif HOMMES'!A$13:G$43,2,FALSE))),0,(VLOOKUP(A54,'Récapitulatif HOMMES'!A$13:G$43,2,FALSE)))</f>
        <v>0</v>
      </c>
      <c r="C54" s="8">
        <f>IF(ISNA((VLOOKUP(B54,'Récapitulatif HOMMES'!B$13:I$43,2,FALSE))),0,(VLOOKUP(B54,'Récapitulatif HOMMES'!B$13:I$43,2,FALSE)))</f>
        <v>0</v>
      </c>
      <c r="D54" s="8">
        <f>IF(ISNA((VLOOKUP(A54,'Récapitulatif HOMMES'!A$13:J$43,4,FALSE))),0,(VLOOKUP(A54,'Récapitulatif HOMMES'!A$13:J$43,4,FALSE)))</f>
        <v>0</v>
      </c>
      <c r="E54" s="8">
        <f>IF(ISNA((VLOOKUP(A54,'Récapitulatif HOMMES'!A$13:H$43,5,FALSE))),0,(VLOOKUP(A54,'Récapitulatif HOMMES'!A$13:H$43,5,FALSE)))</f>
        <v>0</v>
      </c>
      <c r="F54" s="8">
        <f>IF(ISNA((VLOOKUP(B54,'Récapitulatif HOMMES'!B$13:I$43,5,FALSE))),0,(VLOOKUP(B54,'Récapitulatif HOMMES'!B$13:I$43,5,FALSE)))</f>
        <v>0</v>
      </c>
      <c r="G54" s="8">
        <f>IF(ISNA((VLOOKUP(F54,'Récapitulatif HOMMES'!F$13:L$43,2,FALSE))),0,(VLOOKUP(F54,'Récapitulatif HOMMES'!F$13:L$43,2,FALSE)))</f>
        <v>0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0" ht="20.25" customHeight="1" x14ac:dyDescent="0.3">
      <c r="A55" s="7"/>
      <c r="B55" s="8">
        <f>IF(ISNA((VLOOKUP(A55,'Récapitulatif HOMMES'!A$13:G$43,2,FALSE))),0,(VLOOKUP(A55,'Récapitulatif HOMMES'!A$13:G$43,2,FALSE)))</f>
        <v>0</v>
      </c>
      <c r="C55" s="8">
        <f>IF(ISNA((VLOOKUP(B55,'Récapitulatif HOMMES'!B$13:I$43,2,FALSE))),0,(VLOOKUP(B55,'Récapitulatif HOMMES'!B$13:I$43,2,FALSE)))</f>
        <v>0</v>
      </c>
      <c r="D55" s="8">
        <f>IF(ISNA((VLOOKUP(A55,'Récapitulatif HOMMES'!A$13:J$43,4,FALSE))),0,(VLOOKUP(A55,'Récapitulatif HOMMES'!A$13:J$43,4,FALSE)))</f>
        <v>0</v>
      </c>
      <c r="E55" s="8">
        <f>IF(ISNA((VLOOKUP(A55,'Récapitulatif HOMMES'!A$13:H$43,5,FALSE))),0,(VLOOKUP(A55,'Récapitulatif HOMMES'!A$13:H$43,5,FALSE)))</f>
        <v>0</v>
      </c>
      <c r="F55" s="8">
        <f>IF(ISNA((VLOOKUP(B55,'Récapitulatif HOMMES'!B$13:I$43,5,FALSE))),0,(VLOOKUP(B55,'Récapitulatif HOMMES'!B$13:I$43,5,FALSE)))</f>
        <v>0</v>
      </c>
      <c r="G55" s="8">
        <f>IF(ISNA((VLOOKUP(F55,'Récapitulatif HOMMES'!F$13:L$43,2,FALSE))),0,(VLOOKUP(F55,'Récapitulatif HOMMES'!F$13:L$43,2,FALSE)))</f>
        <v>0</v>
      </c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0" ht="20.25" customHeight="1" x14ac:dyDescent="0.3">
      <c r="A56" s="7"/>
      <c r="B56" s="8">
        <f>IF(ISNA((VLOOKUP(A56,'Récapitulatif HOMMES'!A$13:G$43,2,FALSE))),0,(VLOOKUP(A56,'Récapitulatif HOMMES'!A$13:G$43,2,FALSE)))</f>
        <v>0</v>
      </c>
      <c r="C56" s="8">
        <f>IF(ISNA((VLOOKUP(B56,'Récapitulatif HOMMES'!B$13:I$43,2,FALSE))),0,(VLOOKUP(B56,'Récapitulatif HOMMES'!B$13:I$43,2,FALSE)))</f>
        <v>0</v>
      </c>
      <c r="D56" s="8">
        <f>IF(ISNA((VLOOKUP(A56,'Récapitulatif HOMMES'!A$13:J$43,4,FALSE))),0,(VLOOKUP(A56,'Récapitulatif HOMMES'!A$13:J$43,4,FALSE)))</f>
        <v>0</v>
      </c>
      <c r="E56" s="8">
        <f>IF(ISNA((VLOOKUP(A56,'Récapitulatif HOMMES'!A$13:H$43,5,FALSE))),0,(VLOOKUP(A56,'Récapitulatif HOMMES'!A$13:H$43,5,FALSE)))</f>
        <v>0</v>
      </c>
      <c r="F56" s="8">
        <f>IF(ISNA((VLOOKUP(B56,'Récapitulatif HOMMES'!B$13:I$43,5,FALSE))),0,(VLOOKUP(B56,'Récapitulatif HOMMES'!B$13:I$43,5,FALSE)))</f>
        <v>0</v>
      </c>
      <c r="G56" s="8">
        <f>IF(ISNA((VLOOKUP(F56,'Récapitulatif HOMMES'!F$13:L$43,2,FALSE))),0,(VLOOKUP(F56,'Récapitulatif HOMMES'!F$13:L$43,2,FALSE)))</f>
        <v>0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1:20" ht="18" customHeight="1" x14ac:dyDescent="0.3"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1:20" ht="20.25" customHeight="1" x14ac:dyDescent="0.3">
      <c r="A58" s="74" t="s">
        <v>24</v>
      </c>
      <c r="B58" s="75"/>
      <c r="C58" s="76" t="s">
        <v>30</v>
      </c>
      <c r="D58" s="77"/>
      <c r="E58" s="77"/>
      <c r="F58" s="77"/>
      <c r="G58" s="78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1:20" ht="20.25" customHeight="1" x14ac:dyDescent="0.3">
      <c r="A59" s="74" t="s">
        <v>14</v>
      </c>
      <c r="B59" s="75"/>
      <c r="C59" s="76">
        <f>COUNTA(A62:A66)</f>
        <v>0</v>
      </c>
      <c r="D59" s="77"/>
      <c r="E59" s="77"/>
      <c r="F59" s="77"/>
      <c r="G59" s="78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1:20" ht="22.5" customHeight="1" x14ac:dyDescent="0.3"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1:20" ht="32.25" customHeight="1" x14ac:dyDescent="0.3">
      <c r="A61" s="4" t="s">
        <v>2</v>
      </c>
      <c r="B61" s="4" t="s">
        <v>9</v>
      </c>
      <c r="C61" s="4" t="s">
        <v>4</v>
      </c>
      <c r="D61" s="4" t="s">
        <v>3</v>
      </c>
      <c r="E61" s="4" t="s">
        <v>0</v>
      </c>
      <c r="F61" s="4" t="s">
        <v>19</v>
      </c>
      <c r="G61" s="4" t="s">
        <v>1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1:20" ht="20.25" customHeight="1" x14ac:dyDescent="0.3">
      <c r="A62" s="7"/>
      <c r="B62" s="8">
        <f>IF(ISNA((VLOOKUP(A62,'Récapitulatif HOMMES'!A$13:G$43,2,FALSE))),0,(VLOOKUP(A62,'Récapitulatif HOMMES'!A$13:G$43,2,FALSE)))</f>
        <v>0</v>
      </c>
      <c r="C62" s="8">
        <f>IF(ISNA((VLOOKUP(B62,'Récapitulatif HOMMES'!B$13:I$43,2,FALSE))),0,(VLOOKUP(B62,'Récapitulatif HOMMES'!B$13:I$43,2,FALSE)))</f>
        <v>0</v>
      </c>
      <c r="D62" s="8">
        <f>IF(ISNA((VLOOKUP(A62,'Récapitulatif HOMMES'!A$13:J$43,4,FALSE))),0,(VLOOKUP(A62,'Récapitulatif HOMMES'!A$13:J$43,4,FALSE)))</f>
        <v>0</v>
      </c>
      <c r="E62" s="8">
        <f>IF(ISNA((VLOOKUP(A62,'Récapitulatif HOMMES'!A$13:H$43,5,FALSE))),0,(VLOOKUP(A62,'Récapitulatif HOMMES'!A$13:H$43,5,FALSE)))</f>
        <v>0</v>
      </c>
      <c r="F62" s="8">
        <f>IF(ISNA((VLOOKUP(B62,'Récapitulatif HOMMES'!B$13:I$43,5,FALSE))),0,(VLOOKUP(B62,'Récapitulatif HOMMES'!B$13:I$43,5,FALSE)))</f>
        <v>0</v>
      </c>
      <c r="G62" s="8">
        <f>IF(ISNA((VLOOKUP(F62,'Récapitulatif HOMMES'!F$13:L$43,2,FALSE))),0,(VLOOKUP(F62,'Récapitulatif HOMMES'!F$13:L$43,2,FALSE)))</f>
        <v>0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1:20" ht="20.25" customHeight="1" x14ac:dyDescent="0.3">
      <c r="A63" s="7"/>
      <c r="B63" s="8">
        <f>IF(ISNA((VLOOKUP(A63,'Récapitulatif HOMMES'!A$13:G$43,2,FALSE))),0,(VLOOKUP(A63,'Récapitulatif HOMMES'!A$13:G$43,2,FALSE)))</f>
        <v>0</v>
      </c>
      <c r="C63" s="8">
        <f>IF(ISNA((VLOOKUP(B63,'Récapitulatif HOMMES'!B$13:I$43,2,FALSE))),0,(VLOOKUP(B63,'Récapitulatif HOMMES'!B$13:I$43,2,FALSE)))</f>
        <v>0</v>
      </c>
      <c r="D63" s="8">
        <f>IF(ISNA((VLOOKUP(A63,'Récapitulatif HOMMES'!A$13:J$43,4,FALSE))),0,(VLOOKUP(A63,'Récapitulatif HOMMES'!A$13:J$43,4,FALSE)))</f>
        <v>0</v>
      </c>
      <c r="E63" s="8">
        <f>IF(ISNA((VLOOKUP(A63,'Récapitulatif HOMMES'!A$13:H$43,5,FALSE))),0,(VLOOKUP(A63,'Récapitulatif HOMMES'!A$13:H$43,5,FALSE)))</f>
        <v>0</v>
      </c>
      <c r="F63" s="8">
        <f>IF(ISNA((VLOOKUP(B63,'Récapitulatif HOMMES'!B$13:I$43,5,FALSE))),0,(VLOOKUP(B63,'Récapitulatif HOMMES'!B$13:I$43,5,FALSE)))</f>
        <v>0</v>
      </c>
      <c r="G63" s="8">
        <f>IF(ISNA((VLOOKUP(F63,'Récapitulatif HOMMES'!F$13:L$43,2,FALSE))),0,(VLOOKUP(F63,'Récapitulatif HOMMES'!F$13:L$43,2,FALSE)))</f>
        <v>0</v>
      </c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1:20" ht="20.25" customHeight="1" x14ac:dyDescent="0.3">
      <c r="A64" s="7"/>
      <c r="B64" s="8">
        <f>IF(ISNA((VLOOKUP(A64,'Récapitulatif HOMMES'!A$13:G$43,2,FALSE))),0,(VLOOKUP(A64,'Récapitulatif HOMMES'!A$13:G$43,2,FALSE)))</f>
        <v>0</v>
      </c>
      <c r="C64" s="8">
        <f>IF(ISNA((VLOOKUP(B64,'Récapitulatif HOMMES'!B$13:I$43,2,FALSE))),0,(VLOOKUP(B64,'Récapitulatif HOMMES'!B$13:I$43,2,FALSE)))</f>
        <v>0</v>
      </c>
      <c r="D64" s="8">
        <f>IF(ISNA((VLOOKUP(A64,'Récapitulatif HOMMES'!A$13:J$43,4,FALSE))),0,(VLOOKUP(A64,'Récapitulatif HOMMES'!A$13:J$43,4,FALSE)))</f>
        <v>0</v>
      </c>
      <c r="E64" s="8">
        <f>IF(ISNA((VLOOKUP(A64,'Récapitulatif HOMMES'!A$13:H$43,5,FALSE))),0,(VLOOKUP(A64,'Récapitulatif HOMMES'!A$13:H$43,5,FALSE)))</f>
        <v>0</v>
      </c>
      <c r="F64" s="8">
        <f>IF(ISNA((VLOOKUP(B64,'Récapitulatif HOMMES'!B$13:I$43,5,FALSE))),0,(VLOOKUP(B64,'Récapitulatif HOMMES'!B$13:I$43,5,FALSE)))</f>
        <v>0</v>
      </c>
      <c r="G64" s="8">
        <f>IF(ISNA((VLOOKUP(F64,'Récapitulatif HOMMES'!F$13:L$43,2,FALSE))),0,(VLOOKUP(F64,'Récapitulatif HOMMES'!F$13:L$43,2,FALSE)))</f>
        <v>0</v>
      </c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1:20" ht="20.25" customHeight="1" x14ac:dyDescent="0.3">
      <c r="A65" s="7"/>
      <c r="B65" s="8">
        <f>IF(ISNA((VLOOKUP(A65,'Récapitulatif HOMMES'!A$13:G$43,2,FALSE))),0,(VLOOKUP(A65,'Récapitulatif HOMMES'!A$13:G$43,2,FALSE)))</f>
        <v>0</v>
      </c>
      <c r="C65" s="8">
        <f>IF(ISNA((VLOOKUP(B65,'Récapitulatif HOMMES'!B$13:I$43,2,FALSE))),0,(VLOOKUP(B65,'Récapitulatif HOMMES'!B$13:I$43,2,FALSE)))</f>
        <v>0</v>
      </c>
      <c r="D65" s="8">
        <f>IF(ISNA((VLOOKUP(A65,'Récapitulatif HOMMES'!A$13:J$43,4,FALSE))),0,(VLOOKUP(A65,'Récapitulatif HOMMES'!A$13:J$43,4,FALSE)))</f>
        <v>0</v>
      </c>
      <c r="E65" s="8">
        <f>IF(ISNA((VLOOKUP(A65,'Récapitulatif HOMMES'!A$13:H$43,5,FALSE))),0,(VLOOKUP(A65,'Récapitulatif HOMMES'!A$13:H$43,5,FALSE)))</f>
        <v>0</v>
      </c>
      <c r="F65" s="8">
        <f>IF(ISNA((VLOOKUP(B65,'Récapitulatif HOMMES'!B$13:I$43,5,FALSE))),0,(VLOOKUP(B65,'Récapitulatif HOMMES'!B$13:I$43,5,FALSE)))</f>
        <v>0</v>
      </c>
      <c r="G65" s="8">
        <f>IF(ISNA((VLOOKUP(F65,'Récapitulatif HOMMES'!F$13:L$43,2,FALSE))),0,(VLOOKUP(F65,'Récapitulatif HOMMES'!F$13:L$43,2,FALSE)))</f>
        <v>0</v>
      </c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1:20" ht="20.25" customHeight="1" x14ac:dyDescent="0.3">
      <c r="A66" s="7"/>
      <c r="B66" s="8">
        <f>IF(ISNA((VLOOKUP(A66,'Récapitulatif HOMMES'!A$13:G$43,2,FALSE))),0,(VLOOKUP(A66,'Récapitulatif HOMMES'!A$13:G$43,2,FALSE)))</f>
        <v>0</v>
      </c>
      <c r="C66" s="8">
        <f>IF(ISNA((VLOOKUP(B66,'Récapitulatif HOMMES'!B$13:I$43,2,FALSE))),0,(VLOOKUP(B66,'Récapitulatif HOMMES'!B$13:I$43,2,FALSE)))</f>
        <v>0</v>
      </c>
      <c r="D66" s="8">
        <f>IF(ISNA((VLOOKUP(A66,'Récapitulatif HOMMES'!A$13:J$43,4,FALSE))),0,(VLOOKUP(A66,'Récapitulatif HOMMES'!A$13:J$43,4,FALSE)))</f>
        <v>0</v>
      </c>
      <c r="E66" s="8">
        <f>IF(ISNA((VLOOKUP(A66,'Récapitulatif HOMMES'!A$13:H$43,5,FALSE))),0,(VLOOKUP(A66,'Récapitulatif HOMMES'!A$13:H$43,5,FALSE)))</f>
        <v>0</v>
      </c>
      <c r="F66" s="8">
        <f>IF(ISNA((VLOOKUP(B66,'Récapitulatif HOMMES'!B$13:I$43,5,FALSE))),0,(VLOOKUP(B66,'Récapitulatif HOMMES'!B$13:I$43,5,FALSE)))</f>
        <v>0</v>
      </c>
      <c r="G66" s="8">
        <f>IF(ISNA((VLOOKUP(F66,'Récapitulatif HOMMES'!F$13:L$43,2,FALSE))),0,(VLOOKUP(F66,'Récapitulatif HOMMES'!F$13:L$43,2,FALSE)))</f>
        <v>0</v>
      </c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1:20" ht="18" customHeight="1" x14ac:dyDescent="0.3"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</row>
    <row r="68" spans="1:20" ht="18" customHeight="1" x14ac:dyDescent="0.3"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1:20" ht="20.25" customHeight="1" x14ac:dyDescent="0.3">
      <c r="A69" s="74" t="s">
        <v>24</v>
      </c>
      <c r="B69" s="75"/>
      <c r="C69" s="76" t="s">
        <v>31</v>
      </c>
      <c r="D69" s="77"/>
      <c r="E69" s="77"/>
      <c r="F69" s="77"/>
      <c r="G69" s="78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1:20" ht="20.25" customHeight="1" x14ac:dyDescent="0.3">
      <c r="A70" s="74" t="s">
        <v>14</v>
      </c>
      <c r="B70" s="75"/>
      <c r="C70" s="76">
        <f>COUNTA(A73:A77)</f>
        <v>0</v>
      </c>
      <c r="D70" s="77"/>
      <c r="E70" s="77"/>
      <c r="F70" s="77"/>
      <c r="G70" s="78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1:20" ht="22.5" customHeight="1" x14ac:dyDescent="0.3"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1:20" ht="32.25" customHeight="1" x14ac:dyDescent="0.3">
      <c r="A72" s="4" t="s">
        <v>2</v>
      </c>
      <c r="B72" s="4" t="s">
        <v>9</v>
      </c>
      <c r="C72" s="4" t="s">
        <v>4</v>
      </c>
      <c r="D72" s="4" t="s">
        <v>3</v>
      </c>
      <c r="E72" s="4" t="s">
        <v>0</v>
      </c>
      <c r="F72" s="4" t="s">
        <v>19</v>
      </c>
      <c r="G72" s="4" t="s">
        <v>1</v>
      </c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1:20" ht="20.25" customHeight="1" x14ac:dyDescent="0.3">
      <c r="A73" s="7"/>
      <c r="B73" s="8">
        <f>IF(ISNA((VLOOKUP(A73,'Récapitulatif HOMMES'!A$13:G$43,2,FALSE))),0,(VLOOKUP(A73,'Récapitulatif HOMMES'!A$13:G$43,2,FALSE)))</f>
        <v>0</v>
      </c>
      <c r="C73" s="8">
        <f>IF(ISNA((VLOOKUP(B73,'Récapitulatif HOMMES'!B$13:I$43,2,FALSE))),0,(VLOOKUP(B73,'Récapitulatif HOMMES'!B$13:I$43,2,FALSE)))</f>
        <v>0</v>
      </c>
      <c r="D73" s="8">
        <f>IF(ISNA((VLOOKUP(A73,'Récapitulatif HOMMES'!A$13:J$43,4,FALSE))),0,(VLOOKUP(A73,'Récapitulatif HOMMES'!A$13:J$43,4,FALSE)))</f>
        <v>0</v>
      </c>
      <c r="E73" s="8">
        <f>IF(ISNA((VLOOKUP(A73,'Récapitulatif HOMMES'!A$13:H$43,5,FALSE))),0,(VLOOKUP(A73,'Récapitulatif HOMMES'!A$13:H$43,5,FALSE)))</f>
        <v>0</v>
      </c>
      <c r="F73" s="8">
        <f>IF(ISNA((VLOOKUP(B73,'Récapitulatif HOMMES'!B$13:I$43,5,FALSE))),0,(VLOOKUP(B73,'Récapitulatif HOMMES'!B$13:I$43,5,FALSE)))</f>
        <v>0</v>
      </c>
      <c r="G73" s="8">
        <f>IF(ISNA((VLOOKUP(F73,'Récapitulatif HOMMES'!F$13:L$43,2,FALSE))),0,(VLOOKUP(F73,'Récapitulatif HOMMES'!F$13:L$43,2,FALSE)))</f>
        <v>0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1:20" ht="20.25" customHeight="1" x14ac:dyDescent="0.3">
      <c r="A74" s="7"/>
      <c r="B74" s="8">
        <f>IF(ISNA((VLOOKUP(A74,'Récapitulatif HOMMES'!A$13:G$43,2,FALSE))),0,(VLOOKUP(A74,'Récapitulatif HOMMES'!A$13:G$43,2,FALSE)))</f>
        <v>0</v>
      </c>
      <c r="C74" s="8">
        <f>IF(ISNA((VLOOKUP(B74,'Récapitulatif HOMMES'!B$13:I$43,2,FALSE))),0,(VLOOKUP(B74,'Récapitulatif HOMMES'!B$13:I$43,2,FALSE)))</f>
        <v>0</v>
      </c>
      <c r="D74" s="8">
        <f>IF(ISNA((VLOOKUP(A74,'Récapitulatif HOMMES'!A$13:J$43,4,FALSE))),0,(VLOOKUP(A74,'Récapitulatif HOMMES'!A$13:J$43,4,FALSE)))</f>
        <v>0</v>
      </c>
      <c r="E74" s="8">
        <f>IF(ISNA((VLOOKUP(A74,'Récapitulatif HOMMES'!A$13:H$43,5,FALSE))),0,(VLOOKUP(A74,'Récapitulatif HOMMES'!A$13:H$43,5,FALSE)))</f>
        <v>0</v>
      </c>
      <c r="F74" s="8">
        <f>IF(ISNA((VLOOKUP(B74,'Récapitulatif HOMMES'!B$13:I$43,5,FALSE))),0,(VLOOKUP(B74,'Récapitulatif HOMMES'!B$13:I$43,5,FALSE)))</f>
        <v>0</v>
      </c>
      <c r="G74" s="8">
        <f>IF(ISNA((VLOOKUP(F74,'Récapitulatif HOMMES'!F$13:L$43,2,FALSE))),0,(VLOOKUP(F74,'Récapitulatif HOMMES'!F$13:L$43,2,FALSE)))</f>
        <v>0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1:20" ht="20.25" customHeight="1" x14ac:dyDescent="0.3">
      <c r="A75" s="7"/>
      <c r="B75" s="8">
        <f>IF(ISNA((VLOOKUP(A75,'Récapitulatif HOMMES'!A$13:G$43,2,FALSE))),0,(VLOOKUP(A75,'Récapitulatif HOMMES'!A$13:G$43,2,FALSE)))</f>
        <v>0</v>
      </c>
      <c r="C75" s="8">
        <f>IF(ISNA((VLOOKUP(B75,'Récapitulatif HOMMES'!B$13:I$43,2,FALSE))),0,(VLOOKUP(B75,'Récapitulatif HOMMES'!B$13:I$43,2,FALSE)))</f>
        <v>0</v>
      </c>
      <c r="D75" s="8">
        <f>IF(ISNA((VLOOKUP(A75,'Récapitulatif HOMMES'!A$13:J$43,4,FALSE))),0,(VLOOKUP(A75,'Récapitulatif HOMMES'!A$13:J$43,4,FALSE)))</f>
        <v>0</v>
      </c>
      <c r="E75" s="8">
        <f>IF(ISNA((VLOOKUP(A75,'Récapitulatif HOMMES'!A$13:H$43,5,FALSE))),0,(VLOOKUP(A75,'Récapitulatif HOMMES'!A$13:H$43,5,FALSE)))</f>
        <v>0</v>
      </c>
      <c r="F75" s="8">
        <f>IF(ISNA((VLOOKUP(B75,'Récapitulatif HOMMES'!B$13:I$43,5,FALSE))),0,(VLOOKUP(B75,'Récapitulatif HOMMES'!B$13:I$43,5,FALSE)))</f>
        <v>0</v>
      </c>
      <c r="G75" s="8">
        <f>IF(ISNA((VLOOKUP(F75,'Récapitulatif HOMMES'!F$13:L$43,2,FALSE))),0,(VLOOKUP(F75,'Récapitulatif HOMMES'!F$13:L$43,2,FALSE)))</f>
        <v>0</v>
      </c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</row>
    <row r="76" spans="1:20" ht="20.25" customHeight="1" x14ac:dyDescent="0.3">
      <c r="A76" s="7"/>
      <c r="B76" s="8">
        <f>IF(ISNA((VLOOKUP(A76,'Récapitulatif HOMMES'!A$13:G$43,2,FALSE))),0,(VLOOKUP(A76,'Récapitulatif HOMMES'!A$13:G$43,2,FALSE)))</f>
        <v>0</v>
      </c>
      <c r="C76" s="8">
        <f>IF(ISNA((VLOOKUP(B76,'Récapitulatif HOMMES'!B$13:I$43,2,FALSE))),0,(VLOOKUP(B76,'Récapitulatif HOMMES'!B$13:I$43,2,FALSE)))</f>
        <v>0</v>
      </c>
      <c r="D76" s="8">
        <f>IF(ISNA((VLOOKUP(A76,'Récapitulatif HOMMES'!A$13:J$43,4,FALSE))),0,(VLOOKUP(A76,'Récapitulatif HOMMES'!A$13:J$43,4,FALSE)))</f>
        <v>0</v>
      </c>
      <c r="E76" s="8">
        <f>IF(ISNA((VLOOKUP(A76,'Récapitulatif HOMMES'!A$13:H$43,5,FALSE))),0,(VLOOKUP(A76,'Récapitulatif HOMMES'!A$13:H$43,5,FALSE)))</f>
        <v>0</v>
      </c>
      <c r="F76" s="8">
        <f>IF(ISNA((VLOOKUP(B76,'Récapitulatif HOMMES'!B$13:I$43,5,FALSE))),0,(VLOOKUP(B76,'Récapitulatif HOMMES'!B$13:I$43,5,FALSE)))</f>
        <v>0</v>
      </c>
      <c r="G76" s="8">
        <f>IF(ISNA((VLOOKUP(F76,'Récapitulatif HOMMES'!F$13:L$43,2,FALSE))),0,(VLOOKUP(F76,'Récapitulatif HOMMES'!F$13:L$43,2,FALSE)))</f>
        <v>0</v>
      </c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</row>
    <row r="77" spans="1:20" ht="20.25" customHeight="1" x14ac:dyDescent="0.3">
      <c r="A77" s="7"/>
      <c r="B77" s="8">
        <f>IF(ISNA((VLOOKUP(A77,'Récapitulatif HOMMES'!A$13:G$43,2,FALSE))),0,(VLOOKUP(A77,'Récapitulatif HOMMES'!A$13:G$43,2,FALSE)))</f>
        <v>0</v>
      </c>
      <c r="C77" s="8">
        <f>IF(ISNA((VLOOKUP(B77,'Récapitulatif HOMMES'!B$13:I$43,2,FALSE))),0,(VLOOKUP(B77,'Récapitulatif HOMMES'!B$13:I$43,2,FALSE)))</f>
        <v>0</v>
      </c>
      <c r="D77" s="8">
        <f>IF(ISNA((VLOOKUP(A77,'Récapitulatif HOMMES'!A$13:J$43,4,FALSE))),0,(VLOOKUP(A77,'Récapitulatif HOMMES'!A$13:J$43,4,FALSE)))</f>
        <v>0</v>
      </c>
      <c r="E77" s="8">
        <f>IF(ISNA((VLOOKUP(A77,'Récapitulatif HOMMES'!A$13:H$43,5,FALSE))),0,(VLOOKUP(A77,'Récapitulatif HOMMES'!A$13:H$43,5,FALSE)))</f>
        <v>0</v>
      </c>
      <c r="F77" s="8">
        <f>IF(ISNA((VLOOKUP(B77,'Récapitulatif HOMMES'!B$13:I$43,5,FALSE))),0,(VLOOKUP(B77,'Récapitulatif HOMMES'!B$13:I$43,5,FALSE)))</f>
        <v>0</v>
      </c>
      <c r="G77" s="8">
        <f>IF(ISNA((VLOOKUP(F77,'Récapitulatif HOMMES'!F$13:L$43,2,FALSE))),0,(VLOOKUP(F77,'Récapitulatif HOMMES'!F$13:L$43,2,FALSE)))</f>
        <v>0</v>
      </c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</row>
    <row r="78" spans="1:20" ht="18" customHeight="1" x14ac:dyDescent="0.3"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</row>
    <row r="79" spans="1:20" ht="20.25" customHeight="1" x14ac:dyDescent="0.3">
      <c r="A79" s="74" t="s">
        <v>24</v>
      </c>
      <c r="B79" s="75"/>
      <c r="C79" s="76" t="s">
        <v>32</v>
      </c>
      <c r="D79" s="77"/>
      <c r="E79" s="77"/>
      <c r="F79" s="77"/>
      <c r="G79" s="78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0" spans="1:20" ht="20.25" customHeight="1" x14ac:dyDescent="0.3">
      <c r="A80" s="74" t="s">
        <v>14</v>
      </c>
      <c r="B80" s="75"/>
      <c r="C80" s="76">
        <f>COUNTA(A83:A87)</f>
        <v>0</v>
      </c>
      <c r="D80" s="77"/>
      <c r="E80" s="77"/>
      <c r="F80" s="77"/>
      <c r="G80" s="78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1:20" ht="22.5" customHeight="1" x14ac:dyDescent="0.3"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1:20" ht="32.25" customHeight="1" x14ac:dyDescent="0.3">
      <c r="A82" s="4" t="s">
        <v>2</v>
      </c>
      <c r="B82" s="4" t="s">
        <v>9</v>
      </c>
      <c r="C82" s="4" t="s">
        <v>4</v>
      </c>
      <c r="D82" s="4" t="s">
        <v>3</v>
      </c>
      <c r="E82" s="4" t="s">
        <v>0</v>
      </c>
      <c r="F82" s="4" t="s">
        <v>19</v>
      </c>
      <c r="G82" s="4" t="s">
        <v>1</v>
      </c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1:20" ht="20.25" customHeight="1" x14ac:dyDescent="0.3">
      <c r="A83" s="7"/>
      <c r="B83" s="8">
        <f>IF(ISNA((VLOOKUP(A83,'Récapitulatif HOMMES'!A$13:G$43,2,FALSE))),0,(VLOOKUP(A83,'Récapitulatif HOMMES'!A$13:G$43,2,FALSE)))</f>
        <v>0</v>
      </c>
      <c r="C83" s="8">
        <f>IF(ISNA((VLOOKUP(B83,'Récapitulatif HOMMES'!B$13:I$43,2,FALSE))),0,(VLOOKUP(B83,'Récapitulatif HOMMES'!B$13:I$43,2,FALSE)))</f>
        <v>0</v>
      </c>
      <c r="D83" s="8">
        <f>IF(ISNA((VLOOKUP(A83,'Récapitulatif HOMMES'!A$13:J$43,4,FALSE))),0,(VLOOKUP(A83,'Récapitulatif HOMMES'!A$13:J$43,4,FALSE)))</f>
        <v>0</v>
      </c>
      <c r="E83" s="8">
        <f>IF(ISNA((VLOOKUP(A83,'Récapitulatif HOMMES'!A$13:H$43,5,FALSE))),0,(VLOOKUP(A83,'Récapitulatif HOMMES'!A$13:H$43,5,FALSE)))</f>
        <v>0</v>
      </c>
      <c r="F83" s="8">
        <f>IF(ISNA((VLOOKUP(B83,'Récapitulatif HOMMES'!B$13:I$43,5,FALSE))),0,(VLOOKUP(B83,'Récapitulatif HOMMES'!B$13:I$43,5,FALSE)))</f>
        <v>0</v>
      </c>
      <c r="G83" s="8">
        <f>IF(ISNA((VLOOKUP(F83,'Récapitulatif HOMMES'!F$13:L$43,2,FALSE))),0,(VLOOKUP(F83,'Récapitulatif HOMMES'!F$13:L$43,2,FALSE)))</f>
        <v>0</v>
      </c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1:20" ht="20.25" customHeight="1" x14ac:dyDescent="0.3">
      <c r="A84" s="7"/>
      <c r="B84" s="8">
        <f>IF(ISNA((VLOOKUP(A84,'Récapitulatif HOMMES'!A$13:G$43,2,FALSE))),0,(VLOOKUP(A84,'Récapitulatif HOMMES'!A$13:G$43,2,FALSE)))</f>
        <v>0</v>
      </c>
      <c r="C84" s="8">
        <f>IF(ISNA((VLOOKUP(B84,'Récapitulatif HOMMES'!B$13:I$43,2,FALSE))),0,(VLOOKUP(B84,'Récapitulatif HOMMES'!B$13:I$43,2,FALSE)))</f>
        <v>0</v>
      </c>
      <c r="D84" s="8">
        <f>IF(ISNA((VLOOKUP(A84,'Récapitulatif HOMMES'!A$13:J$43,4,FALSE))),0,(VLOOKUP(A84,'Récapitulatif HOMMES'!A$13:J$43,4,FALSE)))</f>
        <v>0</v>
      </c>
      <c r="E84" s="8">
        <f>IF(ISNA((VLOOKUP(A84,'Récapitulatif HOMMES'!A$13:H$43,5,FALSE))),0,(VLOOKUP(A84,'Récapitulatif HOMMES'!A$13:H$43,5,FALSE)))</f>
        <v>0</v>
      </c>
      <c r="F84" s="8">
        <f>IF(ISNA((VLOOKUP(B84,'Récapitulatif HOMMES'!B$13:I$43,5,FALSE))),0,(VLOOKUP(B84,'Récapitulatif HOMMES'!B$13:I$43,5,FALSE)))</f>
        <v>0</v>
      </c>
      <c r="G84" s="8">
        <f>IF(ISNA((VLOOKUP(F84,'Récapitulatif HOMMES'!F$13:L$43,2,FALSE))),0,(VLOOKUP(F84,'Récapitulatif HOMMES'!F$13:L$43,2,FALSE)))</f>
        <v>0</v>
      </c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</row>
    <row r="85" spans="1:20" ht="20.25" customHeight="1" x14ac:dyDescent="0.3">
      <c r="A85" s="7"/>
      <c r="B85" s="8">
        <f>IF(ISNA((VLOOKUP(A85,'Récapitulatif HOMMES'!A$13:G$43,2,FALSE))),0,(VLOOKUP(A85,'Récapitulatif HOMMES'!A$13:G$43,2,FALSE)))</f>
        <v>0</v>
      </c>
      <c r="C85" s="8">
        <f>IF(ISNA((VLOOKUP(B85,'Récapitulatif HOMMES'!B$13:I$43,2,FALSE))),0,(VLOOKUP(B85,'Récapitulatif HOMMES'!B$13:I$43,2,FALSE)))</f>
        <v>0</v>
      </c>
      <c r="D85" s="8">
        <f>IF(ISNA((VLOOKUP(A85,'Récapitulatif HOMMES'!A$13:J$43,4,FALSE))),0,(VLOOKUP(A85,'Récapitulatif HOMMES'!A$13:J$43,4,FALSE)))</f>
        <v>0</v>
      </c>
      <c r="E85" s="8">
        <f>IF(ISNA((VLOOKUP(A85,'Récapitulatif HOMMES'!A$13:H$43,5,FALSE))),0,(VLOOKUP(A85,'Récapitulatif HOMMES'!A$13:H$43,5,FALSE)))</f>
        <v>0</v>
      </c>
      <c r="F85" s="8">
        <f>IF(ISNA((VLOOKUP(B85,'Récapitulatif HOMMES'!B$13:I$43,5,FALSE))),0,(VLOOKUP(B85,'Récapitulatif HOMMES'!B$13:I$43,5,FALSE)))</f>
        <v>0</v>
      </c>
      <c r="G85" s="8">
        <f>IF(ISNA((VLOOKUP(F85,'Récapitulatif HOMMES'!F$13:L$43,2,FALSE))),0,(VLOOKUP(F85,'Récapitulatif HOMMES'!F$13:L$43,2,FALSE)))</f>
        <v>0</v>
      </c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1:20" ht="20.25" customHeight="1" x14ac:dyDescent="0.3">
      <c r="A86" s="7"/>
      <c r="B86" s="8">
        <f>IF(ISNA((VLOOKUP(A86,'Récapitulatif HOMMES'!A$13:G$43,2,FALSE))),0,(VLOOKUP(A86,'Récapitulatif HOMMES'!A$13:G$43,2,FALSE)))</f>
        <v>0</v>
      </c>
      <c r="C86" s="8">
        <f>IF(ISNA((VLOOKUP(B86,'Récapitulatif HOMMES'!B$13:I$43,2,FALSE))),0,(VLOOKUP(B86,'Récapitulatif HOMMES'!B$13:I$43,2,FALSE)))</f>
        <v>0</v>
      </c>
      <c r="D86" s="8">
        <f>IF(ISNA((VLOOKUP(A86,'Récapitulatif HOMMES'!A$13:J$43,4,FALSE))),0,(VLOOKUP(A86,'Récapitulatif HOMMES'!A$13:J$43,4,FALSE)))</f>
        <v>0</v>
      </c>
      <c r="E86" s="8">
        <f>IF(ISNA((VLOOKUP(A86,'Récapitulatif HOMMES'!A$13:H$43,5,FALSE))),0,(VLOOKUP(A86,'Récapitulatif HOMMES'!A$13:H$43,5,FALSE)))</f>
        <v>0</v>
      </c>
      <c r="F86" s="8">
        <f>IF(ISNA((VLOOKUP(B86,'Récapitulatif HOMMES'!B$13:I$43,5,FALSE))),0,(VLOOKUP(B86,'Récapitulatif HOMMES'!B$13:I$43,5,FALSE)))</f>
        <v>0</v>
      </c>
      <c r="G86" s="8">
        <f>IF(ISNA((VLOOKUP(F86,'Récapitulatif HOMMES'!F$13:L$43,2,FALSE))),0,(VLOOKUP(F86,'Récapitulatif HOMMES'!F$13:L$43,2,FALSE)))</f>
        <v>0</v>
      </c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1:20" ht="20.25" customHeight="1" x14ac:dyDescent="0.3">
      <c r="A87" s="7"/>
      <c r="B87" s="8">
        <f>IF(ISNA((VLOOKUP(A87,'Récapitulatif HOMMES'!A$13:G$43,2,FALSE))),0,(VLOOKUP(A87,'Récapitulatif HOMMES'!A$13:G$43,2,FALSE)))</f>
        <v>0</v>
      </c>
      <c r="C87" s="8">
        <f>IF(ISNA((VLOOKUP(B87,'Récapitulatif HOMMES'!B$13:I$43,2,FALSE))),0,(VLOOKUP(B87,'Récapitulatif HOMMES'!B$13:I$43,2,FALSE)))</f>
        <v>0</v>
      </c>
      <c r="D87" s="8">
        <f>IF(ISNA((VLOOKUP(A87,'Récapitulatif HOMMES'!A$13:J$43,4,FALSE))),0,(VLOOKUP(A87,'Récapitulatif HOMMES'!A$13:J$43,4,FALSE)))</f>
        <v>0</v>
      </c>
      <c r="E87" s="8">
        <f>IF(ISNA((VLOOKUP(A87,'Récapitulatif HOMMES'!A$13:H$43,5,FALSE))),0,(VLOOKUP(A87,'Récapitulatif HOMMES'!A$13:H$43,5,FALSE)))</f>
        <v>0</v>
      </c>
      <c r="F87" s="8">
        <f>IF(ISNA((VLOOKUP(B87,'Récapitulatif HOMMES'!B$13:I$43,5,FALSE))),0,(VLOOKUP(B87,'Récapitulatif HOMMES'!B$13:I$43,5,FALSE)))</f>
        <v>0</v>
      </c>
      <c r="G87" s="8">
        <f>IF(ISNA((VLOOKUP(F87,'Récapitulatif HOMMES'!F$13:L$43,2,FALSE))),0,(VLOOKUP(F87,'Récapitulatif HOMMES'!F$13:L$43,2,FALSE)))</f>
        <v>0</v>
      </c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1:20" ht="18" customHeight="1" x14ac:dyDescent="0.3"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</row>
    <row r="89" spans="1:20" ht="20.25" customHeight="1" x14ac:dyDescent="0.3">
      <c r="A89" s="74" t="s">
        <v>24</v>
      </c>
      <c r="B89" s="75"/>
      <c r="C89" s="76" t="s">
        <v>33</v>
      </c>
      <c r="D89" s="77"/>
      <c r="E89" s="77"/>
      <c r="F89" s="77"/>
      <c r="G89" s="78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</row>
    <row r="90" spans="1:20" ht="20.25" customHeight="1" x14ac:dyDescent="0.3">
      <c r="A90" s="74" t="s">
        <v>14</v>
      </c>
      <c r="B90" s="75"/>
      <c r="C90" s="76">
        <f>COUNTA(A93:A97)</f>
        <v>0</v>
      </c>
      <c r="D90" s="77"/>
      <c r="E90" s="77"/>
      <c r="F90" s="77"/>
      <c r="G90" s="78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</row>
    <row r="91" spans="1:20" ht="22.5" customHeight="1" x14ac:dyDescent="0.3"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</row>
    <row r="92" spans="1:20" ht="32.25" customHeight="1" x14ac:dyDescent="0.3">
      <c r="A92" s="4" t="s">
        <v>2</v>
      </c>
      <c r="B92" s="4" t="s">
        <v>9</v>
      </c>
      <c r="C92" s="4" t="s">
        <v>4</v>
      </c>
      <c r="D92" s="4" t="s">
        <v>3</v>
      </c>
      <c r="E92" s="4" t="s">
        <v>0</v>
      </c>
      <c r="F92" s="4" t="s">
        <v>19</v>
      </c>
      <c r="G92" s="4" t="s">
        <v>1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</row>
    <row r="93" spans="1:20" ht="20.25" customHeight="1" x14ac:dyDescent="0.3">
      <c r="A93" s="7"/>
      <c r="B93" s="8">
        <f>IF(ISNA((VLOOKUP(A93,'Récapitulatif HOMMES'!A$13:G$43,2,FALSE))),0,(VLOOKUP(A93,'Récapitulatif HOMMES'!A$13:G$43,2,FALSE)))</f>
        <v>0</v>
      </c>
      <c r="C93" s="8">
        <f>IF(ISNA((VLOOKUP(B93,'Récapitulatif HOMMES'!B$13:I$43,2,FALSE))),0,(VLOOKUP(B93,'Récapitulatif HOMMES'!B$13:I$43,2,FALSE)))</f>
        <v>0</v>
      </c>
      <c r="D93" s="8">
        <f>IF(ISNA((VLOOKUP(A93,'Récapitulatif HOMMES'!A$13:J$43,4,FALSE))),0,(VLOOKUP(A93,'Récapitulatif HOMMES'!A$13:J$43,4,FALSE)))</f>
        <v>0</v>
      </c>
      <c r="E93" s="8">
        <f>IF(ISNA((VLOOKUP(A93,'Récapitulatif HOMMES'!A$13:H$43,5,FALSE))),0,(VLOOKUP(A93,'Récapitulatif HOMMES'!A$13:H$43,5,FALSE)))</f>
        <v>0</v>
      </c>
      <c r="F93" s="8">
        <f>IF(ISNA((VLOOKUP(B93,'Récapitulatif HOMMES'!B$13:I$43,5,FALSE))),0,(VLOOKUP(B93,'Récapitulatif HOMMES'!B$13:I$43,5,FALSE)))</f>
        <v>0</v>
      </c>
      <c r="G93" s="8">
        <f>IF(ISNA((VLOOKUP(F93,'Récapitulatif HOMMES'!F$13:L$43,2,FALSE))),0,(VLOOKUP(F93,'Récapitulatif HOMMES'!F$13:L$43,2,FALSE)))</f>
        <v>0</v>
      </c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</row>
    <row r="94" spans="1:20" ht="20.25" customHeight="1" x14ac:dyDescent="0.3">
      <c r="A94" s="7"/>
      <c r="B94" s="8">
        <f>IF(ISNA((VLOOKUP(A94,'Récapitulatif HOMMES'!A$13:G$43,2,FALSE))),0,(VLOOKUP(A94,'Récapitulatif HOMMES'!A$13:G$43,2,FALSE)))</f>
        <v>0</v>
      </c>
      <c r="C94" s="8">
        <f>IF(ISNA((VLOOKUP(B94,'Récapitulatif HOMMES'!B$13:I$43,2,FALSE))),0,(VLOOKUP(B94,'Récapitulatif HOMMES'!B$13:I$43,2,FALSE)))</f>
        <v>0</v>
      </c>
      <c r="D94" s="8">
        <f>IF(ISNA((VLOOKUP(A94,'Récapitulatif HOMMES'!A$13:J$43,4,FALSE))),0,(VLOOKUP(A94,'Récapitulatif HOMMES'!A$13:J$43,4,FALSE)))</f>
        <v>0</v>
      </c>
      <c r="E94" s="8">
        <f>IF(ISNA((VLOOKUP(A94,'Récapitulatif HOMMES'!A$13:H$43,5,FALSE))),0,(VLOOKUP(A94,'Récapitulatif HOMMES'!A$13:H$43,5,FALSE)))</f>
        <v>0</v>
      </c>
      <c r="F94" s="8">
        <f>IF(ISNA((VLOOKUP(B94,'Récapitulatif HOMMES'!B$13:I$43,5,FALSE))),0,(VLOOKUP(B94,'Récapitulatif HOMMES'!B$13:I$43,5,FALSE)))</f>
        <v>0</v>
      </c>
      <c r="G94" s="8">
        <f>IF(ISNA((VLOOKUP(F94,'Récapitulatif HOMMES'!F$13:L$43,2,FALSE))),0,(VLOOKUP(F94,'Récapitulatif HOMMES'!F$13:L$43,2,FALSE)))</f>
        <v>0</v>
      </c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</row>
    <row r="95" spans="1:20" ht="20.25" customHeight="1" x14ac:dyDescent="0.3">
      <c r="A95" s="7"/>
      <c r="B95" s="8">
        <f>IF(ISNA((VLOOKUP(A95,'Récapitulatif HOMMES'!A$13:G$43,2,FALSE))),0,(VLOOKUP(A95,'Récapitulatif HOMMES'!A$13:G$43,2,FALSE)))</f>
        <v>0</v>
      </c>
      <c r="C95" s="8">
        <f>IF(ISNA((VLOOKUP(B95,'Récapitulatif HOMMES'!B$13:I$43,2,FALSE))),0,(VLOOKUP(B95,'Récapitulatif HOMMES'!B$13:I$43,2,FALSE)))</f>
        <v>0</v>
      </c>
      <c r="D95" s="8">
        <f>IF(ISNA((VLOOKUP(A95,'Récapitulatif HOMMES'!A$13:J$43,4,FALSE))),0,(VLOOKUP(A95,'Récapitulatif HOMMES'!A$13:J$43,4,FALSE)))</f>
        <v>0</v>
      </c>
      <c r="E95" s="8">
        <f>IF(ISNA((VLOOKUP(A95,'Récapitulatif HOMMES'!A$13:H$43,5,FALSE))),0,(VLOOKUP(A95,'Récapitulatif HOMMES'!A$13:H$43,5,FALSE)))</f>
        <v>0</v>
      </c>
      <c r="F95" s="8">
        <f>IF(ISNA((VLOOKUP(B95,'Récapitulatif HOMMES'!B$13:I$43,5,FALSE))),0,(VLOOKUP(B95,'Récapitulatif HOMMES'!B$13:I$43,5,FALSE)))</f>
        <v>0</v>
      </c>
      <c r="G95" s="8">
        <f>IF(ISNA((VLOOKUP(F95,'Récapitulatif HOMMES'!F$13:L$43,2,FALSE))),0,(VLOOKUP(F95,'Récapitulatif HOMMES'!F$13:L$43,2,FALSE)))</f>
        <v>0</v>
      </c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</row>
    <row r="96" spans="1:20" ht="20.25" customHeight="1" x14ac:dyDescent="0.3">
      <c r="A96" s="7"/>
      <c r="B96" s="8">
        <f>IF(ISNA((VLOOKUP(A96,'Récapitulatif HOMMES'!A$13:G$43,2,FALSE))),0,(VLOOKUP(A96,'Récapitulatif HOMMES'!A$13:G$43,2,FALSE)))</f>
        <v>0</v>
      </c>
      <c r="C96" s="8">
        <f>IF(ISNA((VLOOKUP(B96,'Récapitulatif HOMMES'!B$13:I$43,2,FALSE))),0,(VLOOKUP(B96,'Récapitulatif HOMMES'!B$13:I$43,2,FALSE)))</f>
        <v>0</v>
      </c>
      <c r="D96" s="8">
        <f>IF(ISNA((VLOOKUP(A96,'Récapitulatif HOMMES'!A$13:J$43,4,FALSE))),0,(VLOOKUP(A96,'Récapitulatif HOMMES'!A$13:J$43,4,FALSE)))</f>
        <v>0</v>
      </c>
      <c r="E96" s="8">
        <f>IF(ISNA((VLOOKUP(A96,'Récapitulatif HOMMES'!A$13:H$43,5,FALSE))),0,(VLOOKUP(A96,'Récapitulatif HOMMES'!A$13:H$43,5,FALSE)))</f>
        <v>0</v>
      </c>
      <c r="F96" s="8">
        <f>IF(ISNA((VLOOKUP(B96,'Récapitulatif HOMMES'!B$13:I$43,5,FALSE))),0,(VLOOKUP(B96,'Récapitulatif HOMMES'!B$13:I$43,5,FALSE)))</f>
        <v>0</v>
      </c>
      <c r="G96" s="8">
        <f>IF(ISNA((VLOOKUP(F96,'Récapitulatif HOMMES'!F$13:L$43,2,FALSE))),0,(VLOOKUP(F96,'Récapitulatif HOMMES'!F$13:L$43,2,FALSE)))</f>
        <v>0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</row>
    <row r="97" spans="1:20" ht="20.25" customHeight="1" x14ac:dyDescent="0.3">
      <c r="A97" s="7"/>
      <c r="B97" s="8">
        <f>IF(ISNA((VLOOKUP(A97,'Récapitulatif HOMMES'!A$13:G$43,2,FALSE))),0,(VLOOKUP(A97,'Récapitulatif HOMMES'!A$13:G$43,2,FALSE)))</f>
        <v>0</v>
      </c>
      <c r="C97" s="8">
        <f>IF(ISNA((VLOOKUP(B97,'Récapitulatif HOMMES'!B$13:I$43,2,FALSE))),0,(VLOOKUP(B97,'Récapitulatif HOMMES'!B$13:I$43,2,FALSE)))</f>
        <v>0</v>
      </c>
      <c r="D97" s="8">
        <f>IF(ISNA((VLOOKUP(A97,'Récapitulatif HOMMES'!A$13:J$43,4,FALSE))),0,(VLOOKUP(A97,'Récapitulatif HOMMES'!A$13:J$43,4,FALSE)))</f>
        <v>0</v>
      </c>
      <c r="E97" s="8">
        <f>IF(ISNA((VLOOKUP(A97,'Récapitulatif HOMMES'!A$13:H$43,5,FALSE))),0,(VLOOKUP(A97,'Récapitulatif HOMMES'!A$13:H$43,5,FALSE)))</f>
        <v>0</v>
      </c>
      <c r="F97" s="8">
        <f>IF(ISNA((VLOOKUP(B97,'Récapitulatif HOMMES'!B$13:I$43,5,FALSE))),0,(VLOOKUP(B97,'Récapitulatif HOMMES'!B$13:I$43,5,FALSE)))</f>
        <v>0</v>
      </c>
      <c r="G97" s="8">
        <f>IF(ISNA((VLOOKUP(F97,'Récapitulatif HOMMES'!F$13:L$43,2,FALSE))),0,(VLOOKUP(F97,'Récapitulatif HOMMES'!F$13:L$43,2,FALSE)))</f>
        <v>0</v>
      </c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</row>
    <row r="98" spans="1:20" ht="18" customHeight="1" x14ac:dyDescent="0.3"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</row>
    <row r="99" spans="1:20" ht="18" customHeight="1" x14ac:dyDescent="0.3"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</row>
    <row r="100" spans="1:20" ht="18" customHeight="1" x14ac:dyDescent="0.3"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</row>
    <row r="101" spans="1:20" ht="18" customHeight="1" x14ac:dyDescent="0.3"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</row>
    <row r="102" spans="1:20" ht="18" customHeight="1" x14ac:dyDescent="0.3"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</row>
    <row r="103" spans="1:20" ht="18" customHeight="1" x14ac:dyDescent="0.3"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</row>
    <row r="104" spans="1:20" ht="18" customHeight="1" x14ac:dyDescent="0.3"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</row>
    <row r="105" spans="1:20" ht="18" customHeight="1" x14ac:dyDescent="0.3"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</row>
    <row r="106" spans="1:20" ht="18" customHeight="1" x14ac:dyDescent="0.3"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</row>
    <row r="107" spans="1:20" ht="18" customHeight="1" x14ac:dyDescent="0.3"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</row>
    <row r="108" spans="1:20" ht="18" customHeight="1" x14ac:dyDescent="0.3"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</row>
    <row r="109" spans="1:20" ht="18" customHeight="1" x14ac:dyDescent="0.3"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</row>
    <row r="110" spans="1:20" x14ac:dyDescent="0.3"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</row>
  </sheetData>
  <sheetProtection algorithmName="SHA-512" hashValue="he4yLKMZaZ5lovyFOuGnwflL9IL0r+v2mtYoZpS+bkQvZ5v+lnvAf6xxii94iXLcnerQDnIV567ucstTyncEsA==" saltValue="bYVG8MzYdGIRdVvr8iPXjg==" spinCount="100000" sheet="1" objects="1" scenarios="1" selectLockedCells="1"/>
  <mergeCells count="43">
    <mergeCell ref="A1:G1"/>
    <mergeCell ref="A2:G2"/>
    <mergeCell ref="A3:G3"/>
    <mergeCell ref="A5:B5"/>
    <mergeCell ref="C5:G5"/>
    <mergeCell ref="A6:B6"/>
    <mergeCell ref="C6:G6"/>
    <mergeCell ref="A8:B8"/>
    <mergeCell ref="C8:G8"/>
    <mergeCell ref="A9:B9"/>
    <mergeCell ref="C9:G9"/>
    <mergeCell ref="A18:B18"/>
    <mergeCell ref="C18:G18"/>
    <mergeCell ref="A19:B19"/>
    <mergeCell ref="C19:G19"/>
    <mergeCell ref="A28:B28"/>
    <mergeCell ref="C28:G28"/>
    <mergeCell ref="A29:B29"/>
    <mergeCell ref="C29:G29"/>
    <mergeCell ref="A38:B38"/>
    <mergeCell ref="C38:G38"/>
    <mergeCell ref="A39:B39"/>
    <mergeCell ref="C39:G39"/>
    <mergeCell ref="A48:B48"/>
    <mergeCell ref="C48:G48"/>
    <mergeCell ref="A49:B49"/>
    <mergeCell ref="C49:G49"/>
    <mergeCell ref="A58:B58"/>
    <mergeCell ref="C58:G58"/>
    <mergeCell ref="A59:B59"/>
    <mergeCell ref="C59:G59"/>
    <mergeCell ref="A69:B69"/>
    <mergeCell ref="C69:G69"/>
    <mergeCell ref="A70:B70"/>
    <mergeCell ref="C70:G70"/>
    <mergeCell ref="A90:B90"/>
    <mergeCell ref="C90:G90"/>
    <mergeCell ref="A79:B79"/>
    <mergeCell ref="C79:G79"/>
    <mergeCell ref="A80:B80"/>
    <mergeCell ref="C80:G80"/>
    <mergeCell ref="A89:B89"/>
    <mergeCell ref="C89:G89"/>
  </mergeCells>
  <dataValidations count="1">
    <dataValidation type="custom" allowBlank="1" showInputMessage="1" showErrorMessage="1" sqref="C5 C9:C10 C19 C29 C39 C49 C59 C70 C80 C90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57E8"/>
    <pageSetUpPr fitToPage="1"/>
  </sheetPr>
  <dimension ref="A1:W110"/>
  <sheetViews>
    <sheetView workbookViewId="0">
      <selection activeCell="B19" sqref="B19"/>
    </sheetView>
  </sheetViews>
  <sheetFormatPr baseColWidth="10" defaultColWidth="11.44140625" defaultRowHeight="11.4" x14ac:dyDescent="0.3"/>
  <cols>
    <col min="1" max="1" width="3.6640625" style="11" customWidth="1"/>
    <col min="2" max="2" width="28.6640625" style="11" customWidth="1"/>
    <col min="3" max="3" width="7.6640625" style="11" customWidth="1"/>
    <col min="4" max="4" width="18.33203125" style="11" customWidth="1"/>
    <col min="5" max="5" width="28.6640625" style="11" customWidth="1"/>
    <col min="6" max="8" width="13.6640625" style="11" customWidth="1"/>
    <col min="9" max="16384" width="11.44140625" style="11"/>
  </cols>
  <sheetData>
    <row r="1" spans="1:23" ht="25.5" customHeight="1" x14ac:dyDescent="0.3">
      <c r="A1" s="57" t="str">
        <f>UPPER("CHAMPIONNATS DE France")</f>
        <v>CHAMPIONNATS DE FRANCE</v>
      </c>
      <c r="B1" s="57"/>
      <c r="C1" s="57"/>
      <c r="D1" s="57"/>
      <c r="E1" s="57"/>
      <c r="F1" s="57"/>
      <c r="G1" s="57"/>
      <c r="H1" s="49"/>
    </row>
    <row r="2" spans="1:23" s="27" customFormat="1" ht="25.5" customHeight="1" x14ac:dyDescent="0.65">
      <c r="A2" s="59" t="s">
        <v>65</v>
      </c>
      <c r="B2" s="60"/>
      <c r="C2" s="60"/>
      <c r="D2" s="60"/>
      <c r="E2" s="60"/>
      <c r="F2" s="60"/>
      <c r="G2" s="60"/>
      <c r="H2" s="50"/>
      <c r="I2" s="25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53"/>
      <c r="W2" s="53"/>
    </row>
    <row r="3" spans="1:23" ht="21" customHeight="1" x14ac:dyDescent="0.3">
      <c r="A3" s="61" t="s">
        <v>66</v>
      </c>
      <c r="B3" s="61"/>
      <c r="C3" s="61"/>
      <c r="D3" s="61"/>
      <c r="E3" s="61"/>
      <c r="F3" s="61"/>
      <c r="G3" s="61"/>
      <c r="H3" s="51"/>
      <c r="I3" s="2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29"/>
      <c r="W3" s="29"/>
    </row>
    <row r="4" spans="1:23" ht="10.5" customHeight="1" x14ac:dyDescent="0.3">
      <c r="A4" s="51"/>
      <c r="B4" s="51"/>
      <c r="C4" s="51"/>
      <c r="D4" s="51"/>
      <c r="E4" s="51"/>
      <c r="F4" s="51"/>
      <c r="G4" s="51"/>
      <c r="H4" s="51"/>
      <c r="I4" s="2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29"/>
      <c r="W4" s="29"/>
    </row>
    <row r="5" spans="1:23" ht="26.25" customHeight="1" x14ac:dyDescent="0.3">
      <c r="A5" s="62" t="s">
        <v>17</v>
      </c>
      <c r="B5" s="63"/>
      <c r="C5" s="63"/>
      <c r="D5" s="63"/>
      <c r="E5" s="63"/>
      <c r="F5" s="63"/>
      <c r="G5" s="63"/>
      <c r="H5" s="52"/>
      <c r="I5" s="28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29"/>
      <c r="W5" s="29"/>
    </row>
    <row r="6" spans="1:23" ht="24.75" customHeight="1" x14ac:dyDescent="0.3">
      <c r="A6" s="64" t="s">
        <v>18</v>
      </c>
      <c r="B6" s="65"/>
      <c r="C6" s="65"/>
      <c r="D6" s="65"/>
      <c r="E6" s="65"/>
      <c r="F6" s="65"/>
      <c r="G6" s="65"/>
      <c r="H6" s="53"/>
      <c r="I6" s="6"/>
      <c r="J6" s="6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ht="18.75" customHeight="1" x14ac:dyDescent="0.3">
      <c r="A7" s="15"/>
      <c r="B7" s="16"/>
      <c r="C7" s="16"/>
      <c r="D7" s="16"/>
      <c r="E7" s="16"/>
      <c r="F7" s="16"/>
      <c r="G7" s="16"/>
      <c r="H7" s="16"/>
      <c r="I7" s="6"/>
      <c r="J7" s="6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1:23" ht="20.25" customHeight="1" x14ac:dyDescent="0.3">
      <c r="A8" s="58" t="s">
        <v>21</v>
      </c>
      <c r="B8" s="58"/>
      <c r="C8" s="66"/>
      <c r="D8" s="66"/>
      <c r="E8" s="66"/>
      <c r="F8" s="66"/>
      <c r="G8" s="66"/>
      <c r="H8" s="66"/>
      <c r="I8" s="30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29"/>
      <c r="W8" s="29"/>
    </row>
    <row r="9" spans="1:23" ht="20.25" customHeight="1" x14ac:dyDescent="0.3">
      <c r="A9" s="58" t="s">
        <v>8</v>
      </c>
      <c r="B9" s="58"/>
      <c r="C9" s="67" t="s">
        <v>68</v>
      </c>
      <c r="D9" s="67"/>
      <c r="E9" s="67"/>
      <c r="F9" s="67"/>
      <c r="G9" s="67"/>
      <c r="H9" s="67"/>
      <c r="I9" s="31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29"/>
      <c r="W9" s="29"/>
    </row>
    <row r="10" spans="1:23" ht="20.25" customHeight="1" x14ac:dyDescent="0.3">
      <c r="A10" s="58" t="s">
        <v>14</v>
      </c>
      <c r="B10" s="58"/>
      <c r="C10" s="68">
        <f>COUNTA(B13:B42)</f>
        <v>0</v>
      </c>
      <c r="D10" s="68"/>
      <c r="E10" s="68"/>
      <c r="F10" s="68"/>
      <c r="G10" s="68"/>
      <c r="H10" s="68"/>
      <c r="I10" s="30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29"/>
      <c r="W10" s="29"/>
    </row>
    <row r="11" spans="1:23" ht="19.5" customHeight="1" x14ac:dyDescent="0.3">
      <c r="I11" s="6"/>
      <c r="J11" s="6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ht="42" customHeight="1" x14ac:dyDescent="0.3">
      <c r="A12" s="24" t="s">
        <v>2</v>
      </c>
      <c r="B12" s="24" t="s">
        <v>9</v>
      </c>
      <c r="C12" s="24" t="s">
        <v>4</v>
      </c>
      <c r="D12" s="24" t="s">
        <v>3</v>
      </c>
      <c r="E12" s="24" t="s">
        <v>0</v>
      </c>
      <c r="F12" s="24" t="s">
        <v>19</v>
      </c>
      <c r="G12" s="24" t="s">
        <v>1</v>
      </c>
      <c r="H12" s="24" t="s">
        <v>46</v>
      </c>
      <c r="I12" s="6"/>
      <c r="J12" s="6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ht="18.75" customHeight="1" x14ac:dyDescent="0.3">
      <c r="A13" s="12">
        <v>1</v>
      </c>
      <c r="B13" s="45"/>
      <c r="C13" s="45"/>
      <c r="D13" s="45"/>
      <c r="E13" s="45"/>
      <c r="F13" s="46"/>
      <c r="G13" s="46"/>
      <c r="H13" s="3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ht="18.75" customHeight="1" x14ac:dyDescent="0.3">
      <c r="A14" s="13">
        <v>2</v>
      </c>
      <c r="B14" s="10"/>
      <c r="C14" s="10"/>
      <c r="D14" s="10"/>
      <c r="E14" s="10"/>
      <c r="F14" s="21"/>
      <c r="G14" s="21"/>
      <c r="H14" s="42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1:23" ht="18.75" customHeight="1" x14ac:dyDescent="0.3">
      <c r="A15" s="12">
        <v>3</v>
      </c>
      <c r="B15" s="47"/>
      <c r="C15" s="47"/>
      <c r="D15" s="47"/>
      <c r="E15" s="47"/>
      <c r="F15" s="48"/>
      <c r="G15" s="48"/>
      <c r="H15" s="3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1:23" ht="18.75" customHeight="1" x14ac:dyDescent="0.3">
      <c r="A16" s="13">
        <v>4</v>
      </c>
      <c r="B16" s="10"/>
      <c r="C16" s="10"/>
      <c r="D16" s="10"/>
      <c r="E16" s="10"/>
      <c r="F16" s="21"/>
      <c r="G16" s="21"/>
      <c r="H16" s="42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1:23" ht="18.75" customHeight="1" x14ac:dyDescent="0.3">
      <c r="A17" s="12">
        <v>5</v>
      </c>
      <c r="B17" s="45"/>
      <c r="C17" s="45"/>
      <c r="D17" s="45"/>
      <c r="E17" s="45"/>
      <c r="F17" s="46"/>
      <c r="G17" s="46"/>
      <c r="H17" s="3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 spans="1:23" ht="18.75" customHeight="1" x14ac:dyDescent="0.3">
      <c r="A18" s="13">
        <v>6</v>
      </c>
      <c r="B18" s="10"/>
      <c r="C18" s="10"/>
      <c r="D18" s="10"/>
      <c r="E18" s="10"/>
      <c r="F18" s="21"/>
      <c r="G18" s="21"/>
      <c r="H18" s="42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</row>
    <row r="19" spans="1:23" ht="18.75" customHeight="1" x14ac:dyDescent="0.3">
      <c r="A19" s="12">
        <v>7</v>
      </c>
      <c r="B19" s="45"/>
      <c r="C19" s="45"/>
      <c r="D19" s="45"/>
      <c r="E19" s="45"/>
      <c r="F19" s="46"/>
      <c r="G19" s="46"/>
      <c r="H19" s="3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spans="1:23" ht="18.75" customHeight="1" x14ac:dyDescent="0.3">
      <c r="A20" s="13">
        <v>8</v>
      </c>
      <c r="B20" s="10"/>
      <c r="C20" s="10"/>
      <c r="D20" s="10"/>
      <c r="E20" s="10"/>
      <c r="F20" s="21"/>
      <c r="G20" s="21"/>
      <c r="H20" s="42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</row>
    <row r="21" spans="1:23" ht="18.75" customHeight="1" x14ac:dyDescent="0.3">
      <c r="A21" s="12">
        <v>9</v>
      </c>
      <c r="B21" s="45"/>
      <c r="C21" s="45"/>
      <c r="D21" s="45"/>
      <c r="E21" s="45"/>
      <c r="F21" s="46"/>
      <c r="G21" s="46"/>
      <c r="H21" s="3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</row>
    <row r="22" spans="1:23" ht="18.75" customHeight="1" x14ac:dyDescent="0.3">
      <c r="A22" s="13">
        <v>10</v>
      </c>
      <c r="B22" s="10"/>
      <c r="C22" s="10"/>
      <c r="D22" s="10"/>
      <c r="E22" s="10"/>
      <c r="F22" s="21"/>
      <c r="G22" s="21"/>
      <c r="H22" s="42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spans="1:23" ht="18.75" customHeight="1" x14ac:dyDescent="0.3">
      <c r="A23" s="12">
        <v>11</v>
      </c>
      <c r="B23" s="45"/>
      <c r="C23" s="45"/>
      <c r="D23" s="45"/>
      <c r="E23" s="45"/>
      <c r="F23" s="46"/>
      <c r="G23" s="46"/>
      <c r="H23" s="3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</row>
    <row r="24" spans="1:23" ht="18.75" customHeight="1" x14ac:dyDescent="0.3">
      <c r="A24" s="13">
        <v>12</v>
      </c>
      <c r="B24" s="10"/>
      <c r="C24" s="10"/>
      <c r="D24" s="10"/>
      <c r="E24" s="10"/>
      <c r="F24" s="21"/>
      <c r="G24" s="21"/>
      <c r="H24" s="42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spans="1:23" ht="18.75" customHeight="1" x14ac:dyDescent="0.3">
      <c r="A25" s="12">
        <v>13</v>
      </c>
      <c r="B25" s="47"/>
      <c r="C25" s="47"/>
      <c r="D25" s="54"/>
      <c r="E25" s="47"/>
      <c r="F25" s="48"/>
      <c r="G25" s="48"/>
      <c r="H25" s="3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spans="1:23" ht="18.75" customHeight="1" x14ac:dyDescent="0.3">
      <c r="A26" s="13">
        <v>14</v>
      </c>
      <c r="B26" s="10"/>
      <c r="C26" s="10"/>
      <c r="D26" s="10"/>
      <c r="E26" s="10"/>
      <c r="F26" s="21"/>
      <c r="G26" s="21"/>
      <c r="H26" s="42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</row>
    <row r="27" spans="1:23" ht="18.75" customHeight="1" x14ac:dyDescent="0.3">
      <c r="A27" s="12">
        <v>15</v>
      </c>
      <c r="B27" s="47"/>
      <c r="C27" s="47"/>
      <c r="D27" s="54"/>
      <c r="E27" s="47"/>
      <c r="F27" s="48"/>
      <c r="G27" s="48"/>
      <c r="H27" s="3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1:23" ht="18.75" customHeight="1" x14ac:dyDescent="0.3">
      <c r="A28" s="13">
        <v>16</v>
      </c>
      <c r="B28" s="10"/>
      <c r="C28" s="10"/>
      <c r="D28" s="10"/>
      <c r="E28" s="10"/>
      <c r="F28" s="21"/>
      <c r="G28" s="21"/>
      <c r="H28" s="42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23" ht="18.75" customHeight="1" x14ac:dyDescent="0.3">
      <c r="A29" s="12">
        <v>17</v>
      </c>
      <c r="B29" s="47"/>
      <c r="C29" s="47"/>
      <c r="D29" s="47"/>
      <c r="E29" s="47"/>
      <c r="F29" s="48"/>
      <c r="G29" s="48"/>
      <c r="H29" s="3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1:23" ht="18.75" customHeight="1" x14ac:dyDescent="0.3">
      <c r="A30" s="13">
        <v>18</v>
      </c>
      <c r="B30" s="10"/>
      <c r="C30" s="10"/>
      <c r="D30" s="10"/>
      <c r="E30" s="10"/>
      <c r="F30" s="21"/>
      <c r="G30" s="21"/>
      <c r="H30" s="42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1:23" ht="18.75" customHeight="1" x14ac:dyDescent="0.3">
      <c r="A31" s="12">
        <v>19</v>
      </c>
      <c r="B31" s="9"/>
      <c r="C31" s="9"/>
      <c r="D31" s="9"/>
      <c r="E31" s="9"/>
      <c r="F31" s="20"/>
      <c r="G31" s="20"/>
      <c r="H31" s="3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1:23" ht="18.75" customHeight="1" x14ac:dyDescent="0.3">
      <c r="A32" s="13">
        <v>20</v>
      </c>
      <c r="B32" s="10"/>
      <c r="C32" s="10"/>
      <c r="D32" s="10"/>
      <c r="E32" s="10"/>
      <c r="F32" s="21"/>
      <c r="G32" s="21"/>
      <c r="H32" s="42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1:23" ht="18.75" customHeight="1" x14ac:dyDescent="0.3">
      <c r="A33" s="12">
        <v>21</v>
      </c>
      <c r="B33" s="9"/>
      <c r="C33" s="9"/>
      <c r="D33" s="9"/>
      <c r="E33" s="9"/>
      <c r="F33" s="20"/>
      <c r="G33" s="20"/>
      <c r="H33" s="3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1:23" ht="18.75" customHeight="1" x14ac:dyDescent="0.3">
      <c r="A34" s="13">
        <v>22</v>
      </c>
      <c r="B34" s="10"/>
      <c r="C34" s="10"/>
      <c r="D34" s="10"/>
      <c r="E34" s="10"/>
      <c r="F34" s="21"/>
      <c r="G34" s="21"/>
      <c r="H34" s="42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1:23" ht="18.75" customHeight="1" x14ac:dyDescent="0.3">
      <c r="A35" s="12">
        <v>23</v>
      </c>
      <c r="B35" s="9"/>
      <c r="C35" s="9"/>
      <c r="D35" s="9"/>
      <c r="E35" s="9"/>
      <c r="F35" s="20"/>
      <c r="G35" s="20"/>
      <c r="H35" s="3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1:23" ht="18.75" customHeight="1" x14ac:dyDescent="0.3">
      <c r="A36" s="13">
        <v>24</v>
      </c>
      <c r="B36" s="10"/>
      <c r="C36" s="10"/>
      <c r="D36" s="10"/>
      <c r="E36" s="10"/>
      <c r="F36" s="21"/>
      <c r="G36" s="21"/>
      <c r="H36" s="42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1:23" ht="18.75" customHeight="1" x14ac:dyDescent="0.3">
      <c r="A37" s="12">
        <v>25</v>
      </c>
      <c r="B37" s="9"/>
      <c r="C37" s="9"/>
      <c r="D37" s="9"/>
      <c r="E37" s="9"/>
      <c r="F37" s="20"/>
      <c r="G37" s="20"/>
      <c r="H37" s="3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3" ht="18.75" customHeight="1" x14ac:dyDescent="0.3">
      <c r="A38" s="13">
        <v>26</v>
      </c>
      <c r="B38" s="10"/>
      <c r="C38" s="10"/>
      <c r="D38" s="10"/>
      <c r="E38" s="10"/>
      <c r="F38" s="21"/>
      <c r="G38" s="21"/>
      <c r="H38" s="42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3" ht="18.75" customHeight="1" x14ac:dyDescent="0.3">
      <c r="A39" s="14">
        <v>27</v>
      </c>
      <c r="B39" s="9"/>
      <c r="C39" s="9"/>
      <c r="D39" s="9"/>
      <c r="E39" s="9"/>
      <c r="F39" s="20"/>
      <c r="G39" s="20"/>
      <c r="H39" s="3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3" ht="18.75" customHeight="1" x14ac:dyDescent="0.3">
      <c r="A40" s="13">
        <v>28</v>
      </c>
      <c r="B40" s="10"/>
      <c r="C40" s="10"/>
      <c r="D40" s="10"/>
      <c r="E40" s="10"/>
      <c r="F40" s="21"/>
      <c r="G40" s="21"/>
      <c r="H40" s="42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spans="1:23" ht="18.75" customHeight="1" x14ac:dyDescent="0.3">
      <c r="A41" s="12">
        <v>29</v>
      </c>
      <c r="B41" s="9"/>
      <c r="C41" s="9"/>
      <c r="D41" s="9"/>
      <c r="E41" s="9"/>
      <c r="F41" s="20"/>
      <c r="G41" s="20"/>
      <c r="H41" s="3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spans="1:23" ht="18.75" customHeight="1" x14ac:dyDescent="0.3">
      <c r="A42" s="13">
        <v>30</v>
      </c>
      <c r="B42" s="10"/>
      <c r="C42" s="10"/>
      <c r="D42" s="10"/>
      <c r="E42" s="10"/>
      <c r="F42" s="21"/>
      <c r="G42" s="21"/>
      <c r="H42" s="42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</row>
    <row r="43" spans="1:23" ht="18" customHeight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1:23" ht="20.25" customHeight="1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spans="1:23" ht="20.25" customHeigh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</row>
    <row r="46" spans="1:23" ht="20.25" customHeigh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</row>
    <row r="47" spans="1:23" ht="20.25" customHeight="1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1:23" ht="20.25" customHeight="1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</row>
    <row r="49" spans="1:23" ht="20.25" customHeigh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0" spans="1:23" ht="20.25" customHeight="1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</row>
    <row r="51" spans="1:23" ht="20.25" customHeight="1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spans="1:23" ht="20.25" customHeight="1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spans="1:23" ht="20.25" customHeight="1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spans="1:23" ht="20.25" customHeight="1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</row>
    <row r="55" spans="1:23" ht="20.25" customHeight="1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</row>
    <row r="56" spans="1:23" ht="20.25" customHeight="1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</row>
    <row r="57" spans="1:23" ht="20.25" customHeight="1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</row>
    <row r="58" spans="1:23" ht="20.25" customHeight="1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</row>
    <row r="59" spans="1:23" ht="20.25" customHeight="1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</row>
    <row r="60" spans="1:23" ht="20.25" customHeight="1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</row>
    <row r="61" spans="1:23" ht="20.25" customHeight="1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</row>
    <row r="62" spans="1:23" ht="20.25" customHeight="1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</row>
    <row r="63" spans="1:23" ht="20.25" customHeight="1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</row>
    <row r="64" spans="1:23" ht="20.25" customHeight="1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</row>
    <row r="65" spans="1:23" ht="20.25" customHeight="1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</row>
    <row r="66" spans="1:23" ht="20.25" customHeight="1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</row>
    <row r="67" spans="1:23" ht="20.25" customHeight="1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</row>
    <row r="68" spans="1:23" ht="20.25" customHeight="1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</row>
    <row r="69" spans="1:23" ht="20.25" customHeight="1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</row>
    <row r="70" spans="1:23" ht="20.25" customHeight="1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</row>
    <row r="71" spans="1:23" ht="20.25" customHeight="1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</row>
    <row r="72" spans="1:23" ht="20.25" customHeigh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</row>
    <row r="73" spans="1:23" ht="20.25" customHeight="1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</row>
    <row r="74" spans="1:23" ht="20.25" customHeight="1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</row>
    <row r="75" spans="1:23" ht="20.25" customHeight="1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</row>
    <row r="76" spans="1:23" ht="20.25" customHeight="1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</row>
    <row r="77" spans="1:23" ht="20.25" customHeight="1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</row>
    <row r="78" spans="1:23" ht="20.25" customHeight="1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</row>
    <row r="79" spans="1:23" ht="20.25" customHeight="1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</row>
    <row r="80" spans="1:23" ht="20.25" customHeight="1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</row>
    <row r="81" spans="1:23" ht="20.25" customHeight="1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</row>
    <row r="82" spans="1:23" ht="20.25" customHeight="1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</row>
    <row r="83" spans="1:23" ht="20.25" customHeight="1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</row>
    <row r="84" spans="1:23" ht="20.25" customHeight="1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</row>
    <row r="85" spans="1:23" ht="20.25" customHeight="1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</row>
    <row r="86" spans="1:23" ht="20.25" customHeight="1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</row>
    <row r="87" spans="1:23" ht="20.25" customHeight="1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</row>
    <row r="88" spans="1:23" ht="20.25" customHeight="1" x14ac:dyDescent="0.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</row>
    <row r="89" spans="1:23" ht="20.25" customHeight="1" x14ac:dyDescent="0.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</row>
    <row r="90" spans="1:23" ht="20.25" customHeight="1" x14ac:dyDescent="0.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</row>
    <row r="91" spans="1:23" ht="20.25" customHeight="1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</row>
    <row r="92" spans="1:23" ht="20.25" customHeight="1" x14ac:dyDescent="0.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</row>
    <row r="93" spans="1:23" ht="20.25" customHeight="1" x14ac:dyDescent="0.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</row>
    <row r="94" spans="1:23" ht="20.25" customHeight="1" x14ac:dyDescent="0.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</row>
    <row r="95" spans="1:23" ht="20.25" customHeight="1" x14ac:dyDescent="0.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</row>
    <row r="96" spans="1:23" ht="20.25" customHeight="1" x14ac:dyDescent="0.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</row>
    <row r="97" spans="1:23" ht="20.25" customHeight="1" x14ac:dyDescent="0.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</row>
    <row r="98" spans="1:23" ht="20.25" customHeight="1" x14ac:dyDescent="0.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</row>
    <row r="99" spans="1:23" ht="20.25" customHeight="1" x14ac:dyDescent="0.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</row>
    <row r="100" spans="1:23" ht="20.25" customHeight="1" x14ac:dyDescent="0.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</row>
    <row r="101" spans="1:23" ht="20.25" customHeight="1" x14ac:dyDescent="0.3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</row>
    <row r="102" spans="1:23" x14ac:dyDescent="0.3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</row>
    <row r="103" spans="1:23" x14ac:dyDescent="0.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</row>
    <row r="104" spans="1:23" x14ac:dyDescent="0.3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</row>
    <row r="105" spans="1:23" x14ac:dyDescent="0.3"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</row>
    <row r="106" spans="1:23" x14ac:dyDescent="0.3"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</row>
    <row r="107" spans="1:23" x14ac:dyDescent="0.3"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</row>
    <row r="108" spans="1:23" x14ac:dyDescent="0.3"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</row>
    <row r="109" spans="1:23" x14ac:dyDescent="0.3"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</row>
    <row r="110" spans="1:23" x14ac:dyDescent="0.3"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</row>
  </sheetData>
  <sheetProtection algorithmName="SHA-512" hashValue="9ZQ4ghDwKsGWz29d5fNB8Nk3/KDKFSKwS4m1FOD2cxpD8OfjDNumHbddrwuGrj5SkpWeslNmrmUvoDYm4Xg1BA==" saltValue="eSlKkRYOV/Z7sKKhwa3/Jg==" spinCount="100000" sheet="1" objects="1" scenarios="1" selectLockedCells="1"/>
  <mergeCells count="11">
    <mergeCell ref="A9:B9"/>
    <mergeCell ref="C9:H9"/>
    <mergeCell ref="A10:B10"/>
    <mergeCell ref="C10:H10"/>
    <mergeCell ref="A1:G1"/>
    <mergeCell ref="A2:G2"/>
    <mergeCell ref="A3:G3"/>
    <mergeCell ref="A5:G5"/>
    <mergeCell ref="A6:G6"/>
    <mergeCell ref="A8:B8"/>
    <mergeCell ref="C8:H8"/>
  </mergeCells>
  <dataValidations count="1">
    <dataValidation type="custom" allowBlank="1" showInputMessage="1" showErrorMessage="1" sqref="C10">
      <formula1>EXACT(C10,UPPER(C10))</formula1>
    </dataValidation>
  </dataValidations>
  <pageMargins left="0" right="0" top="0" bottom="0.39370078740157483" header="0" footer="0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Catégories!$B$2:$B$10</xm:f>
          </x14:formula1>
          <xm:sqref>D13:D42</xm:sqref>
        </x14:dataValidation>
        <x14:dataValidation type="list" allowBlank="1" showInputMessage="1" showErrorMessage="1">
          <x14:formula1>
            <xm:f>Catégories!$A$2:$A$3</xm:f>
          </x14:formula1>
          <xm:sqref>C13:C42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57E8"/>
    <pageSetUpPr fitToPage="1"/>
  </sheetPr>
  <dimension ref="A1:T64"/>
  <sheetViews>
    <sheetView zoomScaleNormal="100" workbookViewId="0">
      <selection activeCell="A12" sqref="A12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77734375" style="11" customWidth="1"/>
    <col min="5" max="5" width="28.6640625" style="11" customWidth="1"/>
    <col min="6" max="6" width="12.6640625" style="11" customWidth="1"/>
    <col min="7" max="7" width="16.88671875" style="11" customWidth="1"/>
    <col min="8" max="16384" width="11.44140625" style="11"/>
  </cols>
  <sheetData>
    <row r="1" spans="1:20" ht="25.5" customHeight="1" x14ac:dyDescent="0.3">
      <c r="A1" s="57" t="str">
        <f>'Récapitulatif HOMMES'!A1</f>
        <v>CHAMPIONNATS DE FRANCE</v>
      </c>
      <c r="B1" s="57"/>
      <c r="C1" s="57"/>
      <c r="D1" s="57"/>
      <c r="E1" s="57"/>
      <c r="F1" s="57"/>
      <c r="G1" s="57"/>
    </row>
    <row r="2" spans="1:20" s="27" customFormat="1" ht="25.5" customHeight="1" x14ac:dyDescent="0.65">
      <c r="A2" s="59" t="str">
        <f>'Récapitulatif HOMMES'!A2</f>
        <v>MASTERS PISTE 2019</v>
      </c>
      <c r="B2" s="59"/>
      <c r="C2" s="59"/>
      <c r="D2" s="59"/>
      <c r="E2" s="59"/>
      <c r="F2" s="59"/>
      <c r="G2" s="59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61" t="str">
        <f>'Récapitulatif HOMMES'!A3</f>
        <v>Vélodrome Théo Cauville - LE NEUBOURG (NORMANDIE)</v>
      </c>
      <c r="B3" s="61"/>
      <c r="C3" s="61"/>
      <c r="D3" s="61"/>
      <c r="E3" s="61"/>
      <c r="F3" s="61"/>
      <c r="G3" s="6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70" t="s">
        <v>22</v>
      </c>
      <c r="B5" s="70"/>
      <c r="C5" s="71">
        <f>'Récapitulatif FEMMES'!C8:H8</f>
        <v>0</v>
      </c>
      <c r="D5" s="71"/>
      <c r="E5" s="71"/>
      <c r="F5" s="71"/>
      <c r="G5" s="71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58" t="s">
        <v>8</v>
      </c>
      <c r="B6" s="58"/>
      <c r="C6" s="72" t="s">
        <v>58</v>
      </c>
      <c r="D6" s="72"/>
      <c r="E6" s="72"/>
      <c r="F6" s="72"/>
      <c r="G6" s="7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58" t="s">
        <v>24</v>
      </c>
      <c r="B8" s="58"/>
      <c r="C8" s="73" t="s">
        <v>42</v>
      </c>
      <c r="D8" s="73"/>
      <c r="E8" s="73"/>
      <c r="F8" s="73"/>
      <c r="G8" s="73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58" t="s">
        <v>14</v>
      </c>
      <c r="B9" s="58"/>
      <c r="C9" s="69">
        <f>COUNTA(A12:A21)</f>
        <v>0</v>
      </c>
      <c r="D9" s="69"/>
      <c r="E9" s="69"/>
      <c r="F9" s="69"/>
      <c r="G9" s="69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32.25" customHeight="1" x14ac:dyDescent="0.3">
      <c r="A11" s="24" t="s">
        <v>2</v>
      </c>
      <c r="B11" s="24" t="s">
        <v>9</v>
      </c>
      <c r="C11" s="24" t="s">
        <v>4</v>
      </c>
      <c r="D11" s="24" t="s">
        <v>3</v>
      </c>
      <c r="E11" s="24" t="s">
        <v>0</v>
      </c>
      <c r="F11" s="24" t="s">
        <v>19</v>
      </c>
      <c r="G11" s="24" t="s">
        <v>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25" customHeight="1" x14ac:dyDescent="0.3">
      <c r="A12" s="7"/>
      <c r="B12" s="8">
        <f>IF(ISNA((VLOOKUP(A12,'Récapitulatif FEMMES'!A$13:G$43,2,FALSE))),0,(VLOOKUP(A12,'Récapitulatif FEMMES'!A$13:G$43,2,FALSE)))</f>
        <v>0</v>
      </c>
      <c r="C12" s="8">
        <f>IF(ISNA((VLOOKUP(B12,'Récapitulatif FEMMES'!B$13:I$43,2,FALSE))),0,(VLOOKUP(B12,'Récapitulatif FEMMES'!B$13:I$43,2,FALSE)))</f>
        <v>0</v>
      </c>
      <c r="D12" s="8">
        <f>IF(ISNA((VLOOKUP(C12,'Récapitulatif FEMMES'!C$13:J$43,2,FALSE))),0,(VLOOKUP(C12,'Récapitulatif FEMMES'!C$13:J$43,2,FALSE)))</f>
        <v>0</v>
      </c>
      <c r="E12" s="8">
        <f>IF(ISNA((VLOOKUP(D12,'Récapitulatif FEMMES'!D$13:K$43,2,FALSE))),0,(VLOOKUP(D12,'Récapitulatif FEMMES'!D$13:K$43,2,FALSE)))</f>
        <v>0</v>
      </c>
      <c r="F12" s="8">
        <f>IF(ISNA((VLOOKUP(E12,'Récapitulatif FEMMES'!E$13:L$43,2,FALSE))),0,(VLOOKUP(E12,'Récapitulatif FEMMES'!E$13:L$43,2,FALSE)))</f>
        <v>0</v>
      </c>
      <c r="G12" s="8">
        <f>IF(ISNA((VLOOKUP(F12,'Récapitulatif FEMMES'!F$13:M$43,2,FALSE))),0,(VLOOKUP(F12,'Récapitulatif FEMMES'!F$13:M$43,2,FALSE)))</f>
        <v>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IF(ISNA((VLOOKUP(A13,'Récapitulatif FEMMES'!A$13:G$43,2,FALSE))),0,(VLOOKUP(A13,'Récapitulatif FEMMES'!A$13:G$43,2,FALSE)))</f>
        <v>0</v>
      </c>
      <c r="C13" s="8">
        <f>IF(ISNA((VLOOKUP(B13,'Récapitulatif FEMMES'!B$14:I$43,2,FALSE))),0,(VLOOKUP(B13,'Récapitulatif FEMMES'!B$14:I$43,2,FALSE)))</f>
        <v>0</v>
      </c>
      <c r="D13" s="8">
        <f>IF(ISNA((VLOOKUP(C13,'Récapitulatif FEMMES'!C$14:J$43,2,FALSE))),0,(VLOOKUP(C13,'Récapitulatif FEMMES'!C$14:J$43,2,FALSE)))</f>
        <v>0</v>
      </c>
      <c r="E13" s="8">
        <f>IF(ISNA((VLOOKUP(D13,'Récapitulatif FEMMES'!D$14:K$43,2,FALSE))),0,(VLOOKUP(D13,'Récapitulatif FEMMES'!D$14:K$43,2,FALSE)))</f>
        <v>0</v>
      </c>
      <c r="F13" s="8">
        <f>IF(ISNA((VLOOKUP(E13,'Récapitulatif FEMMES'!E$14:L$43,2,FALSE))),0,(VLOOKUP(E13,'Récapitulatif FEMMES'!E$14:L$43,2,FALSE)))</f>
        <v>0</v>
      </c>
      <c r="G13" s="8">
        <f>IF(ISNA((VLOOKUP(F13,'Récapitulatif FEMMES'!F$14:M$43,2,FALSE))),0,(VLOOKUP(F13,'Récapitulatif FEMMES'!F$14:M$43,2,FALSE)))</f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IF(ISNA((VLOOKUP(A14,'Récapitulatif FEMMES'!A$13:G$43,2,FALSE))),0,(VLOOKUP(A14,'Récapitulatif FEMMES'!A$13:G$43,2,FALSE)))</f>
        <v>0</v>
      </c>
      <c r="C14" s="8">
        <f>IF(ISNA((VLOOKUP(B14,'Récapitulatif FEMMES'!B$15:I$43,2,FALSE))),0,(VLOOKUP(B14,'Récapitulatif FEMMES'!B$15:I$43,2,FALSE)))</f>
        <v>0</v>
      </c>
      <c r="D14" s="8">
        <f>IF(ISNA((VLOOKUP(C14,'Récapitulatif FEMMES'!C$15:J$43,2,FALSE))),0,(VLOOKUP(C14,'Récapitulatif FEMMES'!C$15:J$43,2,FALSE)))</f>
        <v>0</v>
      </c>
      <c r="E14" s="8">
        <f>IF(ISNA((VLOOKUP(D14,'Récapitulatif FEMMES'!D$15:K$43,2,FALSE))),0,(VLOOKUP(D14,'Récapitulatif FEMMES'!D$15:K$43,2,FALSE)))</f>
        <v>0</v>
      </c>
      <c r="F14" s="8">
        <f>IF(ISNA((VLOOKUP(E14,'Récapitulatif FEMMES'!E$15:L$43,2,FALSE))),0,(VLOOKUP(E14,'Récapitulatif FEMMES'!E$15:L$43,2,FALSE)))</f>
        <v>0</v>
      </c>
      <c r="G14" s="8">
        <f>IF(ISNA((VLOOKUP(F14,'Récapitulatif FEMMES'!F$15:M$43,2,FALSE))),0,(VLOOKUP(F14,'Récapitulatif FEMMES'!F$15:M$43,2,FALSE)))</f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IF(ISNA((VLOOKUP(A15,'Récapitulatif FEMMES'!A$13:G$43,2,FALSE))),0,(VLOOKUP(A15,'Récapitulatif FEMMES'!A$13:G$43,2,FALSE)))</f>
        <v>0</v>
      </c>
      <c r="C15" s="8">
        <f>IF(ISNA((VLOOKUP(B15,'Récapitulatif FEMMES'!B$16:I$43,2,FALSE))),0,(VLOOKUP(B15,'Récapitulatif FEMMES'!B$16:I$43,2,FALSE)))</f>
        <v>0</v>
      </c>
      <c r="D15" s="8">
        <f>IF(ISNA((VLOOKUP(C15,'Récapitulatif FEMMES'!C$16:J$43,2,FALSE))),0,(VLOOKUP(C15,'Récapitulatif FEMMES'!C$16:J$43,2,FALSE)))</f>
        <v>0</v>
      </c>
      <c r="E15" s="8">
        <f>IF(ISNA((VLOOKUP(D15,'Récapitulatif FEMMES'!D$16:K$43,2,FALSE))),0,(VLOOKUP(D15,'Récapitulatif FEMMES'!D$16:K$43,2,FALSE)))</f>
        <v>0</v>
      </c>
      <c r="F15" s="8">
        <f>IF(ISNA((VLOOKUP(E15,'Récapitulatif FEMMES'!E$16:L$43,2,FALSE))),0,(VLOOKUP(E15,'Récapitulatif FEMMES'!E$16:L$43,2,FALSE)))</f>
        <v>0</v>
      </c>
      <c r="G15" s="8">
        <f>IF(ISNA((VLOOKUP(F15,'Récapitulatif FEMMES'!F$16:M$43,2,FALSE))),0,(VLOOKUP(F15,'Récapitulatif FEMMES'!F$16:M$43,2,FALSE)))</f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IF(ISNA((VLOOKUP(A16,'Récapitulatif FEMMES'!A$13:G$43,2,FALSE))),0,(VLOOKUP(A16,'Récapitulatif FEMMES'!A$13:G$43,2,FALSE)))</f>
        <v>0</v>
      </c>
      <c r="C16" s="8">
        <f>IF(ISNA((VLOOKUP(B16,'Récapitulatif FEMMES'!B$17:I$43,2,FALSE))),0,(VLOOKUP(B16,'Récapitulatif FEMMES'!B$17:I$43,2,FALSE)))</f>
        <v>0</v>
      </c>
      <c r="D16" s="8">
        <f>IF(ISNA((VLOOKUP(C16,'Récapitulatif FEMMES'!C$17:J$43,2,FALSE))),0,(VLOOKUP(C16,'Récapitulatif FEMMES'!C$17:J$43,2,FALSE)))</f>
        <v>0</v>
      </c>
      <c r="E16" s="8">
        <f>IF(ISNA((VLOOKUP(D16,'Récapitulatif FEMMES'!D$17:K$43,2,FALSE))),0,(VLOOKUP(D16,'Récapitulatif FEMMES'!D$17:K$43,2,FALSE)))</f>
        <v>0</v>
      </c>
      <c r="F16" s="8">
        <f>IF(ISNA((VLOOKUP(E16,'Récapitulatif FEMMES'!E$17:L$43,2,FALSE))),0,(VLOOKUP(E16,'Récapitulatif FEMMES'!E$17:L$43,2,FALSE)))</f>
        <v>0</v>
      </c>
      <c r="G16" s="8">
        <f>IF(ISNA((VLOOKUP(F16,'Récapitulatif FEMMES'!F$17:M$43,2,FALSE))),0,(VLOOKUP(F16,'Récapitulatif FEMMES'!F$17:M$43,2,FALSE)))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0.25" customHeight="1" x14ac:dyDescent="0.3">
      <c r="A17" s="7"/>
      <c r="B17" s="8">
        <f>IF(ISNA((VLOOKUP(A17,'Récapitulatif FEMMES'!A$13:G$43,2,FALSE))),0,(VLOOKUP(A17,'Récapitulatif FEMMES'!A$13:G$43,2,FALSE)))</f>
        <v>0</v>
      </c>
      <c r="C17" s="8">
        <f>IF(ISNA((VLOOKUP(B17,'Récapitulatif FEMMES'!B$18:I$43,2,FALSE))),0,(VLOOKUP(B17,'Récapitulatif FEMMES'!B$18:I$43,2,FALSE)))</f>
        <v>0</v>
      </c>
      <c r="D17" s="8">
        <f>IF(ISNA((VLOOKUP(C17,'Récapitulatif FEMMES'!C$18:J$43,2,FALSE))),0,(VLOOKUP(C17,'Récapitulatif FEMMES'!C$18:J$43,2,FALSE)))</f>
        <v>0</v>
      </c>
      <c r="E17" s="8">
        <f>IF(ISNA((VLOOKUP(D17,'Récapitulatif FEMMES'!D$18:K$43,2,FALSE))),0,(VLOOKUP(D17,'Récapitulatif FEMMES'!D$18:K$43,2,FALSE)))</f>
        <v>0</v>
      </c>
      <c r="F17" s="8">
        <f>IF(ISNA((VLOOKUP(E17,'Récapitulatif FEMMES'!E$18:L$43,2,FALSE))),0,(VLOOKUP(E17,'Récapitulatif FEMMES'!E$18:L$43,2,FALSE)))</f>
        <v>0</v>
      </c>
      <c r="G17" s="8">
        <f>IF(ISNA((VLOOKUP(F17,'Récapitulatif FEMMES'!F$18:M$43,2,FALSE))),0,(VLOOKUP(F17,'Récapitulatif FEMMES'!F$18:M$43,2,FALSE)))</f>
        <v>0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20.25" customHeight="1" x14ac:dyDescent="0.3">
      <c r="A18" s="7"/>
      <c r="B18" s="8">
        <f>IF(ISNA((VLOOKUP(A18,'Récapitulatif FEMMES'!A$13:G$43,2,FALSE))),0,(VLOOKUP(A18,'Récapitulatif FEMMES'!A$13:G$43,2,FALSE)))</f>
        <v>0</v>
      </c>
      <c r="C18" s="8">
        <f>IF(ISNA((VLOOKUP(B18,'Récapitulatif FEMMES'!B$19:I$43,2,FALSE))),0,(VLOOKUP(B18,'Récapitulatif FEMMES'!B$19:I$43,2,FALSE)))</f>
        <v>0</v>
      </c>
      <c r="D18" s="8">
        <f>IF(ISNA((VLOOKUP(C18,'Récapitulatif FEMMES'!C$19:J$43,2,FALSE))),0,(VLOOKUP(C18,'Récapitulatif FEMMES'!C$19:J$43,2,FALSE)))</f>
        <v>0</v>
      </c>
      <c r="E18" s="8">
        <f>IF(ISNA((VLOOKUP(D18,'Récapitulatif FEMMES'!D$19:K$43,2,FALSE))),0,(VLOOKUP(D18,'Récapitulatif FEMMES'!D$19:K$43,2,FALSE)))</f>
        <v>0</v>
      </c>
      <c r="F18" s="8">
        <f>IF(ISNA((VLOOKUP(E18,'Récapitulatif FEMMES'!E$19:L$43,2,FALSE))),0,(VLOOKUP(E18,'Récapitulatif FEMMES'!E$19:L$43,2,FALSE)))</f>
        <v>0</v>
      </c>
      <c r="G18" s="8">
        <f>IF(ISNA((VLOOKUP(F18,'Récapitulatif FEMMES'!F$19:M$43,2,FALSE))),0,(VLOOKUP(F18,'Récapitulatif FEMMES'!F$19:M$43,2,FALSE)))</f>
        <v>0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0.25" customHeight="1" x14ac:dyDescent="0.3">
      <c r="A19" s="7"/>
      <c r="B19" s="8">
        <f>IF(ISNA((VLOOKUP(A19,'Récapitulatif FEMMES'!A$13:G$43,2,FALSE))),0,(VLOOKUP(A19,'Récapitulatif FEMMES'!A$13:G$43,2,FALSE)))</f>
        <v>0</v>
      </c>
      <c r="C19" s="8">
        <f>IF(ISNA((VLOOKUP(B19,'Récapitulatif FEMMES'!B$20:I$43,2,FALSE))),0,(VLOOKUP(B19,'Récapitulatif FEMMES'!B$20:I$43,2,FALSE)))</f>
        <v>0</v>
      </c>
      <c r="D19" s="8">
        <f>IF(ISNA((VLOOKUP(C19,'Récapitulatif FEMMES'!C$20:J$43,2,FALSE))),0,(VLOOKUP(C19,'Récapitulatif FEMMES'!C$20:J$43,2,FALSE)))</f>
        <v>0</v>
      </c>
      <c r="E19" s="8">
        <f>IF(ISNA((VLOOKUP(D19,'Récapitulatif FEMMES'!D$20:K$43,2,FALSE))),0,(VLOOKUP(D19,'Récapitulatif FEMMES'!D$20:K$43,2,FALSE)))</f>
        <v>0</v>
      </c>
      <c r="F19" s="8">
        <f>IF(ISNA((VLOOKUP(E19,'Récapitulatif FEMMES'!E$20:L$43,2,FALSE))),0,(VLOOKUP(E19,'Récapitulatif FEMMES'!E$20:L$43,2,FALSE)))</f>
        <v>0</v>
      </c>
      <c r="G19" s="8">
        <f>IF(ISNA((VLOOKUP(F19,'Récapitulatif FEMMES'!F$20:M$43,2,FALSE))),0,(VLOOKUP(F19,'Récapitulatif FEMMES'!F$20:M$43,2,FALSE)))</f>
        <v>0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0.25" customHeight="1" x14ac:dyDescent="0.3">
      <c r="A20" s="7"/>
      <c r="B20" s="8">
        <f>IF(ISNA((VLOOKUP(A20,'Récapitulatif FEMMES'!A$13:G$43,2,FALSE))),0,(VLOOKUP(A20,'Récapitulatif FEMMES'!A$13:G$43,2,FALSE)))</f>
        <v>0</v>
      </c>
      <c r="C20" s="8">
        <f>IF(ISNA((VLOOKUP(B20,'Récapitulatif FEMMES'!B$21:I$43,2,FALSE))),0,(VLOOKUP(B20,'Récapitulatif FEMMES'!B$21:I$43,2,FALSE)))</f>
        <v>0</v>
      </c>
      <c r="D20" s="8">
        <f>IF(ISNA((VLOOKUP(C20,'Récapitulatif FEMMES'!C$21:J$43,2,FALSE))),0,(VLOOKUP(C20,'Récapitulatif FEMMES'!C$21:J$43,2,FALSE)))</f>
        <v>0</v>
      </c>
      <c r="E20" s="8">
        <f>IF(ISNA((VLOOKUP(D20,'Récapitulatif FEMMES'!D$21:K$43,2,FALSE))),0,(VLOOKUP(D20,'Récapitulatif FEMMES'!D$21:K$43,2,FALSE)))</f>
        <v>0</v>
      </c>
      <c r="F20" s="8">
        <f>IF(ISNA((VLOOKUP(E20,'Récapitulatif FEMMES'!E$21:L$43,2,FALSE))),0,(VLOOKUP(E20,'Récapitulatif FEMMES'!E$21:L$43,2,FALSE)))</f>
        <v>0</v>
      </c>
      <c r="G20" s="8">
        <f>IF(ISNA((VLOOKUP(F20,'Récapitulatif FEMMES'!F$21:M$43,2,FALSE))),0,(VLOOKUP(F20,'Récapitulatif FEMMES'!F$21:M$43,2,FALSE)))</f>
        <v>0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0.25" customHeight="1" x14ac:dyDescent="0.3">
      <c r="A21" s="7"/>
      <c r="B21" s="8">
        <f>IF(ISNA((VLOOKUP(A21,'Récapitulatif FEMMES'!A$13:G$43,2,FALSE))),0,(VLOOKUP(A21,'Récapitulatif FEMMES'!A$13:G$43,2,FALSE)))</f>
        <v>0</v>
      </c>
      <c r="C21" s="8">
        <f>IF(ISNA((VLOOKUP(B21,'Récapitulatif FEMMES'!B$22:I$43,2,FALSE))),0,(VLOOKUP(B21,'Récapitulatif FEMMES'!B$22:I$43,2,FALSE)))</f>
        <v>0</v>
      </c>
      <c r="D21" s="8">
        <f>IF(ISNA((VLOOKUP(C21,'Récapitulatif FEMMES'!C$22:J$43,2,FALSE))),0,(VLOOKUP(C21,'Récapitulatif FEMMES'!C$22:J$43,2,FALSE)))</f>
        <v>0</v>
      </c>
      <c r="E21" s="8">
        <f>IF(ISNA((VLOOKUP(D21,'Récapitulatif FEMMES'!D$22:K$43,2,FALSE))),0,(VLOOKUP(D21,'Récapitulatif FEMMES'!D$22:K$43,2,FALSE)))</f>
        <v>0</v>
      </c>
      <c r="F21" s="8">
        <f>IF(ISNA((VLOOKUP(E21,'Récapitulatif FEMMES'!E$22:L$43,2,FALSE))),0,(VLOOKUP(E21,'Récapitulatif FEMMES'!E$22:L$43,2,FALSE)))</f>
        <v>0</v>
      </c>
      <c r="G21" s="8">
        <f>IF(ISNA((VLOOKUP(F21,'Récapitulatif FEMMES'!F$22:M$43,2,FALSE))),0,(VLOOKUP(F21,'Récapitulatif FEMMES'!F$22:M$43,2,FALSE)))</f>
        <v>0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s="32" customFormat="1" ht="22.5" customHeight="1" x14ac:dyDescent="0.3">
      <c r="A22" s="5"/>
      <c r="B22" s="6"/>
      <c r="C22" s="6"/>
      <c r="D22" s="6"/>
      <c r="E22" s="6"/>
      <c r="F22" s="6"/>
      <c r="G22" s="6"/>
    </row>
    <row r="23" spans="1:20" ht="18" customHeight="1" x14ac:dyDescent="0.3"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18" customHeight="1" x14ac:dyDescent="0.3"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18" customHeight="1" x14ac:dyDescent="0.3"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18" customHeight="1" x14ac:dyDescent="0.3"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18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18" customHeight="1" x14ac:dyDescent="0.3"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18" customHeight="1" x14ac:dyDescent="0.3"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18" customHeight="1" x14ac:dyDescent="0.3"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18" customHeight="1" x14ac:dyDescent="0.3"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18" customHeight="1" x14ac:dyDescent="0.3"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8:20" ht="18" customHeight="1" x14ac:dyDescent="0.3"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8:20" ht="18" customHeight="1" x14ac:dyDescent="0.3"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8:20" ht="18" customHeight="1" x14ac:dyDescent="0.3"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8:20" ht="18" customHeight="1" x14ac:dyDescent="0.3"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8:20" ht="18" customHeight="1" x14ac:dyDescent="0.3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8:20" ht="18" customHeight="1" x14ac:dyDescent="0.3"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8:20" ht="18" customHeight="1" x14ac:dyDescent="0.3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8:20" ht="18" customHeight="1" x14ac:dyDescent="0.3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8:20" ht="18" customHeight="1" x14ac:dyDescent="0.3"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8:20" ht="18" customHeight="1" x14ac:dyDescent="0.3"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8:20" ht="18" customHeight="1" x14ac:dyDescent="0.3"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8:20" ht="18" customHeight="1" x14ac:dyDescent="0.3"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8:20" ht="18" customHeight="1" x14ac:dyDescent="0.3"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8:20" ht="18" customHeight="1" x14ac:dyDescent="0.3"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8:20" ht="18" customHeight="1" x14ac:dyDescent="0.3"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8:20" ht="18" customHeight="1" x14ac:dyDescent="0.3"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8:20" ht="18" customHeight="1" x14ac:dyDescent="0.3"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8:20" ht="18" customHeight="1" x14ac:dyDescent="0.3"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8:20" ht="18" customHeight="1" x14ac:dyDescent="0.3"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8:20" ht="18" customHeight="1" x14ac:dyDescent="0.3"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8:20" ht="18" customHeight="1" x14ac:dyDescent="0.3"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8:20" ht="18" customHeight="1" x14ac:dyDescent="0.3"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8:20" ht="18" customHeight="1" x14ac:dyDescent="0.3"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8:20" ht="18" customHeight="1" x14ac:dyDescent="0.3"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8:20" ht="18" customHeight="1" x14ac:dyDescent="0.3"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8:20" ht="18" customHeight="1" x14ac:dyDescent="0.3"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8:20" ht="18" customHeight="1" x14ac:dyDescent="0.3"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8:20" ht="18" customHeight="1" x14ac:dyDescent="0.3"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8:20" ht="18" customHeight="1" x14ac:dyDescent="0.3"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8:20" ht="18" customHeight="1" x14ac:dyDescent="0.3"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8:20" ht="18" customHeight="1" x14ac:dyDescent="0.3"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8:20" x14ac:dyDescent="0.3"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</sheetData>
  <sheetProtection algorithmName="SHA-512" hashValue="WjheU6E7RIVN+1ySDyGHDME3lyB6D4xkT8OnE0GzWyiFj+GSFyHCb0zVt3UbDe7YmOFaoFc14cDtwJ3kwJKdJw==" saltValue="5fOVvGES6FGN0QGvuUGR2Q==" spinCount="100000" sheet="1" objects="1" scenarios="1" selectLockedCells="1"/>
  <mergeCells count="11">
    <mergeCell ref="A8:B8"/>
    <mergeCell ref="C8:G8"/>
    <mergeCell ref="A9:B9"/>
    <mergeCell ref="C9:G9"/>
    <mergeCell ref="A1:G1"/>
    <mergeCell ref="A2:G2"/>
    <mergeCell ref="A3:G3"/>
    <mergeCell ref="A5:B5"/>
    <mergeCell ref="C5:G5"/>
    <mergeCell ref="A6:B6"/>
    <mergeCell ref="C6:G6"/>
  </mergeCells>
  <dataValidations count="1">
    <dataValidation type="custom" allowBlank="1" showInputMessage="1" showErrorMessage="1" sqref="C9:C10 C5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57E8"/>
    <pageSetUpPr fitToPage="1"/>
  </sheetPr>
  <dimension ref="A1:T36"/>
  <sheetViews>
    <sheetView zoomScaleNormal="100" workbookViewId="0">
      <selection activeCell="A13" sqref="A13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8.21875" style="11" customWidth="1"/>
    <col min="5" max="5" width="28.6640625" style="11" customWidth="1"/>
    <col min="6" max="6" width="12.6640625" style="11" customWidth="1"/>
    <col min="7" max="7" width="16.109375" style="11" customWidth="1"/>
    <col min="8" max="16384" width="11.44140625" style="11"/>
  </cols>
  <sheetData>
    <row r="1" spans="1:20" ht="25.5" customHeight="1" x14ac:dyDescent="0.3">
      <c r="A1" s="57" t="str">
        <f>'Récapitulatif HOMMES'!A1</f>
        <v>CHAMPIONNATS DE FRANCE</v>
      </c>
      <c r="B1" s="57"/>
      <c r="C1" s="57"/>
      <c r="D1" s="57"/>
      <c r="E1" s="57"/>
      <c r="F1" s="57"/>
      <c r="G1" s="57"/>
    </row>
    <row r="2" spans="1:20" s="27" customFormat="1" ht="25.5" customHeight="1" x14ac:dyDescent="0.65">
      <c r="A2" s="59" t="str">
        <f>'Récapitulatif HOMMES'!A2</f>
        <v>MASTERS PISTE 2019</v>
      </c>
      <c r="B2" s="59"/>
      <c r="C2" s="59"/>
      <c r="D2" s="59"/>
      <c r="E2" s="59"/>
      <c r="F2" s="59"/>
      <c r="G2" s="59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61" t="str">
        <f>'Récapitulatif HOMMES'!A3</f>
        <v>Vélodrome Théo Cauville - LE NEUBOURG (NORMANDIE)</v>
      </c>
      <c r="B3" s="61"/>
      <c r="C3" s="61"/>
      <c r="D3" s="61"/>
      <c r="E3" s="61"/>
      <c r="F3" s="61"/>
      <c r="G3" s="6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70" t="s">
        <v>22</v>
      </c>
      <c r="B5" s="70"/>
      <c r="C5" s="85">
        <f>'Récapitulatif FEMMES'!C8:H8</f>
        <v>0</v>
      </c>
      <c r="D5" s="85"/>
      <c r="E5" s="85"/>
      <c r="F5" s="85"/>
      <c r="G5" s="85"/>
      <c r="H5" s="85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58" t="s">
        <v>8</v>
      </c>
      <c r="B6" s="58"/>
      <c r="C6" s="86" t="s">
        <v>59</v>
      </c>
      <c r="D6" s="86"/>
      <c r="E6" s="86"/>
      <c r="F6" s="86"/>
      <c r="G6" s="86"/>
      <c r="H6" s="86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58" t="s">
        <v>24</v>
      </c>
      <c r="B8" s="58"/>
      <c r="C8" s="67" t="s">
        <v>35</v>
      </c>
      <c r="D8" s="67"/>
      <c r="E8" s="67"/>
      <c r="F8" s="67"/>
      <c r="G8" s="67"/>
      <c r="H8" s="67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58" t="s">
        <v>14</v>
      </c>
      <c r="B9" s="58"/>
      <c r="C9" s="68">
        <f>COUNTA(A13:A14,A19:A20)/2</f>
        <v>0</v>
      </c>
      <c r="D9" s="68"/>
      <c r="E9" s="68"/>
      <c r="F9" s="68"/>
      <c r="G9" s="68"/>
      <c r="H9" s="68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22.5" customHeight="1" x14ac:dyDescent="0.3">
      <c r="A11" s="82" t="s">
        <v>36</v>
      </c>
      <c r="B11" s="82"/>
      <c r="C11" s="82"/>
      <c r="D11" s="82"/>
      <c r="E11" s="82"/>
      <c r="F11" s="82"/>
      <c r="G11" s="8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32.25" customHeight="1" x14ac:dyDescent="0.3">
      <c r="A12" s="24" t="s">
        <v>2</v>
      </c>
      <c r="B12" s="24" t="s">
        <v>9</v>
      </c>
      <c r="C12" s="24" t="s">
        <v>4</v>
      </c>
      <c r="D12" s="24" t="s">
        <v>3</v>
      </c>
      <c r="E12" s="24" t="s">
        <v>0</v>
      </c>
      <c r="F12" s="24" t="s">
        <v>19</v>
      </c>
      <c r="G12" s="24" t="s">
        <v>1</v>
      </c>
      <c r="H12" s="24" t="s">
        <v>57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IF(ISNA((VLOOKUP(A13,'Récapitulatif FEMMES'!A$13:G$43,2,FALSE))),0,(VLOOKUP(A13,'Récapitulatif FEMMES'!A$13:G$43,2,FALSE)))</f>
        <v>0</v>
      </c>
      <c r="C13" s="8">
        <f>IF(ISNA((VLOOKUP(B13,'Récapitulatif FEMMES'!B$13:I$43,2,FALSE))),0,(VLOOKUP(B13,'Récapitulatif FEMMES'!B$13:I$43,2,FALSE)))</f>
        <v>0</v>
      </c>
      <c r="D13" s="8">
        <f>IF(ISNA((VLOOKUP(A13,'Récapitulatif FEMMES'!A$13:J$43,4,FALSE))),0,(VLOOKUP(A13,'Récapitulatif FEMMES'!A$13:J$43,4,FALSE)))</f>
        <v>0</v>
      </c>
      <c r="E13" s="8">
        <f>IF(ISNA((VLOOKUP(A13,'Récapitulatif FEMMES'!A$13:H$43,5,FALSE))),0,(VLOOKUP(A13,'Récapitulatif FEMMES'!A$13:H$43,5,FALSE)))</f>
        <v>0</v>
      </c>
      <c r="F13" s="8">
        <f>IF(ISNA((VLOOKUP(B13,'Récapitulatif FEMMES'!B$13:I$43,5,FALSE))),0,(VLOOKUP(B13,'Récapitulatif FEMMES'!B$13:I$43,5,FALSE)))</f>
        <v>0</v>
      </c>
      <c r="G13" s="8">
        <f>IF(ISNA((VLOOKUP(F13,'Récapitulatif FEMMES'!F$13:L$43,2,FALSE))),0,(VLOOKUP(F13,'Récapitulatif FEMMES'!F$13:L$43,2,FALSE)))</f>
        <v>0</v>
      </c>
      <c r="H13" s="40" t="s">
        <v>55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IF(ISNA((VLOOKUP(A14,'Récapitulatif FEMMES'!A$13:G$43,2,FALSE))),0,(VLOOKUP(A14,'Récapitulatif FEMMES'!A$13:G$43,2,FALSE)))</f>
        <v>0</v>
      </c>
      <c r="C14" s="8">
        <f>IF(ISNA((VLOOKUP(B14,'Récapitulatif FEMMES'!B$14:I$43,2,FALSE))),0,(VLOOKUP(B14,'Récapitulatif FEMMES'!B$14:I$43,2,FALSE)))</f>
        <v>0</v>
      </c>
      <c r="D14" s="8">
        <f>IF(ISNA((VLOOKUP(A14,'Récapitulatif FEMMES'!A$13:J$43,4,FALSE))),0,(VLOOKUP(A14,'Récapitulatif FEMMES'!A$13:J$43,4,FALSE)))</f>
        <v>0</v>
      </c>
      <c r="E14" s="8">
        <f>IF(ISNA((VLOOKUP(A14,'Récapitulatif FEMMES'!A$13:H$43,5,FALSE))),0,(VLOOKUP(A14,'Récapitulatif FEMMES'!A$13:H$43,5,FALSE)))</f>
        <v>0</v>
      </c>
      <c r="F14" s="8">
        <f>IF(ISNA((VLOOKUP(B14,'Récapitulatif FEMMES'!B$13:I$43,5,FALSE))),0,(VLOOKUP(B14,'Récapitulatif FEMMES'!B$13:I$43,5,FALSE)))</f>
        <v>0</v>
      </c>
      <c r="G14" s="8">
        <f>IF(ISNA((VLOOKUP(F14,'Récapitulatif FEMMES'!F$13:L$43,2,FALSE))),0,(VLOOKUP(F14,'Récapitulatif FEMMES'!F$13:L$43,2,FALSE)))</f>
        <v>0</v>
      </c>
      <c r="H14" s="40" t="s">
        <v>55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43"/>
      <c r="B15" s="41">
        <f>IF(ISNA((VLOOKUP(A15,'Récapitulatif FEMMES'!A$13:G$43,2,FALSE))),0,(VLOOKUP(A15,'Récapitulatif FEMMES'!A$13:G$43,2,FALSE)))</f>
        <v>0</v>
      </c>
      <c r="C15" s="41">
        <f>IF(ISNA((VLOOKUP(B15,'Récapitulatif FEMMES'!B$13:H$43,2,FALSE))),0,(VLOOKUP(B15,'Récapitulatif FEMMES'!B$13:H$43,2,FALSE)))</f>
        <v>0</v>
      </c>
      <c r="D15" s="41">
        <f>IF(ISNA((VLOOKUP(A15,'Récapitulatif FEMMES'!A$13:J$43,4,FALSE))),0,(VLOOKUP(A15,'Récapitulatif FEMMES'!A$13:J$43,4,FALSE)))</f>
        <v>0</v>
      </c>
      <c r="E15" s="41">
        <f>IF(ISNA((VLOOKUP(A15,'Récapitulatif FEMMES'!A$13:H$43,5,FALSE))),0,(VLOOKUP(A15,'Récapitulatif FEMMES'!A$13:H$43,5,FALSE)))</f>
        <v>0</v>
      </c>
      <c r="F15" s="41">
        <f>IF(ISNA((VLOOKUP(B15,'Récapitulatif FEMMES'!B$13:I$43,5,FALSE))),0,(VLOOKUP(B15,'Récapitulatif FEMMES'!B$13:I$43,5,FALSE)))</f>
        <v>0</v>
      </c>
      <c r="G15" s="41">
        <f>IF(ISNA((VLOOKUP(F15,'Récapitulatif FEMMES'!F$13:L$43,2,FALSE))),0,(VLOOKUP(F15,'Récapitulatif FEMMES'!F$13:L$43,2,FALSE)))</f>
        <v>0</v>
      </c>
      <c r="H15" s="41" t="s">
        <v>56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s="32" customFormat="1" ht="22.5" customHeight="1" x14ac:dyDescent="0.3">
      <c r="A16" s="5"/>
      <c r="B16" s="6"/>
      <c r="C16" s="6"/>
      <c r="D16" s="6"/>
      <c r="E16" s="6"/>
      <c r="F16" s="6"/>
      <c r="G16" s="6"/>
    </row>
    <row r="17" spans="1:20" ht="22.5" customHeight="1" x14ac:dyDescent="0.3">
      <c r="A17" s="82" t="s">
        <v>37</v>
      </c>
      <c r="B17" s="82"/>
      <c r="C17" s="82"/>
      <c r="D17" s="82"/>
      <c r="E17" s="82"/>
      <c r="F17" s="82"/>
      <c r="G17" s="8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32.25" customHeight="1" x14ac:dyDescent="0.3">
      <c r="A18" s="24" t="s">
        <v>2</v>
      </c>
      <c r="B18" s="24" t="s">
        <v>9</v>
      </c>
      <c r="C18" s="24" t="s">
        <v>4</v>
      </c>
      <c r="D18" s="24" t="s">
        <v>3</v>
      </c>
      <c r="E18" s="24" t="s">
        <v>0</v>
      </c>
      <c r="F18" s="24" t="s">
        <v>19</v>
      </c>
      <c r="G18" s="24" t="s">
        <v>1</v>
      </c>
      <c r="H18" s="24" t="s">
        <v>57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0.25" customHeight="1" x14ac:dyDescent="0.3">
      <c r="A19" s="7"/>
      <c r="B19" s="8">
        <f>IF(ISNA((VLOOKUP(A19,'Récapitulatif FEMMES'!A$13:G$43,2,FALSE))),0,(VLOOKUP(A19,'Récapitulatif FEMMES'!A$13:G$43,2,FALSE)))</f>
        <v>0</v>
      </c>
      <c r="C19" s="8">
        <f>IF(ISNA((VLOOKUP(B19,'Récapitulatif FEMMES'!B$13:I$43,2,FALSE))),0,(VLOOKUP(B19,'Récapitulatif FEMMES'!B$13:I$43,2,FALSE)))</f>
        <v>0</v>
      </c>
      <c r="D19" s="8">
        <f>IF(ISNA((VLOOKUP(A19,'Récapitulatif FEMMES'!A$13:J$43,4,FALSE))),0,(VLOOKUP(A19,'Récapitulatif FEMMES'!A$13:J$43,4,FALSE)))</f>
        <v>0</v>
      </c>
      <c r="E19" s="8">
        <f>IF(ISNA((VLOOKUP(A19,'Récapitulatif FEMMES'!A$13:H$43,5,FALSE))),0,(VLOOKUP(A19,'Récapitulatif FEMMES'!A$13:H$43,5,FALSE)))</f>
        <v>0</v>
      </c>
      <c r="F19" s="8">
        <f>IF(ISNA((VLOOKUP(B19,'Récapitulatif FEMMES'!B$13:I$43,5,FALSE))),0,(VLOOKUP(B19,'Récapitulatif FEMMES'!B$13:I$43,5,FALSE)))</f>
        <v>0</v>
      </c>
      <c r="G19" s="8">
        <f>IF(ISNA((VLOOKUP(F19,'Récapitulatif FEMMES'!F$13:L$43,2,FALSE))),0,(VLOOKUP(F19,'Récapitulatif FEMMES'!F$13:L$43,2,FALSE)))</f>
        <v>0</v>
      </c>
      <c r="H19" s="40" t="s">
        <v>55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0.25" customHeight="1" x14ac:dyDescent="0.3">
      <c r="A20" s="7"/>
      <c r="B20" s="8">
        <f>IF(ISNA((VLOOKUP(A20,'Récapitulatif FEMMES'!A$13:G$43,2,FALSE))),0,(VLOOKUP(A20,'Récapitulatif FEMMES'!A$13:G$43,2,FALSE)))</f>
        <v>0</v>
      </c>
      <c r="C20" s="8">
        <f>IF(ISNA((VLOOKUP(B20,'Récapitulatif FEMMES'!B$14:I$43,2,FALSE))),0,(VLOOKUP(B20,'Récapitulatif FEMMES'!B$14:I$43,2,FALSE)))</f>
        <v>0</v>
      </c>
      <c r="D20" s="8">
        <f>IF(ISNA((VLOOKUP(A20,'Récapitulatif FEMMES'!A$13:J$43,4,FALSE))),0,(VLOOKUP(A20,'Récapitulatif FEMMES'!A$13:J$43,4,FALSE)))</f>
        <v>0</v>
      </c>
      <c r="E20" s="8">
        <f>IF(ISNA((VLOOKUP(A20,'Récapitulatif FEMMES'!A$13:H$43,5,FALSE))),0,(VLOOKUP(A20,'Récapitulatif FEMMES'!A$13:H$43,5,FALSE)))</f>
        <v>0</v>
      </c>
      <c r="F20" s="8">
        <f>IF(ISNA((VLOOKUP(B20,'Récapitulatif FEMMES'!B$13:I$43,5,FALSE))),0,(VLOOKUP(B20,'Récapitulatif FEMMES'!B$13:I$43,5,FALSE)))</f>
        <v>0</v>
      </c>
      <c r="G20" s="8">
        <f>IF(ISNA((VLOOKUP(F20,'Récapitulatif FEMMES'!F$13:L$43,2,FALSE))),0,(VLOOKUP(F20,'Récapitulatif FEMMES'!F$13:L$43,2,FALSE)))</f>
        <v>0</v>
      </c>
      <c r="H20" s="40" t="s">
        <v>55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0.25" customHeight="1" x14ac:dyDescent="0.3">
      <c r="A21" s="43"/>
      <c r="B21" s="41">
        <f>IF(ISNA((VLOOKUP(A21,'Récapitulatif FEMMES'!A$13:G$43,2,FALSE))),0,(VLOOKUP(A21,'Récapitulatif FEMMES'!A$13:G$43,2,FALSE)))</f>
        <v>0</v>
      </c>
      <c r="C21" s="41">
        <f>IF(ISNA((VLOOKUP(B21,'Récapitulatif FEMMES'!B$15:I$43,2,FALSE))),0,(VLOOKUP(B21,'Récapitulatif FEMMES'!B$15:I$43,2,FALSE)))</f>
        <v>0</v>
      </c>
      <c r="D21" s="41">
        <f>IF(ISNA((VLOOKUP(A21,'Récapitulatif FEMMES'!A$13:J$43,4,FALSE))),0,(VLOOKUP(A21,'Récapitulatif FEMMES'!A$13:J$43,4,FALSE)))</f>
        <v>0</v>
      </c>
      <c r="E21" s="41">
        <f>IF(ISNA((VLOOKUP(A21,'Récapitulatif FEMMES'!A$13:H$43,5,FALSE))),0,(VLOOKUP(A21,'Récapitulatif FEMMES'!A$13:H$43,5,FALSE)))</f>
        <v>0</v>
      </c>
      <c r="F21" s="41">
        <f>IF(ISNA((VLOOKUP(B21,'Récapitulatif FEMMES'!B$13:I$43,5,FALSE))),0,(VLOOKUP(B21,'Récapitulatif FEMMES'!B$13:I$43,5,FALSE)))</f>
        <v>0</v>
      </c>
      <c r="G21" s="41">
        <f>IF(ISNA((VLOOKUP(F21,'Récapitulatif FEMMES'!F$13:L$43,2,FALSE))),0,(VLOOKUP(F21,'Récapitulatif FEMMES'!F$13:L$43,2,FALSE)))</f>
        <v>0</v>
      </c>
      <c r="H21" s="41" t="s">
        <v>56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0.25" customHeight="1" x14ac:dyDescent="0.3">
      <c r="A22" s="33"/>
      <c r="B22" s="17"/>
      <c r="C22" s="17"/>
      <c r="D22" s="17"/>
      <c r="E22" s="17"/>
      <c r="F22" s="17"/>
      <c r="G22" s="17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0.25" customHeight="1" x14ac:dyDescent="0.3">
      <c r="A23" s="58" t="s">
        <v>24</v>
      </c>
      <c r="B23" s="58"/>
      <c r="C23" s="68" t="s">
        <v>38</v>
      </c>
      <c r="D23" s="68"/>
      <c r="E23" s="68"/>
      <c r="F23" s="68"/>
      <c r="G23" s="68"/>
      <c r="H23" s="68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0.25" customHeight="1" x14ac:dyDescent="0.3">
      <c r="A24" s="58" t="s">
        <v>14</v>
      </c>
      <c r="B24" s="58"/>
      <c r="C24" s="68">
        <f>COUNTA(A28:A29,A34:A35)/2</f>
        <v>0</v>
      </c>
      <c r="D24" s="68"/>
      <c r="E24" s="68"/>
      <c r="F24" s="68"/>
      <c r="G24" s="68"/>
      <c r="H24" s="68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2.5" customHeight="1" x14ac:dyDescent="0.3"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2.5" customHeight="1" x14ac:dyDescent="0.3">
      <c r="A26" s="82" t="s">
        <v>36</v>
      </c>
      <c r="B26" s="82"/>
      <c r="C26" s="82"/>
      <c r="D26" s="82"/>
      <c r="E26" s="82"/>
      <c r="F26" s="82"/>
      <c r="G26" s="8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32.25" customHeight="1" x14ac:dyDescent="0.3">
      <c r="A27" s="24" t="s">
        <v>2</v>
      </c>
      <c r="B27" s="24" t="s">
        <v>9</v>
      </c>
      <c r="C27" s="24" t="s">
        <v>4</v>
      </c>
      <c r="D27" s="24" t="s">
        <v>3</v>
      </c>
      <c r="E27" s="24" t="s">
        <v>0</v>
      </c>
      <c r="F27" s="24" t="s">
        <v>19</v>
      </c>
      <c r="G27" s="24" t="s">
        <v>1</v>
      </c>
      <c r="H27" s="24" t="s">
        <v>57</v>
      </c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0.25" customHeight="1" x14ac:dyDescent="0.3">
      <c r="A28" s="7"/>
      <c r="B28" s="8">
        <f>IF(ISNA((VLOOKUP(A28,'Récapitulatif FEMMES'!A$13:G$43,2,FALSE))),0,(VLOOKUP(A28,'Récapitulatif FEMMES'!A$13:G$43,2,FALSE)))</f>
        <v>0</v>
      </c>
      <c r="C28" s="8">
        <f>IF(ISNA((VLOOKUP(B28,'Récapitulatif FEMMES'!B$13:I$43,2,FALSE))),0,(VLOOKUP(B28,'Récapitulatif FEMMES'!B$13:I$43,2,FALSE)))</f>
        <v>0</v>
      </c>
      <c r="D28" s="8">
        <f>IF(ISNA((VLOOKUP(A28,'Récapitulatif FEMMES'!A$13:J$43,4,FALSE))),0,(VLOOKUP(A28,'Récapitulatif FEMMES'!A$13:J$43,4,FALSE)))</f>
        <v>0</v>
      </c>
      <c r="E28" s="8">
        <f>IF(ISNA((VLOOKUP(A28,'Récapitulatif FEMMES'!A$13:H$43,5,FALSE))),0,(VLOOKUP(A28,'Récapitulatif FEMMES'!A$13:H$43,5,FALSE)))</f>
        <v>0</v>
      </c>
      <c r="F28" s="8">
        <f>IF(ISNA((VLOOKUP(B28,'Récapitulatif FEMMES'!B$13:I$43,5,FALSE))),0,(VLOOKUP(B28,'Récapitulatif FEMMES'!B$13:I$43,5,FALSE)))</f>
        <v>0</v>
      </c>
      <c r="G28" s="8">
        <f>IF(ISNA((VLOOKUP(F28,'Récapitulatif FEMMES'!F$14:M$43,2,FALSE))),0,(VLOOKUP(F28,'Récapitulatif FEMMES'!F$14:M$43,2,FALSE)))</f>
        <v>0</v>
      </c>
      <c r="H28" s="40" t="s">
        <v>55</v>
      </c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0.25" customHeight="1" x14ac:dyDescent="0.3">
      <c r="A29" s="7"/>
      <c r="B29" s="8">
        <f>IF(ISNA((VLOOKUP(A29,'Récapitulatif FEMMES'!A$13:G$43,2,FALSE))),0,(VLOOKUP(A29,'Récapitulatif FEMMES'!A$13:G$43,2,FALSE)))</f>
        <v>0</v>
      </c>
      <c r="C29" s="8">
        <f>IF(ISNA((VLOOKUP(B29,'Récapitulatif FEMMES'!B$13:H$43,2,FALSE))),0,(VLOOKUP(B29,'Récapitulatif FEMMES'!B$13:H$43,2,FALSE)))</f>
        <v>0</v>
      </c>
      <c r="D29" s="8">
        <f>IF(ISNA((VLOOKUP(A29,'Récapitulatif FEMMES'!A$13:J$43,4,FALSE))),0,(VLOOKUP(A29,'Récapitulatif FEMMES'!A$13:J$43,4,FALSE)))</f>
        <v>0</v>
      </c>
      <c r="E29" s="8">
        <f>IF(ISNA((VLOOKUP(A29,'Récapitulatif FEMMES'!A$13:H$43,5,FALSE))),0,(VLOOKUP(A29,'Récapitulatif FEMMES'!A$13:H$43,5,FALSE)))</f>
        <v>0</v>
      </c>
      <c r="F29" s="8">
        <f>IF(ISNA((VLOOKUP(B29,'Récapitulatif FEMMES'!B$13:I$43,5,FALSE))),0,(VLOOKUP(B29,'Récapitulatif FEMMES'!B$13:I$43,5,FALSE)))</f>
        <v>0</v>
      </c>
      <c r="G29" s="8">
        <f>IF(ISNA((VLOOKUP(F29,'Récapitulatif FEMMES'!F$14:M$43,2,FALSE))),0,(VLOOKUP(F29,'Récapitulatif FEMMES'!F$14:M$43,2,FALSE)))</f>
        <v>0</v>
      </c>
      <c r="H29" s="40" t="s">
        <v>55</v>
      </c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0.25" customHeight="1" x14ac:dyDescent="0.3">
      <c r="A30" s="43"/>
      <c r="B30" s="41">
        <f>IF(ISNA((VLOOKUP(A30,'Récapitulatif FEMMES'!A$13:G$43,2,FALSE))),0,(VLOOKUP(A30,'Récapitulatif FEMMES'!A$13:G$43,2,FALSE)))</f>
        <v>0</v>
      </c>
      <c r="C30" s="41">
        <f>IF(ISNA((VLOOKUP(B30,'Récapitulatif FEMMES'!B$13:H$43,2,FALSE))),0,(VLOOKUP(B30,'Récapitulatif FEMMES'!B$13:H$43,2,FALSE)))</f>
        <v>0</v>
      </c>
      <c r="D30" s="41">
        <f>IF(ISNA((VLOOKUP(A30,'Récapitulatif FEMMES'!A$13:J$43,4,FALSE))),0,(VLOOKUP(A30,'Récapitulatif FEMMES'!A$13:J$43,4,FALSE)))</f>
        <v>0</v>
      </c>
      <c r="E30" s="41">
        <f>IF(ISNA((VLOOKUP(B30,'Récapitulatif FEMMES'!B$13:K$43,4,FALSE))),0,(VLOOKUP(B30,'Récapitulatif FEMMES'!B$13:K$43,4,FALSE)))</f>
        <v>0</v>
      </c>
      <c r="F30" s="41">
        <f>IF(ISNA((VLOOKUP(B30,'Récapitulatif FEMMES'!B$13:I$43,5,FALSE))),0,(VLOOKUP(B30,'Récapitulatif FEMMES'!B$13:I$43,5,FALSE)))</f>
        <v>0</v>
      </c>
      <c r="G30" s="41">
        <f>IF(ISNA((VLOOKUP(F30,'Récapitulatif FEMMES'!F$13:L$43,2,FALSE))),0,(VLOOKUP(F30,'Récapitulatif FEMMES'!F$13:L$43,2,FALSE)))</f>
        <v>0</v>
      </c>
      <c r="H30" s="41" t="s">
        <v>56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s="32" customFormat="1" ht="22.5" customHeight="1" x14ac:dyDescent="0.3">
      <c r="A31" s="5"/>
      <c r="B31" s="6"/>
      <c r="C31" s="6"/>
      <c r="D31" s="6"/>
      <c r="E31" s="6"/>
      <c r="F31" s="6"/>
      <c r="G31" s="6"/>
    </row>
    <row r="32" spans="1:20" ht="22.5" customHeight="1" x14ac:dyDescent="0.3">
      <c r="A32" s="82" t="s">
        <v>37</v>
      </c>
      <c r="B32" s="82"/>
      <c r="C32" s="82"/>
      <c r="D32" s="82"/>
      <c r="E32" s="82"/>
      <c r="F32" s="82"/>
      <c r="G32" s="8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32.25" customHeight="1" x14ac:dyDescent="0.3">
      <c r="A33" s="24" t="s">
        <v>2</v>
      </c>
      <c r="B33" s="24" t="s">
        <v>9</v>
      </c>
      <c r="C33" s="24" t="s">
        <v>4</v>
      </c>
      <c r="D33" s="24" t="s">
        <v>3</v>
      </c>
      <c r="E33" s="24" t="s">
        <v>0</v>
      </c>
      <c r="F33" s="24" t="s">
        <v>19</v>
      </c>
      <c r="G33" s="24" t="s">
        <v>1</v>
      </c>
      <c r="H33" s="24" t="s">
        <v>57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0.25" customHeight="1" x14ac:dyDescent="0.3">
      <c r="A34" s="7"/>
      <c r="B34" s="8">
        <f>IF(ISNA((VLOOKUP(A34,'Récapitulatif FEMMES'!A$13:G$43,2,FALSE))),0,(VLOOKUP(A34,'Récapitulatif FEMMES'!A$13:G$43,2,FALSE)))</f>
        <v>0</v>
      </c>
      <c r="C34" s="8">
        <f>IF(ISNA((VLOOKUP(B34,'Récapitulatif FEMMES'!B$13:I$43,2,FALSE))),0,(VLOOKUP(B34,'Récapitulatif FEMMES'!B$13:I$43,2,FALSE)))</f>
        <v>0</v>
      </c>
      <c r="D34" s="8">
        <f>IF(ISNA((VLOOKUP(A34,'Récapitulatif FEMMES'!A$13:J$43,4,FALSE))),0,(VLOOKUP(A34,'Récapitulatif FEMMES'!A$13:J$43,4,FALSE)))</f>
        <v>0</v>
      </c>
      <c r="E34" s="8">
        <f>IF(ISNA((VLOOKUP(A34,'Récapitulatif FEMMES'!A$13:H$43,5,FALSE))),0,(VLOOKUP(A34,'Récapitulatif FEMMES'!A$13:H$43,5,FALSE)))</f>
        <v>0</v>
      </c>
      <c r="F34" s="8">
        <f>IF(ISNA((VLOOKUP(B34,'Récapitulatif FEMMES'!B$13:I$43,5,FALSE))),0,(VLOOKUP(B34,'Récapitulatif FEMMES'!B$13:I$43,5,FALSE)))</f>
        <v>0</v>
      </c>
      <c r="G34" s="8">
        <f>IF(ISNA((VLOOKUP(F34,'Récapitulatif FEMMES'!F$13:L$43,2,FALSE))),0,(VLOOKUP(F34,'Récapitulatif FEMMES'!F$13:L$43,2,FALSE)))</f>
        <v>0</v>
      </c>
      <c r="H34" s="40" t="s">
        <v>55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0.25" customHeight="1" x14ac:dyDescent="0.3">
      <c r="A35" s="7"/>
      <c r="B35" s="8">
        <f>IF(ISNA((VLOOKUP(A35,'Récapitulatif FEMMES'!A$13:G$43,2,FALSE))),0,(VLOOKUP(A35,'Récapitulatif FEMMES'!A$13:G$43,2,FALSE)))</f>
        <v>0</v>
      </c>
      <c r="C35" s="8">
        <f>IF(ISNA((VLOOKUP(B35,'Récapitulatif FEMMES'!B$13:H$43,2,FALSE))),0,(VLOOKUP(B35,'Récapitulatif FEMMES'!B$13:H$43,2,FALSE)))</f>
        <v>0</v>
      </c>
      <c r="D35" s="8">
        <f>IF(ISNA((VLOOKUP(A35,'Récapitulatif FEMMES'!A$13:J$43,4,FALSE))),0,(VLOOKUP(A35,'Récapitulatif FEMMES'!A$13:J$43,4,FALSE)))</f>
        <v>0</v>
      </c>
      <c r="E35" s="8">
        <f>IF(ISNA((VLOOKUP(A35,'Récapitulatif FEMMES'!A$13:H$43,5,FALSE))),0,(VLOOKUP(A35,'Récapitulatif FEMMES'!A$13:H$43,5,FALSE)))</f>
        <v>0</v>
      </c>
      <c r="F35" s="8">
        <f>IF(ISNA((VLOOKUP(B35,'Récapitulatif FEMMES'!B$13:I$43,5,FALSE))),0,(VLOOKUP(B35,'Récapitulatif FEMMES'!B$13:I$43,5,FALSE)))</f>
        <v>0</v>
      </c>
      <c r="G35" s="8">
        <f>IF(ISNA((VLOOKUP(F35,'Récapitulatif FEMMES'!F$13:L$43,2,FALSE))),0,(VLOOKUP(F35,'Récapitulatif FEMMES'!F$13:L$43,2,FALSE)))</f>
        <v>0</v>
      </c>
      <c r="H35" s="40" t="s">
        <v>55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0.25" customHeight="1" x14ac:dyDescent="0.3">
      <c r="A36" s="43"/>
      <c r="B36" s="41">
        <f>IF(ISNA((VLOOKUP(A36,'Récapitulatif FEMMES'!A$13:G$43,2,FALSE))),0,(VLOOKUP(A36,'Récapitulatif FEMMES'!A$13:G$43,2,FALSE)))</f>
        <v>0</v>
      </c>
      <c r="C36" s="41">
        <f>IF(ISNA((VLOOKUP(B36,'Récapitulatif FEMMES'!B$13:H$43,2,FALSE))),0,(VLOOKUP(B36,'Récapitulatif FEMMES'!B$13:H$43,2,FALSE)))</f>
        <v>0</v>
      </c>
      <c r="D36" s="41">
        <f>IF(ISNA((VLOOKUP(A36,'Récapitulatif FEMMES'!A$13:J$43,4,FALSE))),0,(VLOOKUP(A36,'Récapitulatif FEMMES'!A$13:J$43,4,FALSE)))</f>
        <v>0</v>
      </c>
      <c r="E36" s="41">
        <f>IF(ISNA((VLOOKUP(A36,'Récapitulatif FEMMES'!A$13:H$43,5,FALSE))),0,(VLOOKUP(A36,'Récapitulatif FEMMES'!A$13:H$43,5,FALSE)))</f>
        <v>0</v>
      </c>
      <c r="F36" s="41">
        <f>IF(ISNA((VLOOKUP(B36,'Récapitulatif FEMMES'!B$13:I$43,5,FALSE))),0,(VLOOKUP(B36,'Récapitulatif FEMMES'!B$13:I$43,5,FALSE)))</f>
        <v>0</v>
      </c>
      <c r="G36" s="41">
        <f>IF(ISNA((VLOOKUP(F36,'Récapitulatif FEMMES'!F$13:L$43,2,FALSE))),0,(VLOOKUP(F36,'Récapitulatif FEMMES'!F$13:L$43,2,FALSE)))</f>
        <v>0</v>
      </c>
      <c r="H36" s="41" t="s">
        <v>56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</sheetData>
  <sheetProtection algorithmName="SHA-512" hashValue="VvN2ewrGbsMGR++6V0UPYQiql7tjs5b8/lt0t/9z+HwL2QpjaiqYb05SWAHUR8PAqiWjq6kqlwygrzC9ONFI3g==" saltValue="9JgzAOPIxNv9QuP7O5CKWg==" spinCount="100000" sheet="1" objects="1" scenarios="1" selectLockedCells="1"/>
  <mergeCells count="19">
    <mergeCell ref="A32:G32"/>
    <mergeCell ref="A8:B8"/>
    <mergeCell ref="A9:B9"/>
    <mergeCell ref="A11:G11"/>
    <mergeCell ref="A17:G17"/>
    <mergeCell ref="A23:B23"/>
    <mergeCell ref="A24:B24"/>
    <mergeCell ref="A26:G26"/>
    <mergeCell ref="C23:H23"/>
    <mergeCell ref="C24:H24"/>
    <mergeCell ref="C8:H8"/>
    <mergeCell ref="C9:H9"/>
    <mergeCell ref="A6:B6"/>
    <mergeCell ref="A1:G1"/>
    <mergeCell ref="A2:G2"/>
    <mergeCell ref="A3:G3"/>
    <mergeCell ref="A5:B5"/>
    <mergeCell ref="C5:H5"/>
    <mergeCell ref="C6:H6"/>
  </mergeCells>
  <dataValidations count="1">
    <dataValidation type="custom" allowBlank="1" showInputMessage="1" showErrorMessage="1" sqref="C9:C10 C5 C24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57E8"/>
    <pageSetUpPr fitToPage="1"/>
  </sheetPr>
  <dimension ref="A1:T64"/>
  <sheetViews>
    <sheetView zoomScaleNormal="100" workbookViewId="0">
      <selection activeCell="A12" sqref="A12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77734375" style="11" customWidth="1"/>
    <col min="5" max="5" width="28.6640625" style="11" customWidth="1"/>
    <col min="6" max="6" width="12.6640625" style="11" customWidth="1"/>
    <col min="7" max="7" width="16.88671875" style="11" customWidth="1"/>
    <col min="8" max="16384" width="11.44140625" style="11"/>
  </cols>
  <sheetData>
    <row r="1" spans="1:20" ht="25.5" customHeight="1" x14ac:dyDescent="0.3">
      <c r="A1" s="57" t="str">
        <f>'Récapitulatif HOMMES'!A1</f>
        <v>CHAMPIONNATS DE FRANCE</v>
      </c>
      <c r="B1" s="57"/>
      <c r="C1" s="57"/>
      <c r="D1" s="57"/>
      <c r="E1" s="57"/>
      <c r="F1" s="57"/>
      <c r="G1" s="57"/>
    </row>
    <row r="2" spans="1:20" s="27" customFormat="1" ht="25.5" customHeight="1" x14ac:dyDescent="0.65">
      <c r="A2" s="59" t="str">
        <f>'Récapitulatif HOMMES'!A2</f>
        <v>MASTERS PISTE 2019</v>
      </c>
      <c r="B2" s="59"/>
      <c r="C2" s="59"/>
      <c r="D2" s="59"/>
      <c r="E2" s="59"/>
      <c r="F2" s="59"/>
      <c r="G2" s="59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38"/>
      <c r="T2" s="38"/>
    </row>
    <row r="3" spans="1:20" ht="21" customHeight="1" x14ac:dyDescent="0.3">
      <c r="A3" s="61" t="str">
        <f>'Récapitulatif HOMMES'!A3</f>
        <v>Vélodrome Théo Cauville - LE NEUBOURG (NORMANDIE)</v>
      </c>
      <c r="B3" s="61"/>
      <c r="C3" s="61"/>
      <c r="D3" s="61"/>
      <c r="E3" s="61"/>
      <c r="F3" s="61"/>
      <c r="G3" s="6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36"/>
      <c r="B4" s="36"/>
      <c r="C4" s="36"/>
      <c r="D4" s="36"/>
      <c r="E4" s="36"/>
      <c r="F4" s="36"/>
      <c r="G4" s="36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70" t="s">
        <v>22</v>
      </c>
      <c r="B5" s="70"/>
      <c r="C5" s="71">
        <f>'Récapitulatif FEMMES'!C8:H8</f>
        <v>0</v>
      </c>
      <c r="D5" s="71"/>
      <c r="E5" s="71"/>
      <c r="F5" s="71"/>
      <c r="G5" s="71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58" t="s">
        <v>8</v>
      </c>
      <c r="B6" s="58"/>
      <c r="C6" s="72" t="s">
        <v>60</v>
      </c>
      <c r="D6" s="72"/>
      <c r="E6" s="72"/>
      <c r="F6" s="72"/>
      <c r="G6" s="7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58" t="s">
        <v>24</v>
      </c>
      <c r="B8" s="58"/>
      <c r="C8" s="73" t="s">
        <v>42</v>
      </c>
      <c r="D8" s="73"/>
      <c r="E8" s="73"/>
      <c r="F8" s="73"/>
      <c r="G8" s="73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58" t="s">
        <v>14</v>
      </c>
      <c r="B9" s="58"/>
      <c r="C9" s="69">
        <f>COUNTA(A12:A21)</f>
        <v>0</v>
      </c>
      <c r="D9" s="69"/>
      <c r="E9" s="69"/>
      <c r="F9" s="69"/>
      <c r="G9" s="69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36"/>
      <c r="G10" s="36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32.25" customHeight="1" x14ac:dyDescent="0.3">
      <c r="A11" s="24" t="s">
        <v>2</v>
      </c>
      <c r="B11" s="24" t="s">
        <v>9</v>
      </c>
      <c r="C11" s="24" t="s">
        <v>4</v>
      </c>
      <c r="D11" s="24" t="s">
        <v>3</v>
      </c>
      <c r="E11" s="24" t="s">
        <v>0</v>
      </c>
      <c r="F11" s="24" t="s">
        <v>19</v>
      </c>
      <c r="G11" s="24" t="s">
        <v>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25" customHeight="1" x14ac:dyDescent="0.3">
      <c r="A12" s="7"/>
      <c r="B12" s="8">
        <f>IF(ISNA((VLOOKUP(A12,'Récapitulatif FEMMES'!A$13:G$43,2,FALSE))),0,(VLOOKUP(A12,'Récapitulatif FEMMES'!A$13:G$43,2,FALSE)))</f>
        <v>0</v>
      </c>
      <c r="C12" s="8">
        <f>IF(ISNA((VLOOKUP(B12,'Récapitulatif FEMMES'!B$13:I$43,2,FALSE))),0,(VLOOKUP(B12,'Récapitulatif FEMMES'!B$13:I$43,2,FALSE)))</f>
        <v>0</v>
      </c>
      <c r="D12" s="8">
        <f>IF(ISNA((VLOOKUP(A12,'Récapitulatif FEMMES'!A$13:J$43,4,FALSE))),0,(VLOOKUP(A12,'Récapitulatif FEMMES'!A$13:J$43,4,FALSE)))</f>
        <v>0</v>
      </c>
      <c r="E12" s="8">
        <f>IF(ISNA((VLOOKUP(A12,'Récapitulatif FEMMES'!A$13:H$43,5,FALSE))),0,(VLOOKUP(A12,'Récapitulatif FEMMES'!A$13:H$43,5,FALSE)))</f>
        <v>0</v>
      </c>
      <c r="F12" s="8">
        <f>IF(ISNA((VLOOKUP(B12,'Récapitulatif FEMMES'!B$13:I$43,5,FALSE))),0,(VLOOKUP(B12,'Récapitulatif FEMMES'!B$13:I$43,5,FALSE)))</f>
        <v>0</v>
      </c>
      <c r="G12" s="8">
        <f>IF(ISNA((VLOOKUP(F12,'Récapitulatif FEMMES'!F$13:L$43,2,FALSE))),0,(VLOOKUP(F12,'Récapitulatif FEMMES'!F$13:L$43,2,FALSE)))</f>
        <v>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IF(ISNA((VLOOKUP(A13,'Récapitulatif FEMMES'!A$13:G$43,2,FALSE))),0,(VLOOKUP(A13,'Récapitulatif FEMMES'!A$13:G$43,2,FALSE)))</f>
        <v>0</v>
      </c>
      <c r="C13" s="8">
        <f>IF(ISNA((VLOOKUP(B13,'Récapitulatif FEMMES'!B$13:I$43,2,FALSE))),0,(VLOOKUP(B13,'Récapitulatif FEMMES'!B$13:I$43,2,FALSE)))</f>
        <v>0</v>
      </c>
      <c r="D13" s="8">
        <f>IF(ISNA((VLOOKUP(A13,'Récapitulatif FEMMES'!A$13:J$43,4,FALSE))),0,(VLOOKUP(A13,'Récapitulatif FEMMES'!A$13:J$43,4,FALSE)))</f>
        <v>0</v>
      </c>
      <c r="E13" s="8">
        <f>IF(ISNA((VLOOKUP(A13,'Récapitulatif FEMMES'!A$13:H$43,5,FALSE))),0,(VLOOKUP(A13,'Récapitulatif FEMMES'!A$13:H$43,5,FALSE)))</f>
        <v>0</v>
      </c>
      <c r="F13" s="8">
        <f>IF(ISNA((VLOOKUP(B13,'Récapitulatif FEMMES'!B$13:I$43,5,FALSE))),0,(VLOOKUP(B13,'Récapitulatif FEMMES'!B$13:I$43,5,FALSE)))</f>
        <v>0</v>
      </c>
      <c r="G13" s="8">
        <f>IF(ISNA((VLOOKUP(F13,'Récapitulatif FEMMES'!F$13:L$43,2,FALSE))),0,(VLOOKUP(F13,'Récapitulatif FEMMES'!F$13:L$43,2,FALSE)))</f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IF(ISNA((VLOOKUP(A14,'Récapitulatif FEMMES'!A$13:G$43,2,FALSE))),0,(VLOOKUP(A14,'Récapitulatif FEMMES'!A$13:G$43,2,FALSE)))</f>
        <v>0</v>
      </c>
      <c r="C14" s="8">
        <f>IF(ISNA((VLOOKUP(B14,'Récapitulatif FEMMES'!B$13:I$43,2,FALSE))),0,(VLOOKUP(B14,'Récapitulatif FEMMES'!B$13:I$43,2,FALSE)))</f>
        <v>0</v>
      </c>
      <c r="D14" s="8">
        <f>IF(ISNA((VLOOKUP(A14,'Récapitulatif FEMMES'!A$13:J$43,4,FALSE))),0,(VLOOKUP(A14,'Récapitulatif FEMMES'!A$13:J$43,4,FALSE)))</f>
        <v>0</v>
      </c>
      <c r="E14" s="8">
        <f>IF(ISNA((VLOOKUP(A14,'Récapitulatif FEMMES'!A$13:H$43,5,FALSE))),0,(VLOOKUP(A14,'Récapitulatif FEMMES'!A$13:H$43,5,FALSE)))</f>
        <v>0</v>
      </c>
      <c r="F14" s="8">
        <f>IF(ISNA((VLOOKUP(B14,'Récapitulatif FEMMES'!B$13:I$43,5,FALSE))),0,(VLOOKUP(B14,'Récapitulatif FEMMES'!B$13:I$43,5,FALSE)))</f>
        <v>0</v>
      </c>
      <c r="G14" s="8">
        <f>IF(ISNA((VLOOKUP(F14,'Récapitulatif FEMMES'!F$13:L$43,2,FALSE))),0,(VLOOKUP(F14,'Récapitulatif FEMMES'!F$13:L$43,2,FALSE)))</f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IF(ISNA((VLOOKUP(A15,'Récapitulatif FEMMES'!A$13:G$43,2,FALSE))),0,(VLOOKUP(A15,'Récapitulatif FEMMES'!A$13:G$43,2,FALSE)))</f>
        <v>0</v>
      </c>
      <c r="C15" s="8">
        <f>IF(ISNA((VLOOKUP(B15,'Récapitulatif FEMMES'!B$13:I$43,2,FALSE))),0,(VLOOKUP(B15,'Récapitulatif FEMMES'!B$13:I$43,2,FALSE)))</f>
        <v>0</v>
      </c>
      <c r="D15" s="8">
        <f>IF(ISNA((VLOOKUP(A15,'Récapitulatif FEMMES'!A$13:J$43,4,FALSE))),0,(VLOOKUP(A15,'Récapitulatif FEMMES'!A$13:J$43,4,FALSE)))</f>
        <v>0</v>
      </c>
      <c r="E15" s="8">
        <f>IF(ISNA((VLOOKUP(A15,'Récapitulatif FEMMES'!A$13:H$43,5,FALSE))),0,(VLOOKUP(A15,'Récapitulatif FEMMES'!A$13:H$43,5,FALSE)))</f>
        <v>0</v>
      </c>
      <c r="F15" s="8">
        <f>IF(ISNA((VLOOKUP(B15,'Récapitulatif FEMMES'!B$13:I$43,5,FALSE))),0,(VLOOKUP(B15,'Récapitulatif FEMMES'!B$13:I$43,5,FALSE)))</f>
        <v>0</v>
      </c>
      <c r="G15" s="8">
        <f>IF(ISNA((VLOOKUP(F15,'Récapitulatif FEMMES'!F$13:L$43,2,FALSE))),0,(VLOOKUP(F15,'Récapitulatif FEMMES'!F$13:L$43,2,FALSE)))</f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IF(ISNA((VLOOKUP(A16,'Récapitulatif FEMMES'!A$13:G$43,2,FALSE))),0,(VLOOKUP(A16,'Récapitulatif FEMMES'!A$13:G$43,2,FALSE)))</f>
        <v>0</v>
      </c>
      <c r="C16" s="8">
        <f>IF(ISNA((VLOOKUP(B16,'Récapitulatif FEMMES'!B$13:I$43,2,FALSE))),0,(VLOOKUP(B16,'Récapitulatif FEMMES'!B$13:I$43,2,FALSE)))</f>
        <v>0</v>
      </c>
      <c r="D16" s="8">
        <f>IF(ISNA((VLOOKUP(A16,'Récapitulatif FEMMES'!A$13:J$43,4,FALSE))),0,(VLOOKUP(A16,'Récapitulatif FEMMES'!A$13:J$43,4,FALSE)))</f>
        <v>0</v>
      </c>
      <c r="E16" s="8">
        <f>IF(ISNA((VLOOKUP(A16,'Récapitulatif FEMMES'!A$13:H$43,5,FALSE))),0,(VLOOKUP(A16,'Récapitulatif FEMMES'!A$13:H$43,5,FALSE)))</f>
        <v>0</v>
      </c>
      <c r="F16" s="8">
        <f>IF(ISNA((VLOOKUP(B16,'Récapitulatif FEMMES'!B$13:I$43,5,FALSE))),0,(VLOOKUP(B16,'Récapitulatif FEMMES'!B$13:I$43,5,FALSE)))</f>
        <v>0</v>
      </c>
      <c r="G16" s="8">
        <f>IF(ISNA((VLOOKUP(F16,'Récapitulatif FEMMES'!F$13:L$43,2,FALSE))),0,(VLOOKUP(F16,'Récapitulatif FEMMES'!F$13:L$43,2,FALSE)))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0.25" customHeight="1" x14ac:dyDescent="0.3">
      <c r="A17" s="7"/>
      <c r="B17" s="8">
        <f>IF(ISNA((VLOOKUP(A17,'Récapitulatif FEMMES'!A$13:G$43,2,FALSE))),0,(VLOOKUP(A17,'Récapitulatif FEMMES'!A$13:G$43,2,FALSE)))</f>
        <v>0</v>
      </c>
      <c r="C17" s="8">
        <f>IF(ISNA((VLOOKUP(B17,'Récapitulatif FEMMES'!B$13:I$43,2,FALSE))),0,(VLOOKUP(B17,'Récapitulatif FEMMES'!B$13:I$43,2,FALSE)))</f>
        <v>0</v>
      </c>
      <c r="D17" s="8">
        <f>IF(ISNA((VLOOKUP(A17,'Récapitulatif FEMMES'!A$13:J$43,4,FALSE))),0,(VLOOKUP(A17,'Récapitulatif FEMMES'!A$13:J$43,4,FALSE)))</f>
        <v>0</v>
      </c>
      <c r="E17" s="8">
        <f>IF(ISNA((VLOOKUP(A17,'Récapitulatif FEMMES'!A$13:H$43,5,FALSE))),0,(VLOOKUP(A17,'Récapitulatif FEMMES'!A$13:H$43,5,FALSE)))</f>
        <v>0</v>
      </c>
      <c r="F17" s="8">
        <f>IF(ISNA((VLOOKUP(B17,'Récapitulatif FEMMES'!B$13:I$43,5,FALSE))),0,(VLOOKUP(B17,'Récapitulatif FEMMES'!B$13:I$43,5,FALSE)))</f>
        <v>0</v>
      </c>
      <c r="G17" s="8">
        <f>IF(ISNA((VLOOKUP(F17,'Récapitulatif FEMMES'!F$13:L$43,2,FALSE))),0,(VLOOKUP(F17,'Récapitulatif FEMMES'!F$13:L$43,2,FALSE)))</f>
        <v>0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20.25" customHeight="1" x14ac:dyDescent="0.3">
      <c r="A18" s="7"/>
      <c r="B18" s="8">
        <f>IF(ISNA((VLOOKUP(A18,'Récapitulatif FEMMES'!A$13:G$43,2,FALSE))),0,(VLOOKUP(A18,'Récapitulatif FEMMES'!A$13:G$43,2,FALSE)))</f>
        <v>0</v>
      </c>
      <c r="C18" s="8">
        <f>IF(ISNA((VLOOKUP(B18,'Récapitulatif FEMMES'!B$13:I$43,2,FALSE))),0,(VLOOKUP(B18,'Récapitulatif FEMMES'!B$13:I$43,2,FALSE)))</f>
        <v>0</v>
      </c>
      <c r="D18" s="8">
        <f>IF(ISNA((VLOOKUP(A18,'Récapitulatif FEMMES'!A$13:J$43,4,FALSE))),0,(VLOOKUP(A18,'Récapitulatif FEMMES'!A$13:J$43,4,FALSE)))</f>
        <v>0</v>
      </c>
      <c r="E18" s="8">
        <f>IF(ISNA((VLOOKUP(A18,'Récapitulatif FEMMES'!A$13:H$43,5,FALSE))),0,(VLOOKUP(A18,'Récapitulatif FEMMES'!A$13:H$43,5,FALSE)))</f>
        <v>0</v>
      </c>
      <c r="F18" s="8">
        <f>IF(ISNA((VLOOKUP(B18,'Récapitulatif FEMMES'!B$13:I$43,5,FALSE))),0,(VLOOKUP(B18,'Récapitulatif FEMMES'!B$13:I$43,5,FALSE)))</f>
        <v>0</v>
      </c>
      <c r="G18" s="8">
        <f>IF(ISNA((VLOOKUP(F18,'Récapitulatif FEMMES'!F$13:L$43,2,FALSE))),0,(VLOOKUP(F18,'Récapitulatif FEMMES'!F$13:L$43,2,FALSE)))</f>
        <v>0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0.25" customHeight="1" x14ac:dyDescent="0.3">
      <c r="A19" s="7"/>
      <c r="B19" s="8">
        <f>IF(ISNA((VLOOKUP(A19,'Récapitulatif FEMMES'!A$13:G$43,2,FALSE))),0,(VLOOKUP(A19,'Récapitulatif FEMMES'!A$13:G$43,2,FALSE)))</f>
        <v>0</v>
      </c>
      <c r="C19" s="8">
        <f>IF(ISNA((VLOOKUP(B19,'Récapitulatif FEMMES'!B$13:I$43,2,FALSE))),0,(VLOOKUP(B19,'Récapitulatif FEMMES'!B$13:I$43,2,FALSE)))</f>
        <v>0</v>
      </c>
      <c r="D19" s="8">
        <f>IF(ISNA((VLOOKUP(A19,'Récapitulatif FEMMES'!A$13:J$43,4,FALSE))),0,(VLOOKUP(A19,'Récapitulatif FEMMES'!A$13:J$43,4,FALSE)))</f>
        <v>0</v>
      </c>
      <c r="E19" s="8">
        <f>IF(ISNA((VLOOKUP(A19,'Récapitulatif FEMMES'!A$13:H$43,5,FALSE))),0,(VLOOKUP(A19,'Récapitulatif FEMMES'!A$13:H$43,5,FALSE)))</f>
        <v>0</v>
      </c>
      <c r="F19" s="8">
        <f>IF(ISNA((VLOOKUP(B19,'Récapitulatif FEMMES'!B$13:I$43,5,FALSE))),0,(VLOOKUP(B19,'Récapitulatif FEMMES'!B$13:I$43,5,FALSE)))</f>
        <v>0</v>
      </c>
      <c r="G19" s="8">
        <f>IF(ISNA((VLOOKUP(F19,'Récapitulatif FEMMES'!F$13:L$43,2,FALSE))),0,(VLOOKUP(F19,'Récapitulatif FEMMES'!F$13:L$43,2,FALSE)))</f>
        <v>0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0.25" customHeight="1" x14ac:dyDescent="0.3">
      <c r="A20" s="7"/>
      <c r="B20" s="8">
        <f>IF(ISNA((VLOOKUP(A20,'Récapitulatif FEMMES'!A$13:G$43,2,FALSE))),0,(VLOOKUP(A20,'Récapitulatif FEMMES'!A$13:G$43,2,FALSE)))</f>
        <v>0</v>
      </c>
      <c r="C20" s="8">
        <f>IF(ISNA((VLOOKUP(B20,'Récapitulatif FEMMES'!B$13:I$43,2,FALSE))),0,(VLOOKUP(B20,'Récapitulatif FEMMES'!B$13:I$43,2,FALSE)))</f>
        <v>0</v>
      </c>
      <c r="D20" s="8">
        <f>IF(ISNA((VLOOKUP(A20,'Récapitulatif FEMMES'!A$13:J$43,4,FALSE))),0,(VLOOKUP(A20,'Récapitulatif FEMMES'!A$13:J$43,4,FALSE)))</f>
        <v>0</v>
      </c>
      <c r="E20" s="8">
        <f>IF(ISNA((VLOOKUP(A20,'Récapitulatif FEMMES'!A$13:H$43,5,FALSE))),0,(VLOOKUP(A20,'Récapitulatif FEMMES'!A$13:H$43,5,FALSE)))</f>
        <v>0</v>
      </c>
      <c r="F20" s="8">
        <f>IF(ISNA((VLOOKUP(B20,'Récapitulatif FEMMES'!B$13:I$43,5,FALSE))),0,(VLOOKUP(B20,'Récapitulatif FEMMES'!B$13:I$43,5,FALSE)))</f>
        <v>0</v>
      </c>
      <c r="G20" s="8">
        <f>IF(ISNA((VLOOKUP(F20,'Récapitulatif FEMMES'!F$13:L$43,2,FALSE))),0,(VLOOKUP(F20,'Récapitulatif FEMMES'!F$13:L$43,2,FALSE)))</f>
        <v>0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0.25" customHeight="1" x14ac:dyDescent="0.3">
      <c r="A21" s="7"/>
      <c r="B21" s="8">
        <f>IF(ISNA((VLOOKUP(A21,'Récapitulatif FEMMES'!A$13:G$43,2,FALSE))),0,(VLOOKUP(A21,'Récapitulatif FEMMES'!A$13:G$43,2,FALSE)))</f>
        <v>0</v>
      </c>
      <c r="C21" s="8">
        <f>IF(ISNA((VLOOKUP(B21,'Récapitulatif FEMMES'!B$13:I$43,2,FALSE))),0,(VLOOKUP(B21,'Récapitulatif FEMMES'!B$13:I$43,2,FALSE)))</f>
        <v>0</v>
      </c>
      <c r="D21" s="8">
        <f>IF(ISNA((VLOOKUP(A21,'Récapitulatif FEMMES'!A$13:J$43,4,FALSE))),0,(VLOOKUP(A21,'Récapitulatif FEMMES'!A$13:J$43,4,FALSE)))</f>
        <v>0</v>
      </c>
      <c r="E21" s="8">
        <f>IF(ISNA((VLOOKUP(A21,'Récapitulatif FEMMES'!A$13:H$43,5,FALSE))),0,(VLOOKUP(A21,'Récapitulatif FEMMES'!A$13:H$43,5,FALSE)))</f>
        <v>0</v>
      </c>
      <c r="F21" s="8">
        <f>IF(ISNA((VLOOKUP(B21,'Récapitulatif FEMMES'!B$13:I$43,5,FALSE))),0,(VLOOKUP(B21,'Récapitulatif FEMMES'!B$13:I$43,5,FALSE)))</f>
        <v>0</v>
      </c>
      <c r="G21" s="8">
        <f>IF(ISNA((VLOOKUP(F21,'Récapitulatif FEMMES'!F$13:L$43,2,FALSE))),0,(VLOOKUP(F21,'Récapitulatif FEMMES'!F$13:L$43,2,FALSE)))</f>
        <v>0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s="32" customFormat="1" ht="22.5" customHeight="1" x14ac:dyDescent="0.3">
      <c r="A22" s="5"/>
      <c r="B22" s="6"/>
      <c r="C22" s="6"/>
      <c r="D22" s="6"/>
      <c r="E22" s="6"/>
      <c r="F22" s="6"/>
      <c r="G22" s="6"/>
    </row>
    <row r="23" spans="1:20" ht="18" customHeight="1" x14ac:dyDescent="0.3"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18" customHeight="1" x14ac:dyDescent="0.3"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18" customHeight="1" x14ac:dyDescent="0.3"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18" customHeight="1" x14ac:dyDescent="0.3"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18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18" customHeight="1" x14ac:dyDescent="0.3"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18" customHeight="1" x14ac:dyDescent="0.3"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18" customHeight="1" x14ac:dyDescent="0.3"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18" customHeight="1" x14ac:dyDescent="0.3"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18" customHeight="1" x14ac:dyDescent="0.3"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8:20" ht="18" customHeight="1" x14ac:dyDescent="0.3"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8:20" ht="18" customHeight="1" x14ac:dyDescent="0.3"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8:20" ht="18" customHeight="1" x14ac:dyDescent="0.3"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8:20" ht="18" customHeight="1" x14ac:dyDescent="0.3"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8:20" ht="18" customHeight="1" x14ac:dyDescent="0.3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8:20" ht="18" customHeight="1" x14ac:dyDescent="0.3"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8:20" ht="18" customHeight="1" x14ac:dyDescent="0.3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8:20" ht="18" customHeight="1" x14ac:dyDescent="0.3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8:20" ht="18" customHeight="1" x14ac:dyDescent="0.3"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8:20" ht="18" customHeight="1" x14ac:dyDescent="0.3"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8:20" ht="18" customHeight="1" x14ac:dyDescent="0.3"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8:20" ht="18" customHeight="1" x14ac:dyDescent="0.3"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8:20" ht="18" customHeight="1" x14ac:dyDescent="0.3"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8:20" ht="18" customHeight="1" x14ac:dyDescent="0.3"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8:20" ht="18" customHeight="1" x14ac:dyDescent="0.3"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8:20" ht="18" customHeight="1" x14ac:dyDescent="0.3"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8:20" ht="18" customHeight="1" x14ac:dyDescent="0.3"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8:20" ht="18" customHeight="1" x14ac:dyDescent="0.3"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8:20" ht="18" customHeight="1" x14ac:dyDescent="0.3"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8:20" ht="18" customHeight="1" x14ac:dyDescent="0.3"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8:20" ht="18" customHeight="1" x14ac:dyDescent="0.3"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8:20" ht="18" customHeight="1" x14ac:dyDescent="0.3"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8:20" ht="18" customHeight="1" x14ac:dyDescent="0.3"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8:20" ht="18" customHeight="1" x14ac:dyDescent="0.3"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8:20" ht="18" customHeight="1" x14ac:dyDescent="0.3"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8:20" ht="18" customHeight="1" x14ac:dyDescent="0.3"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8:20" ht="18" customHeight="1" x14ac:dyDescent="0.3"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8:20" ht="18" customHeight="1" x14ac:dyDescent="0.3"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8:20" ht="18" customHeight="1" x14ac:dyDescent="0.3"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8:20" ht="18" customHeight="1" x14ac:dyDescent="0.3"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8:20" ht="18" customHeight="1" x14ac:dyDescent="0.3"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8:20" x14ac:dyDescent="0.3"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</sheetData>
  <sheetProtection algorithmName="SHA-512" hashValue="wFZ8qixGCDfgDKmwXoG5Faw5XrjFUl6THdc2o6eSDwTeH+e3cgsylg6U7YdGdc8cAn9ywH716c4J9GAaLDdhSA==" saltValue="8B7hWklDUCZKOiA4IzD1kg==" spinCount="100000" sheet="1" objects="1" scenarios="1" selectLockedCells="1"/>
  <mergeCells count="11">
    <mergeCell ref="A8:B8"/>
    <mergeCell ref="C8:G8"/>
    <mergeCell ref="A9:B9"/>
    <mergeCell ref="C9:G9"/>
    <mergeCell ref="A1:G1"/>
    <mergeCell ref="A2:G2"/>
    <mergeCell ref="A3:G3"/>
    <mergeCell ref="A5:B5"/>
    <mergeCell ref="C5:G5"/>
    <mergeCell ref="A6:B6"/>
    <mergeCell ref="C6:G6"/>
  </mergeCells>
  <dataValidations count="1">
    <dataValidation type="custom" allowBlank="1" showInputMessage="1" showErrorMessage="1" sqref="C9:C10 C5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57E8"/>
    <pageSetUpPr fitToPage="1"/>
  </sheetPr>
  <dimension ref="A1:T29"/>
  <sheetViews>
    <sheetView zoomScaleNormal="100" workbookViewId="0">
      <selection activeCell="A12" sqref="A12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77734375" style="11" customWidth="1"/>
    <col min="5" max="5" width="28.6640625" style="11" customWidth="1"/>
    <col min="6" max="6" width="12.6640625" style="11" customWidth="1"/>
    <col min="7" max="7" width="16.88671875" style="11" customWidth="1"/>
    <col min="8" max="16384" width="11.44140625" style="11"/>
  </cols>
  <sheetData>
    <row r="1" spans="1:20" ht="25.5" customHeight="1" x14ac:dyDescent="0.3">
      <c r="A1" s="57" t="str">
        <f>'Récapitulatif HOMMES'!A1</f>
        <v>CHAMPIONNATS DE FRANCE</v>
      </c>
      <c r="B1" s="57"/>
      <c r="C1" s="57"/>
      <c r="D1" s="57"/>
      <c r="E1" s="57"/>
      <c r="F1" s="57"/>
      <c r="G1" s="57"/>
    </row>
    <row r="2" spans="1:20" s="27" customFormat="1" ht="25.5" customHeight="1" x14ac:dyDescent="0.65">
      <c r="A2" s="59" t="str">
        <f>'Récapitulatif HOMMES'!A2</f>
        <v>MASTERS PISTE 2019</v>
      </c>
      <c r="B2" s="59"/>
      <c r="C2" s="59"/>
      <c r="D2" s="59"/>
      <c r="E2" s="59"/>
      <c r="F2" s="59"/>
      <c r="G2" s="59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61" t="str">
        <f>'Récapitulatif HOMMES'!A3</f>
        <v>Vélodrome Théo Cauville - LE NEUBOURG (NORMANDIE)</v>
      </c>
      <c r="B3" s="61"/>
      <c r="C3" s="61"/>
      <c r="D3" s="61"/>
      <c r="E3" s="61"/>
      <c r="F3" s="61"/>
      <c r="G3" s="6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70" t="s">
        <v>22</v>
      </c>
      <c r="B5" s="70"/>
      <c r="C5" s="71">
        <f>'Récapitulatif FEMMES'!C8:H8</f>
        <v>0</v>
      </c>
      <c r="D5" s="71"/>
      <c r="E5" s="71"/>
      <c r="F5" s="71"/>
      <c r="G5" s="71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58" t="s">
        <v>8</v>
      </c>
      <c r="B6" s="58"/>
      <c r="C6" s="72" t="s">
        <v>61</v>
      </c>
      <c r="D6" s="72"/>
      <c r="E6" s="72"/>
      <c r="F6" s="72"/>
      <c r="G6" s="7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58" t="s">
        <v>24</v>
      </c>
      <c r="B8" s="58"/>
      <c r="C8" s="73" t="s">
        <v>42</v>
      </c>
      <c r="D8" s="73"/>
      <c r="E8" s="73"/>
      <c r="F8" s="73"/>
      <c r="G8" s="73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58" t="s">
        <v>14</v>
      </c>
      <c r="B9" s="58"/>
      <c r="C9" s="69">
        <f>COUNTA(A12:A21)</f>
        <v>0</v>
      </c>
      <c r="D9" s="69"/>
      <c r="E9" s="69"/>
      <c r="F9" s="69"/>
      <c r="G9" s="69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32.25" customHeight="1" x14ac:dyDescent="0.3">
      <c r="A11" s="24" t="s">
        <v>2</v>
      </c>
      <c r="B11" s="24" t="s">
        <v>9</v>
      </c>
      <c r="C11" s="24" t="s">
        <v>4</v>
      </c>
      <c r="D11" s="24" t="s">
        <v>3</v>
      </c>
      <c r="E11" s="24" t="s">
        <v>0</v>
      </c>
      <c r="F11" s="24" t="s">
        <v>19</v>
      </c>
      <c r="G11" s="24" t="s">
        <v>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25" customHeight="1" x14ac:dyDescent="0.3">
      <c r="A12" s="7"/>
      <c r="B12" s="8">
        <f>IF(ISNA((VLOOKUP(A12,'Récapitulatif FEMMES'!A$13:G$43,2,FALSE))),0,(VLOOKUP(A12,'Récapitulatif FEMMES'!A$13:G$43,2,FALSE)))</f>
        <v>0</v>
      </c>
      <c r="C12" s="8">
        <f>IF(ISNA((VLOOKUP(B12,'Récapitulatif FEMMES'!B$13:I$43,2,FALSE))),0,(VLOOKUP(B12,'Récapitulatif FEMMES'!B$13:I$43,2,FALSE)))</f>
        <v>0</v>
      </c>
      <c r="D12" s="8">
        <f>IF(ISNA((VLOOKUP(A12,'Récapitulatif FEMMES'!A$13:J$43,4,FALSE))),0,(VLOOKUP(A12,'Récapitulatif FEMMES'!A$13:J$43,4,FALSE)))</f>
        <v>0</v>
      </c>
      <c r="E12" s="8">
        <f>IF(ISNA((VLOOKUP(A12,'Récapitulatif FEMMES'!A$13:H$43,5,FALSE))),0,(VLOOKUP(A12,'Récapitulatif FEMMES'!A$13:H$43,5,FALSE)))</f>
        <v>0</v>
      </c>
      <c r="F12" s="8">
        <f>IF(ISNA((VLOOKUP(B12,'Récapitulatif FEMMES'!B$13:I$43,5,FALSE))),0,(VLOOKUP(B12,'Récapitulatif FEMMES'!B$13:I$43,5,FALSE)))</f>
        <v>0</v>
      </c>
      <c r="G12" s="8">
        <f>IF(ISNA((VLOOKUP(F12,'Récapitulatif FEMMES'!F$13:L$43,2,FALSE))),0,(VLOOKUP(F12,'Récapitulatif FEMMES'!F$13:L$43,2,FALSE)))</f>
        <v>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IF(ISNA((VLOOKUP(A13,'Récapitulatif FEMMES'!A$13:G$43,2,FALSE))),0,(VLOOKUP(A13,'Récapitulatif FEMMES'!A$13:G$43,2,FALSE)))</f>
        <v>0</v>
      </c>
      <c r="C13" s="8">
        <f>IF(ISNA((VLOOKUP(B13,'Récapitulatif FEMMES'!B$13:I$43,2,FALSE))),0,(VLOOKUP(B13,'Récapitulatif FEMMES'!B$13:I$43,2,FALSE)))</f>
        <v>0</v>
      </c>
      <c r="D13" s="8">
        <f>IF(ISNA((VLOOKUP(A13,'Récapitulatif FEMMES'!A$13:J$43,4,FALSE))),0,(VLOOKUP(A13,'Récapitulatif FEMMES'!A$13:J$43,4,FALSE)))</f>
        <v>0</v>
      </c>
      <c r="E13" s="8">
        <f>IF(ISNA((VLOOKUP(A13,'Récapitulatif FEMMES'!A$13:H$43,5,FALSE))),0,(VLOOKUP(A13,'Récapitulatif FEMMES'!A$13:H$43,5,FALSE)))</f>
        <v>0</v>
      </c>
      <c r="F13" s="8">
        <f>IF(ISNA((VLOOKUP(B13,'Récapitulatif FEMMES'!B$13:I$43,5,FALSE))),0,(VLOOKUP(B13,'Récapitulatif FEMMES'!B$13:I$43,5,FALSE)))</f>
        <v>0</v>
      </c>
      <c r="G13" s="8">
        <f>IF(ISNA((VLOOKUP(F13,'Récapitulatif FEMMES'!F$13:L$43,2,FALSE))),0,(VLOOKUP(F13,'Récapitulatif FEMMES'!F$13:L$43,2,FALSE)))</f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IF(ISNA((VLOOKUP(A14,'Récapitulatif FEMMES'!A$13:G$43,2,FALSE))),0,(VLOOKUP(A14,'Récapitulatif FEMMES'!A$13:G$43,2,FALSE)))</f>
        <v>0</v>
      </c>
      <c r="C14" s="8">
        <f>IF(ISNA((VLOOKUP(B14,'Récapitulatif FEMMES'!B$13:I$43,2,FALSE))),0,(VLOOKUP(B14,'Récapitulatif FEMMES'!B$13:I$43,2,FALSE)))</f>
        <v>0</v>
      </c>
      <c r="D14" s="8">
        <f>IF(ISNA((VLOOKUP(A14,'Récapitulatif FEMMES'!A$13:J$43,4,FALSE))),0,(VLOOKUP(A14,'Récapitulatif FEMMES'!A$13:J$43,4,FALSE)))</f>
        <v>0</v>
      </c>
      <c r="E14" s="8">
        <f>IF(ISNA((VLOOKUP(A14,'Récapitulatif FEMMES'!A$13:H$43,5,FALSE))),0,(VLOOKUP(A14,'Récapitulatif FEMMES'!A$13:H$43,5,FALSE)))</f>
        <v>0</v>
      </c>
      <c r="F14" s="8">
        <f>IF(ISNA((VLOOKUP(B14,'Récapitulatif FEMMES'!B$13:I$43,5,FALSE))),0,(VLOOKUP(B14,'Récapitulatif FEMMES'!B$13:I$43,5,FALSE)))</f>
        <v>0</v>
      </c>
      <c r="G14" s="8">
        <f>IF(ISNA((VLOOKUP(F14,'Récapitulatif FEMMES'!F$13:L$43,2,FALSE))),0,(VLOOKUP(F14,'Récapitulatif FEMMES'!F$13:L$43,2,FALSE)))</f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IF(ISNA((VLOOKUP(A15,'Récapitulatif FEMMES'!A$13:G$43,2,FALSE))),0,(VLOOKUP(A15,'Récapitulatif FEMMES'!A$13:G$43,2,FALSE)))</f>
        <v>0</v>
      </c>
      <c r="C15" s="8">
        <f>IF(ISNA((VLOOKUP(B15,'Récapitulatif FEMMES'!B$13:I$43,2,FALSE))),0,(VLOOKUP(B15,'Récapitulatif FEMMES'!B$13:I$43,2,FALSE)))</f>
        <v>0</v>
      </c>
      <c r="D15" s="8">
        <f>IF(ISNA((VLOOKUP(A15,'Récapitulatif FEMMES'!A$13:J$43,4,FALSE))),0,(VLOOKUP(A15,'Récapitulatif FEMMES'!A$13:J$43,4,FALSE)))</f>
        <v>0</v>
      </c>
      <c r="E15" s="8">
        <f>IF(ISNA((VLOOKUP(A15,'Récapitulatif FEMMES'!A$13:H$43,5,FALSE))),0,(VLOOKUP(A15,'Récapitulatif FEMMES'!A$13:H$43,5,FALSE)))</f>
        <v>0</v>
      </c>
      <c r="F15" s="8">
        <f>IF(ISNA((VLOOKUP(B15,'Récapitulatif FEMMES'!B$13:I$43,5,FALSE))),0,(VLOOKUP(B15,'Récapitulatif FEMMES'!B$13:I$43,5,FALSE)))</f>
        <v>0</v>
      </c>
      <c r="G15" s="8">
        <f>IF(ISNA((VLOOKUP(F15,'Récapitulatif FEMMES'!F$13:L$43,2,FALSE))),0,(VLOOKUP(F15,'Récapitulatif FEMMES'!F$13:L$43,2,FALSE)))</f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IF(ISNA((VLOOKUP(A16,'Récapitulatif FEMMES'!A$13:G$43,2,FALSE))),0,(VLOOKUP(A16,'Récapitulatif FEMMES'!A$13:G$43,2,FALSE)))</f>
        <v>0</v>
      </c>
      <c r="C16" s="8">
        <f>IF(ISNA((VLOOKUP(B16,'Récapitulatif FEMMES'!B$13:I$43,2,FALSE))),0,(VLOOKUP(B16,'Récapitulatif FEMMES'!B$13:I$43,2,FALSE)))</f>
        <v>0</v>
      </c>
      <c r="D16" s="8">
        <f>IF(ISNA((VLOOKUP(A16,'Récapitulatif FEMMES'!A$13:J$43,4,FALSE))),0,(VLOOKUP(A16,'Récapitulatif FEMMES'!A$13:J$43,4,FALSE)))</f>
        <v>0</v>
      </c>
      <c r="E16" s="8">
        <f>IF(ISNA((VLOOKUP(A16,'Récapitulatif FEMMES'!A$13:H$43,5,FALSE))),0,(VLOOKUP(A16,'Récapitulatif FEMMES'!A$13:H$43,5,FALSE)))</f>
        <v>0</v>
      </c>
      <c r="F16" s="8">
        <f>IF(ISNA((VLOOKUP(B16,'Récapitulatif FEMMES'!B$13:I$43,5,FALSE))),0,(VLOOKUP(B16,'Récapitulatif FEMMES'!B$13:I$43,5,FALSE)))</f>
        <v>0</v>
      </c>
      <c r="G16" s="8">
        <f>IF(ISNA((VLOOKUP(F16,'Récapitulatif FEMMES'!F$13:L$43,2,FALSE))),0,(VLOOKUP(F16,'Récapitulatif FEMMES'!F$13:L$43,2,FALSE)))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0.25" customHeight="1" x14ac:dyDescent="0.3">
      <c r="A17" s="7"/>
      <c r="B17" s="8">
        <f>IF(ISNA((VLOOKUP(A17,'Récapitulatif FEMMES'!A$13:G$43,2,FALSE))),0,(VLOOKUP(A17,'Récapitulatif FEMMES'!A$13:G$43,2,FALSE)))</f>
        <v>0</v>
      </c>
      <c r="C17" s="8">
        <f>IF(ISNA((VLOOKUP(B17,'Récapitulatif FEMMES'!B$13:I$43,2,FALSE))),0,(VLOOKUP(B17,'Récapitulatif FEMMES'!B$13:I$43,2,FALSE)))</f>
        <v>0</v>
      </c>
      <c r="D17" s="8">
        <f>IF(ISNA((VLOOKUP(A17,'Récapitulatif FEMMES'!A$13:J$43,4,FALSE))),0,(VLOOKUP(A17,'Récapitulatif FEMMES'!A$13:J$43,4,FALSE)))</f>
        <v>0</v>
      </c>
      <c r="E17" s="8">
        <f>IF(ISNA((VLOOKUP(A17,'Récapitulatif FEMMES'!A$13:H$43,5,FALSE))),0,(VLOOKUP(A17,'Récapitulatif FEMMES'!A$13:H$43,5,FALSE)))</f>
        <v>0</v>
      </c>
      <c r="F17" s="8">
        <f>IF(ISNA((VLOOKUP(B17,'Récapitulatif FEMMES'!B$13:I$43,5,FALSE))),0,(VLOOKUP(B17,'Récapitulatif FEMMES'!B$13:I$43,5,FALSE)))</f>
        <v>0</v>
      </c>
      <c r="G17" s="8">
        <f>IF(ISNA((VLOOKUP(F17,'Récapitulatif FEMMES'!F$13:L$43,2,FALSE))),0,(VLOOKUP(F17,'Récapitulatif FEMMES'!F$13:L$43,2,FALSE)))</f>
        <v>0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20.25" customHeight="1" x14ac:dyDescent="0.3">
      <c r="A18" s="7"/>
      <c r="B18" s="8">
        <f>IF(ISNA((VLOOKUP(A18,'Récapitulatif FEMMES'!A$13:G$43,2,FALSE))),0,(VLOOKUP(A18,'Récapitulatif FEMMES'!A$13:G$43,2,FALSE)))</f>
        <v>0</v>
      </c>
      <c r="C18" s="8">
        <f>IF(ISNA((VLOOKUP(B18,'Récapitulatif FEMMES'!B$13:I$43,2,FALSE))),0,(VLOOKUP(B18,'Récapitulatif FEMMES'!B$13:I$43,2,FALSE)))</f>
        <v>0</v>
      </c>
      <c r="D18" s="8">
        <f>IF(ISNA((VLOOKUP(A18,'Récapitulatif FEMMES'!A$13:J$43,4,FALSE))),0,(VLOOKUP(A18,'Récapitulatif FEMMES'!A$13:J$43,4,FALSE)))</f>
        <v>0</v>
      </c>
      <c r="E18" s="8">
        <f>IF(ISNA((VLOOKUP(A18,'Récapitulatif FEMMES'!A$13:H$43,5,FALSE))),0,(VLOOKUP(A18,'Récapitulatif FEMMES'!A$13:H$43,5,FALSE)))</f>
        <v>0</v>
      </c>
      <c r="F18" s="8">
        <f>IF(ISNA((VLOOKUP(B18,'Récapitulatif FEMMES'!B$13:I$43,5,FALSE))),0,(VLOOKUP(B18,'Récapitulatif FEMMES'!B$13:I$43,5,FALSE)))</f>
        <v>0</v>
      </c>
      <c r="G18" s="8">
        <f>IF(ISNA((VLOOKUP(F18,'Récapitulatif FEMMES'!F$13:L$43,2,FALSE))),0,(VLOOKUP(F18,'Récapitulatif FEMMES'!F$13:L$43,2,FALSE)))</f>
        <v>0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0.25" customHeight="1" x14ac:dyDescent="0.3">
      <c r="A19" s="7"/>
      <c r="B19" s="8">
        <f>IF(ISNA((VLOOKUP(A19,'Récapitulatif FEMMES'!A$13:G$43,2,FALSE))),0,(VLOOKUP(A19,'Récapitulatif FEMMES'!A$13:G$43,2,FALSE)))</f>
        <v>0</v>
      </c>
      <c r="C19" s="8">
        <f>IF(ISNA((VLOOKUP(B19,'Récapitulatif FEMMES'!B$13:I$43,2,FALSE))),0,(VLOOKUP(B19,'Récapitulatif FEMMES'!B$13:I$43,2,FALSE)))</f>
        <v>0</v>
      </c>
      <c r="D19" s="8">
        <f>IF(ISNA((VLOOKUP(A19,'Récapitulatif FEMMES'!A$13:J$43,4,FALSE))),0,(VLOOKUP(A19,'Récapitulatif FEMMES'!A$13:J$43,4,FALSE)))</f>
        <v>0</v>
      </c>
      <c r="E19" s="8">
        <f>IF(ISNA((VLOOKUP(A19,'Récapitulatif FEMMES'!A$13:H$43,5,FALSE))),0,(VLOOKUP(A19,'Récapitulatif FEMMES'!A$13:H$43,5,FALSE)))</f>
        <v>0</v>
      </c>
      <c r="F19" s="8">
        <f>IF(ISNA((VLOOKUP(B19,'Récapitulatif FEMMES'!B$13:I$43,5,FALSE))),0,(VLOOKUP(B19,'Récapitulatif FEMMES'!B$13:I$43,5,FALSE)))</f>
        <v>0</v>
      </c>
      <c r="G19" s="8">
        <f>IF(ISNA((VLOOKUP(F19,'Récapitulatif FEMMES'!F$13:L$43,2,FALSE))),0,(VLOOKUP(F19,'Récapitulatif FEMMES'!F$13:L$43,2,FALSE)))</f>
        <v>0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0.25" customHeight="1" x14ac:dyDescent="0.3">
      <c r="A20" s="7"/>
      <c r="B20" s="8">
        <f>IF(ISNA((VLOOKUP(A20,'Récapitulatif FEMMES'!A$13:G$43,2,FALSE))),0,(VLOOKUP(A20,'Récapitulatif FEMMES'!A$13:G$43,2,FALSE)))</f>
        <v>0</v>
      </c>
      <c r="C20" s="8">
        <f>IF(ISNA((VLOOKUP(B20,'Récapitulatif FEMMES'!B$13:I$43,2,FALSE))),0,(VLOOKUP(B20,'Récapitulatif FEMMES'!B$13:I$43,2,FALSE)))</f>
        <v>0</v>
      </c>
      <c r="D20" s="8">
        <f>IF(ISNA((VLOOKUP(A20,'Récapitulatif FEMMES'!A$13:J$43,4,FALSE))),0,(VLOOKUP(A20,'Récapitulatif FEMMES'!A$13:J$43,4,FALSE)))</f>
        <v>0</v>
      </c>
      <c r="E20" s="8">
        <f>IF(ISNA((VLOOKUP(A20,'Récapitulatif FEMMES'!A$13:H$43,5,FALSE))),0,(VLOOKUP(A20,'Récapitulatif FEMMES'!A$13:H$43,5,FALSE)))</f>
        <v>0</v>
      </c>
      <c r="F20" s="8">
        <f>IF(ISNA((VLOOKUP(B20,'Récapitulatif FEMMES'!B$13:I$43,5,FALSE))),0,(VLOOKUP(B20,'Récapitulatif FEMMES'!B$13:I$43,5,FALSE)))</f>
        <v>0</v>
      </c>
      <c r="G20" s="8">
        <f>IF(ISNA((VLOOKUP(F20,'Récapitulatif FEMMES'!F$13:L$43,2,FALSE))),0,(VLOOKUP(F20,'Récapitulatif FEMMES'!F$13:L$43,2,FALSE)))</f>
        <v>0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0.25" customHeight="1" x14ac:dyDescent="0.3">
      <c r="A21" s="7"/>
      <c r="B21" s="8">
        <f>IF(ISNA((VLOOKUP(A21,'Récapitulatif FEMMES'!A$13:G$43,2,FALSE))),0,(VLOOKUP(A21,'Récapitulatif FEMMES'!A$13:G$43,2,FALSE)))</f>
        <v>0</v>
      </c>
      <c r="C21" s="8">
        <f>IF(ISNA((VLOOKUP(B21,'Récapitulatif FEMMES'!B$13:I$43,2,FALSE))),0,(VLOOKUP(B21,'Récapitulatif FEMMES'!B$13:I$43,2,FALSE)))</f>
        <v>0</v>
      </c>
      <c r="D21" s="8">
        <f>IF(ISNA((VLOOKUP(A21,'Récapitulatif FEMMES'!A$13:J$43,4,FALSE))),0,(VLOOKUP(A21,'Récapitulatif FEMMES'!A$13:J$43,4,FALSE)))</f>
        <v>0</v>
      </c>
      <c r="E21" s="8">
        <f>IF(ISNA((VLOOKUP(A21,'Récapitulatif FEMMES'!A$13:H$43,5,FALSE))),0,(VLOOKUP(A21,'Récapitulatif FEMMES'!A$13:H$43,5,FALSE)))</f>
        <v>0</v>
      </c>
      <c r="F21" s="8">
        <f>IF(ISNA((VLOOKUP(B21,'Récapitulatif FEMMES'!B$13:I$43,5,FALSE))),0,(VLOOKUP(B21,'Récapitulatif FEMMES'!B$13:I$43,5,FALSE)))</f>
        <v>0</v>
      </c>
      <c r="G21" s="8">
        <f>IF(ISNA((VLOOKUP(F21,'Récapitulatif FEMMES'!F$13:L$43,2,FALSE))),0,(VLOOKUP(F21,'Récapitulatif FEMMES'!F$13:L$43,2,FALSE)))</f>
        <v>0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18" customHeight="1" x14ac:dyDescent="0.3"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18" customHeight="1" x14ac:dyDescent="0.3"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18" customHeight="1" x14ac:dyDescent="0.3"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18" customHeight="1" x14ac:dyDescent="0.3"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18" customHeight="1" x14ac:dyDescent="0.3"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18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18" customHeight="1" x14ac:dyDescent="0.3"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x14ac:dyDescent="0.3"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</sheetData>
  <sheetProtection algorithmName="SHA-512" hashValue="pKURQQo6I+9TyxAbPT0BbAJ2NBhHxJL+FZPkjL93pkWlkmRG1nwU4I2yBPdJMr/MTdUDJuwx89vTrHGhmUb5mg==" saltValue="YBvtJzz3KgoteRVxdBFABg==" spinCount="100000" sheet="1" objects="1" scenarios="1" selectLockedCells="1"/>
  <mergeCells count="11">
    <mergeCell ref="A6:B6"/>
    <mergeCell ref="C6:G6"/>
    <mergeCell ref="A8:B8"/>
    <mergeCell ref="C8:G8"/>
    <mergeCell ref="A9:B9"/>
    <mergeCell ref="C9:G9"/>
    <mergeCell ref="A1:G1"/>
    <mergeCell ref="A2:G2"/>
    <mergeCell ref="A3:G3"/>
    <mergeCell ref="A5:B5"/>
    <mergeCell ref="C5:G5"/>
  </mergeCells>
  <dataValidations count="1">
    <dataValidation type="custom" allowBlank="1" showInputMessage="1" showErrorMessage="1" sqref="C5 C9:C10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57E8"/>
    <pageSetUpPr fitToPage="1"/>
  </sheetPr>
  <dimension ref="A1:T44"/>
  <sheetViews>
    <sheetView zoomScaleNormal="100" workbookViewId="0">
      <selection activeCell="A13" sqref="A13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77734375" style="11" customWidth="1"/>
    <col min="5" max="5" width="28.6640625" style="11" customWidth="1"/>
    <col min="6" max="6" width="12.6640625" style="11" customWidth="1"/>
    <col min="7" max="7" width="16.88671875" style="11" customWidth="1"/>
    <col min="8" max="16384" width="11.44140625" style="11"/>
  </cols>
  <sheetData>
    <row r="1" spans="1:20" ht="25.5" customHeight="1" x14ac:dyDescent="0.3">
      <c r="A1" s="57" t="str">
        <f>'Récapitulatif HOMMES'!A1</f>
        <v>CHAMPIONNATS DE FRANCE</v>
      </c>
      <c r="B1" s="57"/>
      <c r="C1" s="57"/>
      <c r="D1" s="57"/>
      <c r="E1" s="57"/>
      <c r="F1" s="57"/>
      <c r="G1" s="57"/>
    </row>
    <row r="2" spans="1:20" s="27" customFormat="1" ht="25.5" customHeight="1" x14ac:dyDescent="0.65">
      <c r="A2" s="59" t="str">
        <f>'Récapitulatif HOMMES'!A2</f>
        <v>MASTERS PISTE 2019</v>
      </c>
      <c r="B2" s="59"/>
      <c r="C2" s="59"/>
      <c r="D2" s="59"/>
      <c r="E2" s="59"/>
      <c r="F2" s="59"/>
      <c r="G2" s="59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61" t="str">
        <f>'Récapitulatif HOMMES'!A3</f>
        <v>Vélodrome Théo Cauville - LE NEUBOURG (NORMANDIE)</v>
      </c>
      <c r="B3" s="61"/>
      <c r="C3" s="61"/>
      <c r="D3" s="61"/>
      <c r="E3" s="61"/>
      <c r="F3" s="61"/>
      <c r="G3" s="6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70" t="s">
        <v>22</v>
      </c>
      <c r="B5" s="70"/>
      <c r="C5" s="85">
        <f>'Récapitulatif FEMMES'!C8:H8</f>
        <v>0</v>
      </c>
      <c r="D5" s="85"/>
      <c r="E5" s="85"/>
      <c r="F5" s="85"/>
      <c r="G5" s="85"/>
      <c r="H5" s="85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58" t="s">
        <v>8</v>
      </c>
      <c r="B6" s="58"/>
      <c r="C6" s="86" t="s">
        <v>62</v>
      </c>
      <c r="D6" s="86"/>
      <c r="E6" s="86"/>
      <c r="F6" s="86"/>
      <c r="G6" s="86"/>
      <c r="H6" s="86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44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58" t="s">
        <v>24</v>
      </c>
      <c r="B8" s="58"/>
      <c r="C8" s="67" t="s">
        <v>35</v>
      </c>
      <c r="D8" s="67"/>
      <c r="E8" s="67"/>
      <c r="F8" s="67"/>
      <c r="G8" s="67"/>
      <c r="H8" s="67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58" t="s">
        <v>14</v>
      </c>
      <c r="B9" s="58"/>
      <c r="C9" s="68">
        <f>COUNTA(A13:A15,A21:A23)/3</f>
        <v>0</v>
      </c>
      <c r="D9" s="68"/>
      <c r="E9" s="68"/>
      <c r="F9" s="68"/>
      <c r="G9" s="68"/>
      <c r="H9" s="68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22.5" customHeight="1" x14ac:dyDescent="0.3">
      <c r="A11" s="82" t="s">
        <v>36</v>
      </c>
      <c r="B11" s="82"/>
      <c r="C11" s="82"/>
      <c r="D11" s="82"/>
      <c r="E11" s="82"/>
      <c r="F11" s="82"/>
      <c r="G11" s="8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32.25" customHeight="1" x14ac:dyDescent="0.3">
      <c r="A12" s="24" t="s">
        <v>2</v>
      </c>
      <c r="B12" s="24" t="s">
        <v>9</v>
      </c>
      <c r="C12" s="24" t="s">
        <v>4</v>
      </c>
      <c r="D12" s="24" t="s">
        <v>3</v>
      </c>
      <c r="E12" s="24" t="s">
        <v>0</v>
      </c>
      <c r="F12" s="24" t="s">
        <v>19</v>
      </c>
      <c r="G12" s="24" t="s">
        <v>1</v>
      </c>
      <c r="H12" s="24" t="s">
        <v>57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IF(ISNA((VLOOKUP(A13,'Récapitulatif FEMMES'!A$13:G$43,2,FALSE))),0,(VLOOKUP(A13,'Récapitulatif FEMMES'!A$13:G$43,2,FALSE)))</f>
        <v>0</v>
      </c>
      <c r="C13" s="8">
        <f>IF(ISNA((VLOOKUP(B13,'Récapitulatif FEMMES'!B$13:I$43,2,FALSE))),0,(VLOOKUP(B13,'Récapitulatif FEMMES'!B$13:I$43,2,FALSE)))</f>
        <v>0</v>
      </c>
      <c r="D13" s="8">
        <f>IF(ISNA((VLOOKUP(A13,'Récapitulatif FEMMES'!A$13:J$43,4,FALSE))),0,(VLOOKUP(A13,'Récapitulatif FEMMES'!A$13:J$43,4,FALSE)))</f>
        <v>0</v>
      </c>
      <c r="E13" s="8">
        <f>IF(ISNA((VLOOKUP(A13,'Récapitulatif FEMMES'!A$13:H$43,5,FALSE))),0,(VLOOKUP(A13,'Récapitulatif FEMMES'!A$13:H$43,5,FALSE)))</f>
        <v>0</v>
      </c>
      <c r="F13" s="8">
        <f>IF(ISNA((VLOOKUP(B13,'Récapitulatif FEMMES'!B$13:I$43,5,FALSE))),0,(VLOOKUP(B13,'Récapitulatif FEMMES'!B$13:I$43,5,FALSE)))</f>
        <v>0</v>
      </c>
      <c r="G13" s="8">
        <f>IF(ISNA((VLOOKUP(F13,'Récapitulatif FEMMES'!F$13:L$43,2,FALSE))),0,(VLOOKUP(F13,'Récapitulatif FEMMES'!F$13:L$43,2,FALSE)))</f>
        <v>0</v>
      </c>
      <c r="H13" s="40" t="s">
        <v>55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IF(ISNA((VLOOKUP(A14,'Récapitulatif FEMMES'!A$13:G$43,2,FALSE))),0,(VLOOKUP(A14,'Récapitulatif FEMMES'!A$13:G$43,2,FALSE)))</f>
        <v>0</v>
      </c>
      <c r="C14" s="8">
        <f>IF(ISNA((VLOOKUP(B14,'Récapitulatif FEMMES'!B$13:I$43,2,FALSE))),0,(VLOOKUP(B14,'Récapitulatif FEMMES'!B$13:I$43,2,FALSE)))</f>
        <v>0</v>
      </c>
      <c r="D14" s="8">
        <f>IF(ISNA((VLOOKUP(A14,'Récapitulatif FEMMES'!A$13:J$43,4,FALSE))),0,(VLOOKUP(A14,'Récapitulatif FEMMES'!A$13:J$43,4,FALSE)))</f>
        <v>0</v>
      </c>
      <c r="E14" s="8">
        <f>IF(ISNA((VLOOKUP(A14,'Récapitulatif FEMMES'!A$13:H$43,5,FALSE))),0,(VLOOKUP(A14,'Récapitulatif FEMMES'!A$13:H$43,5,FALSE)))</f>
        <v>0</v>
      </c>
      <c r="F14" s="8">
        <f>IF(ISNA((VLOOKUP(B14,'Récapitulatif FEMMES'!B$13:I$43,5,FALSE))),0,(VLOOKUP(B14,'Récapitulatif FEMMES'!B$13:I$43,5,FALSE)))</f>
        <v>0</v>
      </c>
      <c r="G14" s="8">
        <f>IF(ISNA((VLOOKUP(F14,'Récapitulatif FEMMES'!F$13:L$43,2,FALSE))),0,(VLOOKUP(F14,'Récapitulatif FEMMES'!F$13:L$43,2,FALSE)))</f>
        <v>0</v>
      </c>
      <c r="H14" s="40" t="s">
        <v>55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IF(ISNA((VLOOKUP(A15,'Récapitulatif FEMMES'!A$13:G$43,2,FALSE))),0,(VLOOKUP(A15,'Récapitulatif FEMMES'!A$13:G$43,2,FALSE)))</f>
        <v>0</v>
      </c>
      <c r="C15" s="8">
        <f>IF(ISNA((VLOOKUP(B15,'Récapitulatif FEMMES'!B$13:I$43,2,FALSE))),0,(VLOOKUP(B15,'Récapitulatif FEMMES'!B$13:I$43,2,FALSE)))</f>
        <v>0</v>
      </c>
      <c r="D15" s="8">
        <f>IF(ISNA((VLOOKUP(A15,'Récapitulatif FEMMES'!A$13:J$43,4,FALSE))),0,(VLOOKUP(A15,'Récapitulatif FEMMES'!A$13:J$43,4,FALSE)))</f>
        <v>0</v>
      </c>
      <c r="E15" s="8">
        <f>IF(ISNA((VLOOKUP(A15,'Récapitulatif FEMMES'!A$13:H$43,5,FALSE))),0,(VLOOKUP(A15,'Récapitulatif FEMMES'!A$13:H$43,5,FALSE)))</f>
        <v>0</v>
      </c>
      <c r="F15" s="8">
        <f>IF(ISNA((VLOOKUP(B15,'Récapitulatif FEMMES'!B$13:I$43,5,FALSE))),0,(VLOOKUP(B15,'Récapitulatif FEMMES'!B$13:I$43,5,FALSE)))</f>
        <v>0</v>
      </c>
      <c r="G15" s="8">
        <f>IF(ISNA((VLOOKUP(F15,'Récapitulatif FEMMES'!F$13:L$43,2,FALSE))),0,(VLOOKUP(F15,'Récapitulatif FEMMES'!F$13:L$43,2,FALSE)))</f>
        <v>0</v>
      </c>
      <c r="H15" s="40" t="s">
        <v>55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IF(ISNA((VLOOKUP(A16,'Récapitulatif FEMMES'!A$13:G$43,2,FALSE))),0,(VLOOKUP(A16,'Récapitulatif FEMMES'!A$13:G$43,2,FALSE)))</f>
        <v>0</v>
      </c>
      <c r="C16" s="8">
        <f>IF(ISNA((VLOOKUP(B16,'Récapitulatif FEMMES'!B$13:I$43,2,FALSE))),0,(VLOOKUP(B16,'Récapitulatif FEMMES'!B$13:I$43,2,FALSE)))</f>
        <v>0</v>
      </c>
      <c r="D16" s="8">
        <f>IF(ISNA((VLOOKUP(A16,'Récapitulatif FEMMES'!A$13:J$43,4,FALSE))),0,(VLOOKUP(A16,'Récapitulatif FEMMES'!A$13:J$43,4,FALSE)))</f>
        <v>0</v>
      </c>
      <c r="E16" s="8">
        <f>IF(ISNA((VLOOKUP(A16,'Récapitulatif FEMMES'!A$13:H$43,5,FALSE))),0,(VLOOKUP(A16,'Récapitulatif FEMMES'!A$13:H$43,5,FALSE)))</f>
        <v>0</v>
      </c>
      <c r="F16" s="8">
        <f>IF(ISNA((VLOOKUP(B16,'Récapitulatif FEMMES'!B$13:I$43,5,FALSE))),0,(VLOOKUP(B16,'Récapitulatif FEMMES'!B$13:I$43,5,FALSE)))</f>
        <v>0</v>
      </c>
      <c r="G16" s="8">
        <f>IF(ISNA((VLOOKUP(F16,'Récapitulatif FEMMES'!F$13:L$43,2,FALSE))),0,(VLOOKUP(F16,'Récapitulatif FEMMES'!F$13:L$43,2,FALSE)))</f>
        <v>0</v>
      </c>
      <c r="H16" s="40" t="s">
        <v>55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0.25" customHeight="1" x14ac:dyDescent="0.3">
      <c r="A17" s="43"/>
      <c r="B17" s="41">
        <f>IF(ISNA((VLOOKUP(A17,'Récapitulatif FEMMES'!A$13:G$43,2,FALSE))),0,(VLOOKUP(A17,'Récapitulatif FEMMES'!A$13:G$43,2,FALSE)))</f>
        <v>0</v>
      </c>
      <c r="C17" s="41">
        <f>IF(ISNA((VLOOKUP(B17,'Récapitulatif FEMMES'!B$13:I$43,2,FALSE))),0,(VLOOKUP(B17,'Récapitulatif FEMMES'!B$13:I$43,2,FALSE)))</f>
        <v>0</v>
      </c>
      <c r="D17" s="41">
        <f>IF(ISNA((VLOOKUP(A17,'Récapitulatif FEMMES'!A$13:J$43,4,FALSE))),0,(VLOOKUP(A17,'Récapitulatif FEMMES'!A$13:J$43,4,FALSE)))</f>
        <v>0</v>
      </c>
      <c r="E17" s="41">
        <f>IF(ISNA((VLOOKUP(A17,'Récapitulatif FEMMES'!A$13:H$43,5,FALSE))),0,(VLOOKUP(A17,'Récapitulatif FEMMES'!A$13:H$43,5,FALSE)))</f>
        <v>0</v>
      </c>
      <c r="F17" s="41">
        <f>IF(ISNA((VLOOKUP(B17,'Récapitulatif FEMMES'!B$13:I$43,5,FALSE))),0,(VLOOKUP(B17,'Récapitulatif FEMMES'!B$13:I$43,5,FALSE)))</f>
        <v>0</v>
      </c>
      <c r="G17" s="41">
        <f>IF(ISNA((VLOOKUP(F17,'Récapitulatif FEMMES'!F$13:L$43,2,FALSE))),0,(VLOOKUP(F17,'Récapitulatif FEMMES'!F$13:L$43,2,FALSE)))</f>
        <v>0</v>
      </c>
      <c r="H17" s="41" t="s">
        <v>56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s="32" customFormat="1" ht="22.5" customHeight="1" x14ac:dyDescent="0.3">
      <c r="A18" s="5"/>
      <c r="B18" s="6"/>
      <c r="C18" s="6"/>
      <c r="D18" s="6"/>
      <c r="E18" s="6"/>
      <c r="F18" s="6"/>
      <c r="G18" s="6"/>
    </row>
    <row r="19" spans="1:20" ht="22.5" customHeight="1" x14ac:dyDescent="0.3">
      <c r="A19" s="82" t="s">
        <v>37</v>
      </c>
      <c r="B19" s="82"/>
      <c r="C19" s="82"/>
      <c r="D19" s="82"/>
      <c r="E19" s="82"/>
      <c r="F19" s="82"/>
      <c r="G19" s="8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32.25" customHeight="1" x14ac:dyDescent="0.3">
      <c r="A20" s="24" t="s">
        <v>2</v>
      </c>
      <c r="B20" s="24" t="s">
        <v>9</v>
      </c>
      <c r="C20" s="24" t="s">
        <v>4</v>
      </c>
      <c r="D20" s="24" t="s">
        <v>3</v>
      </c>
      <c r="E20" s="24" t="s">
        <v>0</v>
      </c>
      <c r="F20" s="24" t="s">
        <v>19</v>
      </c>
      <c r="G20" s="24" t="s">
        <v>1</v>
      </c>
      <c r="H20" s="24" t="s">
        <v>57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0.25" customHeight="1" x14ac:dyDescent="0.3">
      <c r="A21" s="7"/>
      <c r="B21" s="8">
        <f>IF(ISNA((VLOOKUP(A21,'Récapitulatif FEMMES'!A$13:G$43,2,FALSE))),0,(VLOOKUP(A21,'Récapitulatif FEMMES'!A$13:G$43,2,FALSE)))</f>
        <v>0</v>
      </c>
      <c r="C21" s="8">
        <f>IF(ISNA((VLOOKUP(B21,'Récapitulatif FEMMES'!B$13:I$43,2,FALSE))),0,(VLOOKUP(B21,'Récapitulatif FEMMES'!B$13:I$43,2,FALSE)))</f>
        <v>0</v>
      </c>
      <c r="D21" s="8">
        <f>IF(ISNA((VLOOKUP(A21,'Récapitulatif FEMMES'!A$13:J$43,4,FALSE))),0,(VLOOKUP(A21,'Récapitulatif FEMMES'!A$13:J$43,4,FALSE)))</f>
        <v>0</v>
      </c>
      <c r="E21" s="8">
        <f>IF(ISNA((VLOOKUP(A21,'Récapitulatif FEMMES'!A$13:H$43,5,FALSE))),0,(VLOOKUP(A21,'Récapitulatif FEMMES'!A$13:H$43,5,FALSE)))</f>
        <v>0</v>
      </c>
      <c r="F21" s="8">
        <f>IF(ISNA((VLOOKUP(B21,'Récapitulatif FEMMES'!B$13:I$43,5,FALSE))),0,(VLOOKUP(B21,'Récapitulatif FEMMES'!B$13:I$43,5,FALSE)))</f>
        <v>0</v>
      </c>
      <c r="G21" s="8">
        <f>IF(ISNA((VLOOKUP(F21,'Récapitulatif FEMMES'!F$13:L$43,2,FALSE))),0,(VLOOKUP(F21,'Récapitulatif FEMMES'!F$13:L$43,2,FALSE)))</f>
        <v>0</v>
      </c>
      <c r="H21" s="40" t="s">
        <v>55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0.25" customHeight="1" x14ac:dyDescent="0.3">
      <c r="A22" s="7"/>
      <c r="B22" s="8">
        <f>IF(ISNA((VLOOKUP(A22,'Récapitulatif FEMMES'!A$13:G$43,2,FALSE))),0,(VLOOKUP(A22,'Récapitulatif FEMMES'!A$13:G$43,2,FALSE)))</f>
        <v>0</v>
      </c>
      <c r="C22" s="8">
        <f>IF(ISNA((VLOOKUP(B22,'Récapitulatif FEMMES'!B$13:I$43,2,FALSE))),0,(VLOOKUP(B22,'Récapitulatif FEMMES'!B$13:I$43,2,FALSE)))</f>
        <v>0</v>
      </c>
      <c r="D22" s="8">
        <f>IF(ISNA((VLOOKUP(A22,'Récapitulatif FEMMES'!A$13:J$43,4,FALSE))),0,(VLOOKUP(A22,'Récapitulatif FEMMES'!A$13:J$43,4,FALSE)))</f>
        <v>0</v>
      </c>
      <c r="E22" s="8">
        <f>IF(ISNA((VLOOKUP(A22,'Récapitulatif FEMMES'!A$13:H$43,5,FALSE))),0,(VLOOKUP(A22,'Récapitulatif FEMMES'!A$13:H$43,5,FALSE)))</f>
        <v>0</v>
      </c>
      <c r="F22" s="8">
        <f>IF(ISNA((VLOOKUP(B22,'Récapitulatif FEMMES'!B$13:I$43,5,FALSE))),0,(VLOOKUP(B22,'Récapitulatif FEMMES'!B$13:I$43,5,FALSE)))</f>
        <v>0</v>
      </c>
      <c r="G22" s="8">
        <f>IF(ISNA((VLOOKUP(F22,'Récapitulatif FEMMES'!F$13:L$43,2,FALSE))),0,(VLOOKUP(F22,'Récapitulatif FEMMES'!F$13:L$43,2,FALSE)))</f>
        <v>0</v>
      </c>
      <c r="H22" s="40" t="s">
        <v>55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0.25" customHeight="1" x14ac:dyDescent="0.3">
      <c r="A23" s="7"/>
      <c r="B23" s="8">
        <f>IF(ISNA((VLOOKUP(A23,'Récapitulatif FEMMES'!A$13:G$43,2,FALSE))),0,(VLOOKUP(A23,'Récapitulatif FEMMES'!A$13:G$43,2,FALSE)))</f>
        <v>0</v>
      </c>
      <c r="C23" s="8">
        <f>IF(ISNA((VLOOKUP(B23,'Récapitulatif FEMMES'!B$13:I$43,2,FALSE))),0,(VLOOKUP(B23,'Récapitulatif FEMMES'!B$13:I$43,2,FALSE)))</f>
        <v>0</v>
      </c>
      <c r="D23" s="8">
        <f>IF(ISNA((VLOOKUP(A23,'Récapitulatif FEMMES'!A$13:J$43,4,FALSE))),0,(VLOOKUP(A23,'Récapitulatif FEMMES'!A$13:J$43,4,FALSE)))</f>
        <v>0</v>
      </c>
      <c r="E23" s="8">
        <f>IF(ISNA((VLOOKUP(A23,'Récapitulatif FEMMES'!A$13:H$43,5,FALSE))),0,(VLOOKUP(A23,'Récapitulatif FEMMES'!A$13:H$43,5,FALSE)))</f>
        <v>0</v>
      </c>
      <c r="F23" s="8">
        <f>IF(ISNA((VLOOKUP(B23,'Récapitulatif FEMMES'!B$13:I$43,5,FALSE))),0,(VLOOKUP(B23,'Récapitulatif FEMMES'!B$13:I$43,5,FALSE)))</f>
        <v>0</v>
      </c>
      <c r="G23" s="8">
        <f>IF(ISNA((VLOOKUP(F23,'Récapitulatif FEMMES'!F$13:L$43,2,FALSE))),0,(VLOOKUP(F23,'Récapitulatif FEMMES'!F$13:L$43,2,FALSE)))</f>
        <v>0</v>
      </c>
      <c r="H23" s="40" t="s">
        <v>55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0.25" customHeight="1" x14ac:dyDescent="0.3">
      <c r="A24" s="7"/>
      <c r="B24" s="8">
        <f>IF(ISNA((VLOOKUP(A24,'Récapitulatif FEMMES'!A$13:G$43,2,FALSE))),0,(VLOOKUP(A24,'Récapitulatif FEMMES'!A$13:G$43,2,FALSE)))</f>
        <v>0</v>
      </c>
      <c r="C24" s="8">
        <f>IF(ISNA((VLOOKUP(B24,'Récapitulatif FEMMES'!B$13:I$43,2,FALSE))),0,(VLOOKUP(B24,'Récapitulatif FEMMES'!B$13:I$43,2,FALSE)))</f>
        <v>0</v>
      </c>
      <c r="D24" s="8">
        <f>IF(ISNA((VLOOKUP(A24,'Récapitulatif FEMMES'!A$13:J$43,4,FALSE))),0,(VLOOKUP(A24,'Récapitulatif FEMMES'!A$13:J$43,4,FALSE)))</f>
        <v>0</v>
      </c>
      <c r="E24" s="8">
        <f>IF(ISNA((VLOOKUP(A24,'Récapitulatif FEMMES'!A$13:H$43,5,FALSE))),0,(VLOOKUP(A24,'Récapitulatif FEMMES'!A$13:H$43,5,FALSE)))</f>
        <v>0</v>
      </c>
      <c r="F24" s="8">
        <f>IF(ISNA((VLOOKUP(B24,'Récapitulatif FEMMES'!B$13:I$43,5,FALSE))),0,(VLOOKUP(B24,'Récapitulatif FEMMES'!B$13:I$43,5,FALSE)))</f>
        <v>0</v>
      </c>
      <c r="G24" s="8">
        <f>IF(ISNA((VLOOKUP(F24,'Récapitulatif FEMMES'!F$13:L$43,2,FALSE))),0,(VLOOKUP(F24,'Récapitulatif FEMMES'!F$13:L$43,2,FALSE)))</f>
        <v>0</v>
      </c>
      <c r="H24" s="40" t="s">
        <v>55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0.25" customHeight="1" x14ac:dyDescent="0.3">
      <c r="A25" s="43"/>
      <c r="B25" s="41">
        <f>IF(ISNA((VLOOKUP(A25,'Récapitulatif FEMMES'!A$13:G$43,2,FALSE))),0,(VLOOKUP(A25,'Récapitulatif FEMMES'!A$13:G$43,2,FALSE)))</f>
        <v>0</v>
      </c>
      <c r="C25" s="41">
        <f>IF(ISNA((VLOOKUP(B25,'Récapitulatif FEMMES'!B$13:I$43,2,FALSE))),0,(VLOOKUP(B25,'Récapitulatif FEMMES'!B$13:I$43,2,FALSE)))</f>
        <v>0</v>
      </c>
      <c r="D25" s="41">
        <f>IF(ISNA((VLOOKUP(A25,'Récapitulatif FEMMES'!A$13:J$43,4,FALSE))),0,(VLOOKUP(A25,'Récapitulatif FEMMES'!A$13:J$43,4,FALSE)))</f>
        <v>0</v>
      </c>
      <c r="E25" s="41">
        <f>IF(ISNA((VLOOKUP(A25,'Récapitulatif FEMMES'!A$13:H$43,5,FALSE))),0,(VLOOKUP(A25,'Récapitulatif FEMMES'!A$13:H$43,5,FALSE)))</f>
        <v>0</v>
      </c>
      <c r="F25" s="41">
        <f>IF(ISNA((VLOOKUP(B25,'Récapitulatif FEMMES'!B$13:I$43,5,FALSE))),0,(VLOOKUP(B25,'Récapitulatif FEMMES'!B$13:I$43,5,FALSE)))</f>
        <v>0</v>
      </c>
      <c r="G25" s="41">
        <f>IF(ISNA((VLOOKUP(F25,'Récapitulatif FEMMES'!F$13:L$43,2,FALSE))),0,(VLOOKUP(F25,'Récapitulatif FEMMES'!F$13:L$43,2,FALSE)))</f>
        <v>0</v>
      </c>
      <c r="H25" s="41" t="s">
        <v>56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0.25" customHeight="1" x14ac:dyDescent="0.3">
      <c r="A26" s="33"/>
      <c r="B26" s="17"/>
      <c r="C26" s="17"/>
      <c r="D26" s="17"/>
      <c r="E26" s="17"/>
      <c r="F26" s="17"/>
      <c r="G26" s="17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0.25" customHeight="1" x14ac:dyDescent="0.3">
      <c r="A27" s="58" t="s">
        <v>24</v>
      </c>
      <c r="B27" s="58"/>
      <c r="C27" s="83" t="s">
        <v>38</v>
      </c>
      <c r="D27" s="84"/>
      <c r="E27" s="84"/>
      <c r="F27" s="84"/>
      <c r="G27" s="84"/>
      <c r="H27" s="84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0.25" customHeight="1" x14ac:dyDescent="0.3">
      <c r="A28" s="58" t="s">
        <v>14</v>
      </c>
      <c r="B28" s="58"/>
      <c r="C28" s="83">
        <f>COUNTA(A32:A34,A40:A42)/3</f>
        <v>0</v>
      </c>
      <c r="D28" s="84"/>
      <c r="E28" s="84"/>
      <c r="F28" s="84"/>
      <c r="G28" s="84"/>
      <c r="H28" s="84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2.5" customHeight="1" x14ac:dyDescent="0.3"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2.5" customHeight="1" x14ac:dyDescent="0.3">
      <c r="A30" s="82" t="s">
        <v>36</v>
      </c>
      <c r="B30" s="82"/>
      <c r="C30" s="82"/>
      <c r="D30" s="82"/>
      <c r="E30" s="82"/>
      <c r="F30" s="82"/>
      <c r="G30" s="8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32.25" customHeight="1" x14ac:dyDescent="0.3">
      <c r="A31" s="24" t="s">
        <v>2</v>
      </c>
      <c r="B31" s="24" t="s">
        <v>9</v>
      </c>
      <c r="C31" s="24" t="s">
        <v>4</v>
      </c>
      <c r="D31" s="24" t="s">
        <v>3</v>
      </c>
      <c r="E31" s="24" t="s">
        <v>0</v>
      </c>
      <c r="F31" s="24" t="s">
        <v>19</v>
      </c>
      <c r="G31" s="24" t="s">
        <v>1</v>
      </c>
      <c r="H31" s="24" t="s">
        <v>57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0.25" customHeight="1" x14ac:dyDescent="0.3">
      <c r="A32" s="7"/>
      <c r="B32" s="8">
        <f>IF(ISNA((VLOOKUP(A32,'Récapitulatif FEMMES'!A$13:G$43,2,FALSE))),0,(VLOOKUP(A32,'Récapitulatif FEMMES'!A$13:G$43,2,FALSE)))</f>
        <v>0</v>
      </c>
      <c r="C32" s="8">
        <f>IF(ISNA((VLOOKUP(B32,'Récapitulatif FEMMES'!B$13:I$43,2,FALSE))),0,(VLOOKUP(B32,'Récapitulatif FEMMES'!B$13:I$43,2,FALSE)))</f>
        <v>0</v>
      </c>
      <c r="D32" s="8">
        <f>IF(ISNA((VLOOKUP(A32,'Récapitulatif FEMMES'!A$13:J$43,4,FALSE))),0,(VLOOKUP(A32,'Récapitulatif FEMMES'!A$13:J$43,4,FALSE)))</f>
        <v>0</v>
      </c>
      <c r="E32" s="8">
        <f>IF(ISNA((VLOOKUP(A32,'Récapitulatif FEMMES'!A$13:H$43,5,FALSE))),0,(VLOOKUP(A32,'Récapitulatif FEMMES'!A$13:H$43,5,FALSE)))</f>
        <v>0</v>
      </c>
      <c r="F32" s="8">
        <f>IF(ISNA((VLOOKUP(B32,'Récapitulatif FEMMES'!B$13:I$43,5,FALSE))),0,(VLOOKUP(B32,'Récapitulatif FEMMES'!B$13:I$43,5,FALSE)))</f>
        <v>0</v>
      </c>
      <c r="G32" s="8">
        <f>IF(ISNA((VLOOKUP(F32,'Récapitulatif FEMMES'!F$13:L$43,2,FALSE))),0,(VLOOKUP(F32,'Récapitulatif FEMMES'!F$13:L$43,2,FALSE)))</f>
        <v>0</v>
      </c>
      <c r="H32" s="40" t="s">
        <v>55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0.25" customHeight="1" x14ac:dyDescent="0.3">
      <c r="A33" s="7"/>
      <c r="B33" s="8">
        <f>IF(ISNA((VLOOKUP(A33,'Récapitulatif FEMMES'!A$13:G$43,2,FALSE))),0,(VLOOKUP(A33,'Récapitulatif FEMMES'!A$13:G$43,2,FALSE)))</f>
        <v>0</v>
      </c>
      <c r="C33" s="8">
        <f>IF(ISNA((VLOOKUP(B33,'Récapitulatif FEMMES'!B$13:I$43,2,FALSE))),0,(VLOOKUP(B33,'Récapitulatif FEMMES'!B$13:I$43,2,FALSE)))</f>
        <v>0</v>
      </c>
      <c r="D33" s="8">
        <f>IF(ISNA((VLOOKUP(A33,'Récapitulatif FEMMES'!A$13:J$43,4,FALSE))),0,(VLOOKUP(A33,'Récapitulatif FEMMES'!A$13:J$43,4,FALSE)))</f>
        <v>0</v>
      </c>
      <c r="E33" s="8">
        <f>IF(ISNA((VLOOKUP(A33,'Récapitulatif FEMMES'!A$13:H$43,5,FALSE))),0,(VLOOKUP(A33,'Récapitulatif FEMMES'!A$13:H$43,5,FALSE)))</f>
        <v>0</v>
      </c>
      <c r="F33" s="8">
        <f>IF(ISNA((VLOOKUP(B33,'Récapitulatif FEMMES'!B$13:I$43,5,FALSE))),0,(VLOOKUP(B33,'Récapitulatif FEMMES'!B$13:I$43,5,FALSE)))</f>
        <v>0</v>
      </c>
      <c r="G33" s="8">
        <f>IF(ISNA((VLOOKUP(F33,'Récapitulatif FEMMES'!F$13:L$43,2,FALSE))),0,(VLOOKUP(F33,'Récapitulatif FEMMES'!F$13:L$43,2,FALSE)))</f>
        <v>0</v>
      </c>
      <c r="H33" s="40" t="s">
        <v>55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0.25" customHeight="1" x14ac:dyDescent="0.3">
      <c r="A34" s="7"/>
      <c r="B34" s="8">
        <f>IF(ISNA((VLOOKUP(A34,'Récapitulatif FEMMES'!A$13:G$43,2,FALSE))),0,(VLOOKUP(A34,'Récapitulatif FEMMES'!A$13:G$43,2,FALSE)))</f>
        <v>0</v>
      </c>
      <c r="C34" s="8">
        <f>IF(ISNA((VLOOKUP(B34,'Récapitulatif FEMMES'!B$13:I$43,2,FALSE))),0,(VLOOKUP(B34,'Récapitulatif FEMMES'!B$13:I$43,2,FALSE)))</f>
        <v>0</v>
      </c>
      <c r="D34" s="8">
        <f>IF(ISNA((VLOOKUP(A34,'Récapitulatif FEMMES'!A$13:J$43,4,FALSE))),0,(VLOOKUP(A34,'Récapitulatif FEMMES'!A$13:J$43,4,FALSE)))</f>
        <v>0</v>
      </c>
      <c r="E34" s="8">
        <f>IF(ISNA((VLOOKUP(A34,'Récapitulatif FEMMES'!A$13:H$43,5,FALSE))),0,(VLOOKUP(A34,'Récapitulatif FEMMES'!A$13:H$43,5,FALSE)))</f>
        <v>0</v>
      </c>
      <c r="F34" s="8">
        <f>IF(ISNA((VLOOKUP(B34,'Récapitulatif FEMMES'!B$13:I$43,5,FALSE))),0,(VLOOKUP(B34,'Récapitulatif FEMMES'!B$13:I$43,5,FALSE)))</f>
        <v>0</v>
      </c>
      <c r="G34" s="8">
        <f>IF(ISNA((VLOOKUP(F34,'Récapitulatif FEMMES'!F$13:L$43,2,FALSE))),0,(VLOOKUP(F34,'Récapitulatif FEMMES'!F$13:L$43,2,FALSE)))</f>
        <v>0</v>
      </c>
      <c r="H34" s="40" t="s">
        <v>55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0.25" customHeight="1" x14ac:dyDescent="0.3">
      <c r="A35" s="7"/>
      <c r="B35" s="8">
        <f>IF(ISNA((VLOOKUP(A35,'Récapitulatif FEMMES'!A$13:G$43,2,FALSE))),0,(VLOOKUP(A35,'Récapitulatif FEMMES'!A$13:G$43,2,FALSE)))</f>
        <v>0</v>
      </c>
      <c r="C35" s="8">
        <f>IF(ISNA((VLOOKUP(B35,'Récapitulatif FEMMES'!B$13:I$43,2,FALSE))),0,(VLOOKUP(B35,'Récapitulatif FEMMES'!B$13:I$43,2,FALSE)))</f>
        <v>0</v>
      </c>
      <c r="D35" s="8">
        <f>IF(ISNA((VLOOKUP(A35,'Récapitulatif FEMMES'!A$13:J$43,4,FALSE))),0,(VLOOKUP(A35,'Récapitulatif FEMMES'!A$13:J$43,4,FALSE)))</f>
        <v>0</v>
      </c>
      <c r="E35" s="8">
        <f>IF(ISNA((VLOOKUP(A35,'Récapitulatif FEMMES'!A$13:H$43,5,FALSE))),0,(VLOOKUP(A35,'Récapitulatif FEMMES'!A$13:H$43,5,FALSE)))</f>
        <v>0</v>
      </c>
      <c r="F35" s="8">
        <f>IF(ISNA((VLOOKUP(B35,'Récapitulatif FEMMES'!B$13:I$43,5,FALSE))),0,(VLOOKUP(B35,'Récapitulatif FEMMES'!B$13:I$43,5,FALSE)))</f>
        <v>0</v>
      </c>
      <c r="G35" s="8">
        <f>IF(ISNA((VLOOKUP(F35,'Récapitulatif FEMMES'!F$13:L$43,2,FALSE))),0,(VLOOKUP(F35,'Récapitulatif FEMMES'!F$13:L$43,2,FALSE)))</f>
        <v>0</v>
      </c>
      <c r="H35" s="40" t="s">
        <v>55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0.25" customHeight="1" x14ac:dyDescent="0.3">
      <c r="A36" s="43"/>
      <c r="B36" s="41">
        <f>IF(ISNA((VLOOKUP(A36,'Récapitulatif FEMMES'!A$13:G$43,2,FALSE))),0,(VLOOKUP(A36,'Récapitulatif FEMMES'!A$13:G$43,2,FALSE)))</f>
        <v>0</v>
      </c>
      <c r="C36" s="41">
        <f>IF(ISNA((VLOOKUP(B36,'Récapitulatif FEMMES'!B$13:I$43,2,FALSE))),0,(VLOOKUP(B36,'Récapitulatif FEMMES'!B$13:I$43,2,FALSE)))</f>
        <v>0</v>
      </c>
      <c r="D36" s="41">
        <f>IF(ISNA((VLOOKUP(A36,'Récapitulatif FEMMES'!A$13:J$43,4,FALSE))),0,(VLOOKUP(A36,'Récapitulatif FEMMES'!A$13:J$43,4,FALSE)))</f>
        <v>0</v>
      </c>
      <c r="E36" s="41">
        <f>IF(ISNA((VLOOKUP(A36,'Récapitulatif FEMMES'!A$13:H$43,5,FALSE))),0,(VLOOKUP(A36,'Récapitulatif FEMMES'!A$13:H$43,5,FALSE)))</f>
        <v>0</v>
      </c>
      <c r="F36" s="41">
        <f>IF(ISNA((VLOOKUP(B36,'Récapitulatif FEMMES'!B$13:I$43,5,FALSE))),0,(VLOOKUP(B36,'Récapitulatif FEMMES'!B$13:I$43,5,FALSE)))</f>
        <v>0</v>
      </c>
      <c r="G36" s="41">
        <f>IF(ISNA((VLOOKUP(F36,'Récapitulatif FEMMES'!F$13:L$43,2,FALSE))),0,(VLOOKUP(F36,'Récapitulatif FEMMES'!F$13:L$43,2,FALSE)))</f>
        <v>0</v>
      </c>
      <c r="H36" s="41" t="s">
        <v>56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s="32" customFormat="1" ht="22.5" customHeight="1" x14ac:dyDescent="0.3">
      <c r="A37" s="5"/>
      <c r="B37" s="6"/>
      <c r="C37" s="6"/>
      <c r="D37" s="6"/>
      <c r="E37" s="6"/>
      <c r="F37" s="6"/>
      <c r="G37" s="6"/>
    </row>
    <row r="38" spans="1:20" ht="22.5" customHeight="1" x14ac:dyDescent="0.3">
      <c r="A38" s="82" t="s">
        <v>37</v>
      </c>
      <c r="B38" s="82"/>
      <c r="C38" s="82"/>
      <c r="D38" s="82"/>
      <c r="E38" s="82"/>
      <c r="F38" s="82"/>
      <c r="G38" s="8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32.25" customHeight="1" x14ac:dyDescent="0.3">
      <c r="A39" s="24" t="s">
        <v>2</v>
      </c>
      <c r="B39" s="24" t="s">
        <v>9</v>
      </c>
      <c r="C39" s="24" t="s">
        <v>4</v>
      </c>
      <c r="D39" s="24" t="s">
        <v>3</v>
      </c>
      <c r="E39" s="24" t="s">
        <v>0</v>
      </c>
      <c r="F39" s="24" t="s">
        <v>19</v>
      </c>
      <c r="G39" s="24" t="s">
        <v>1</v>
      </c>
      <c r="H39" s="24" t="s">
        <v>57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0.25" customHeight="1" x14ac:dyDescent="0.3">
      <c r="A40" s="7"/>
      <c r="B40" s="8">
        <f>IF(ISNA((VLOOKUP(A40,'Récapitulatif FEMMES'!A$13:G$43,2,FALSE))),0,(VLOOKUP(A40,'Récapitulatif FEMMES'!A$13:G$43,2,FALSE)))</f>
        <v>0</v>
      </c>
      <c r="C40" s="8">
        <f>IF(ISNA((VLOOKUP(B40,'Récapitulatif FEMMES'!B$13:I$43,2,FALSE))),0,(VLOOKUP(B40,'Récapitulatif FEMMES'!B$13:I$43,2,FALSE)))</f>
        <v>0</v>
      </c>
      <c r="D40" s="8">
        <f>IF(ISNA((VLOOKUP(A40,'Récapitulatif FEMMES'!A$13:J$43,4,FALSE))),0,(VLOOKUP(A40,'Récapitulatif FEMMES'!A$13:J$43,4,FALSE)))</f>
        <v>0</v>
      </c>
      <c r="E40" s="8">
        <f>IF(ISNA((VLOOKUP(A40,'Récapitulatif FEMMES'!A$13:H$43,5,FALSE))),0,(VLOOKUP(A40,'Récapitulatif FEMMES'!A$13:H$43,5,FALSE)))</f>
        <v>0</v>
      </c>
      <c r="F40" s="8">
        <f>IF(ISNA((VLOOKUP(B40,'Récapitulatif FEMMES'!B$13:I$43,5,FALSE))),0,(VLOOKUP(B40,'Récapitulatif FEMMES'!B$13:I$43,5,FALSE)))</f>
        <v>0</v>
      </c>
      <c r="G40" s="8">
        <f>IF(ISNA((VLOOKUP(F40,'Récapitulatif FEMMES'!F$13:L$43,2,FALSE))),0,(VLOOKUP(F40,'Récapitulatif FEMMES'!F$13:L$43,2,FALSE)))</f>
        <v>0</v>
      </c>
      <c r="H40" s="40" t="s">
        <v>55</v>
      </c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20.25" customHeight="1" x14ac:dyDescent="0.3">
      <c r="A41" s="7"/>
      <c r="B41" s="8">
        <f>IF(ISNA((VLOOKUP(A41,'Récapitulatif FEMMES'!A$13:G$43,2,FALSE))),0,(VLOOKUP(A41,'Récapitulatif FEMMES'!A$13:G$43,2,FALSE)))</f>
        <v>0</v>
      </c>
      <c r="C41" s="8">
        <f>IF(ISNA((VLOOKUP(B41,'Récapitulatif FEMMES'!B$13:I$43,2,FALSE))),0,(VLOOKUP(B41,'Récapitulatif FEMMES'!B$13:I$43,2,FALSE)))</f>
        <v>0</v>
      </c>
      <c r="D41" s="8">
        <f>IF(ISNA((VLOOKUP(A41,'Récapitulatif FEMMES'!A$13:J$43,4,FALSE))),0,(VLOOKUP(A41,'Récapitulatif FEMMES'!A$13:J$43,4,FALSE)))</f>
        <v>0</v>
      </c>
      <c r="E41" s="8">
        <f>IF(ISNA((VLOOKUP(A41,'Récapitulatif FEMMES'!A$13:H$43,5,FALSE))),0,(VLOOKUP(A41,'Récapitulatif FEMMES'!A$13:H$43,5,FALSE)))</f>
        <v>0</v>
      </c>
      <c r="F41" s="8">
        <f>IF(ISNA((VLOOKUP(B41,'Récapitulatif FEMMES'!B$13:I$43,5,FALSE))),0,(VLOOKUP(B41,'Récapitulatif FEMMES'!B$13:I$43,5,FALSE)))</f>
        <v>0</v>
      </c>
      <c r="G41" s="8">
        <f>IF(ISNA((VLOOKUP(F41,'Récapitulatif FEMMES'!F$13:L$43,2,FALSE))),0,(VLOOKUP(F41,'Récapitulatif FEMMES'!F$13:L$43,2,FALSE)))</f>
        <v>0</v>
      </c>
      <c r="H41" s="40" t="s">
        <v>55</v>
      </c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20.25" customHeight="1" x14ac:dyDescent="0.3">
      <c r="A42" s="7"/>
      <c r="B42" s="8">
        <f>IF(ISNA((VLOOKUP(A42,'Récapitulatif FEMMES'!A$13:G$43,2,FALSE))),0,(VLOOKUP(A42,'Récapitulatif FEMMES'!A$13:G$43,2,FALSE)))</f>
        <v>0</v>
      </c>
      <c r="C42" s="8">
        <f>IF(ISNA((VLOOKUP(B42,'Récapitulatif FEMMES'!B$13:I$43,2,FALSE))),0,(VLOOKUP(B42,'Récapitulatif FEMMES'!B$13:I$43,2,FALSE)))</f>
        <v>0</v>
      </c>
      <c r="D42" s="8">
        <f>IF(ISNA((VLOOKUP(A42,'Récapitulatif FEMMES'!A$13:J$43,4,FALSE))),0,(VLOOKUP(A42,'Récapitulatif FEMMES'!A$13:J$43,4,FALSE)))</f>
        <v>0</v>
      </c>
      <c r="E42" s="8">
        <f>IF(ISNA((VLOOKUP(A42,'Récapitulatif FEMMES'!A$13:H$43,5,FALSE))),0,(VLOOKUP(A42,'Récapitulatif FEMMES'!A$13:H$43,5,FALSE)))</f>
        <v>0</v>
      </c>
      <c r="F42" s="8">
        <f>IF(ISNA((VLOOKUP(B42,'Récapitulatif FEMMES'!B$13:I$43,5,FALSE))),0,(VLOOKUP(B42,'Récapitulatif FEMMES'!B$13:I$43,5,FALSE)))</f>
        <v>0</v>
      </c>
      <c r="G42" s="8">
        <f>IF(ISNA((VLOOKUP(F42,'Récapitulatif FEMMES'!F$13:L$43,2,FALSE))),0,(VLOOKUP(F42,'Récapitulatif FEMMES'!F$13:L$43,2,FALSE)))</f>
        <v>0</v>
      </c>
      <c r="H42" s="40" t="s">
        <v>55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20.25" customHeight="1" x14ac:dyDescent="0.3">
      <c r="A43" s="7"/>
      <c r="B43" s="8">
        <f>IF(ISNA((VLOOKUP(A43,'Récapitulatif FEMMES'!A$13:G$43,2,FALSE))),0,(VLOOKUP(A43,'Récapitulatif FEMMES'!A$13:G$43,2,FALSE)))</f>
        <v>0</v>
      </c>
      <c r="C43" s="8">
        <f>IF(ISNA((VLOOKUP(B43,'Récapitulatif FEMMES'!B$13:I$43,2,FALSE))),0,(VLOOKUP(B43,'Récapitulatif FEMMES'!B$13:I$43,2,FALSE)))</f>
        <v>0</v>
      </c>
      <c r="D43" s="8">
        <f>IF(ISNA((VLOOKUP(A43,'Récapitulatif FEMMES'!A$13:J$43,4,FALSE))),0,(VLOOKUP(A43,'Récapitulatif FEMMES'!A$13:J$43,4,FALSE)))</f>
        <v>0</v>
      </c>
      <c r="E43" s="8">
        <f>IF(ISNA((VLOOKUP(A43,'Récapitulatif FEMMES'!A$13:H$43,5,FALSE))),0,(VLOOKUP(A43,'Récapitulatif FEMMES'!A$13:H$43,5,FALSE)))</f>
        <v>0</v>
      </c>
      <c r="F43" s="8">
        <f>IF(ISNA((VLOOKUP(B43,'Récapitulatif FEMMES'!B$13:I$43,5,FALSE))),0,(VLOOKUP(B43,'Récapitulatif FEMMES'!B$13:I$43,5,FALSE)))</f>
        <v>0</v>
      </c>
      <c r="G43" s="8">
        <f>IF(ISNA((VLOOKUP(F43,'Récapitulatif FEMMES'!F$13:L$43,2,FALSE))),0,(VLOOKUP(F43,'Récapitulatif FEMMES'!F$13:L$43,2,FALSE)))</f>
        <v>0</v>
      </c>
      <c r="H43" s="40" t="s">
        <v>55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20.25" customHeight="1" x14ac:dyDescent="0.3">
      <c r="A44" s="43"/>
      <c r="B44" s="41">
        <f>IF(ISNA((VLOOKUP(A44,'Récapitulatif FEMMES'!A$13:G$43,2,FALSE))),0,(VLOOKUP(A44,'Récapitulatif FEMMES'!A$13:G$43,2,FALSE)))</f>
        <v>0</v>
      </c>
      <c r="C44" s="41">
        <f>IF(ISNA((VLOOKUP(B44,'Récapitulatif FEMMES'!B$13:I$43,2,FALSE))),0,(VLOOKUP(B44,'Récapitulatif FEMMES'!B$13:I$43,2,FALSE)))</f>
        <v>0</v>
      </c>
      <c r="D44" s="41">
        <f>IF(ISNA((VLOOKUP(A44,'Récapitulatif FEMMES'!A$13:J$43,4,FALSE))),0,(VLOOKUP(A44,'Récapitulatif FEMMES'!A$13:J$43,4,FALSE)))</f>
        <v>0</v>
      </c>
      <c r="E44" s="41">
        <f>IF(ISNA((VLOOKUP(A44,'Récapitulatif FEMMES'!A$13:H$43,5,FALSE))),0,(VLOOKUP(A44,'Récapitulatif FEMMES'!A$13:H$43,5,FALSE)))</f>
        <v>0</v>
      </c>
      <c r="F44" s="41">
        <f>IF(ISNA((VLOOKUP(B44,'Récapitulatif FEMMES'!B$13:I$43,5,FALSE))),0,(VLOOKUP(B44,'Récapitulatif FEMMES'!B$13:I$43,5,FALSE)))</f>
        <v>0</v>
      </c>
      <c r="G44" s="41">
        <f>IF(ISNA((VLOOKUP(F44,'Récapitulatif FEMMES'!F$13:L$43,2,FALSE))),0,(VLOOKUP(F44,'Récapitulatif FEMMES'!F$13:L$43,2,FALSE)))</f>
        <v>0</v>
      </c>
      <c r="H44" s="41" t="s">
        <v>56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</sheetData>
  <sheetProtection algorithmName="SHA-512" hashValue="wXTHXhOv1vnoXx4RKVsChYP0rhRjO1+8nopchqlhKEu91D9Pk/LglIiFYoTR3KtHAGc5tcM78bq+CV4UpD5XJw==" saltValue="Sccf6dmSpWt+DM28Lj7eFw==" spinCount="100000" sheet="1" objects="1" scenarios="1" selectLockedCells="1"/>
  <mergeCells count="19">
    <mergeCell ref="A38:G38"/>
    <mergeCell ref="A8:B8"/>
    <mergeCell ref="A9:B9"/>
    <mergeCell ref="A11:G11"/>
    <mergeCell ref="A19:G19"/>
    <mergeCell ref="A27:B27"/>
    <mergeCell ref="A28:B28"/>
    <mergeCell ref="A30:G30"/>
    <mergeCell ref="C8:H8"/>
    <mergeCell ref="C9:H9"/>
    <mergeCell ref="C27:H27"/>
    <mergeCell ref="C28:H28"/>
    <mergeCell ref="A6:B6"/>
    <mergeCell ref="A1:G1"/>
    <mergeCell ref="A2:G2"/>
    <mergeCell ref="A3:G3"/>
    <mergeCell ref="A5:B5"/>
    <mergeCell ref="C5:H5"/>
    <mergeCell ref="C6:H6"/>
  </mergeCells>
  <dataValidations count="1">
    <dataValidation type="custom" allowBlank="1" showInputMessage="1" showErrorMessage="1" sqref="C9:C10 C5 C28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57E8"/>
    <pageSetUpPr fitToPage="1"/>
  </sheetPr>
  <dimension ref="A1:T64"/>
  <sheetViews>
    <sheetView zoomScaleNormal="100" workbookViewId="0">
      <selection activeCell="A12" sqref="A12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77734375" style="11" customWidth="1"/>
    <col min="5" max="5" width="28.6640625" style="11" customWidth="1"/>
    <col min="6" max="6" width="12.6640625" style="11" customWidth="1"/>
    <col min="7" max="7" width="16.88671875" style="11" customWidth="1"/>
    <col min="8" max="16384" width="11.44140625" style="11"/>
  </cols>
  <sheetData>
    <row r="1" spans="1:20" ht="25.5" customHeight="1" x14ac:dyDescent="0.3">
      <c r="A1" s="57" t="str">
        <f>'Récapitulatif HOMMES'!A1</f>
        <v>CHAMPIONNATS DE FRANCE</v>
      </c>
      <c r="B1" s="57"/>
      <c r="C1" s="57"/>
      <c r="D1" s="57"/>
      <c r="E1" s="57"/>
      <c r="F1" s="57"/>
      <c r="G1" s="57"/>
    </row>
    <row r="2" spans="1:20" s="27" customFormat="1" ht="25.5" customHeight="1" x14ac:dyDescent="0.65">
      <c r="A2" s="59" t="str">
        <f>'Récapitulatif HOMMES'!A2</f>
        <v>MASTERS PISTE 2019</v>
      </c>
      <c r="B2" s="59"/>
      <c r="C2" s="59"/>
      <c r="D2" s="59"/>
      <c r="E2" s="59"/>
      <c r="F2" s="59"/>
      <c r="G2" s="59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38"/>
      <c r="T2" s="38"/>
    </row>
    <row r="3" spans="1:20" ht="21" customHeight="1" x14ac:dyDescent="0.3">
      <c r="A3" s="61" t="str">
        <f>'Récapitulatif HOMMES'!A3</f>
        <v>Vélodrome Théo Cauville - LE NEUBOURG (NORMANDIE)</v>
      </c>
      <c r="B3" s="61"/>
      <c r="C3" s="61"/>
      <c r="D3" s="61"/>
      <c r="E3" s="61"/>
      <c r="F3" s="61"/>
      <c r="G3" s="6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36"/>
      <c r="B4" s="36"/>
      <c r="C4" s="36"/>
      <c r="D4" s="36"/>
      <c r="E4" s="36"/>
      <c r="F4" s="36"/>
      <c r="G4" s="36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70" t="s">
        <v>22</v>
      </c>
      <c r="B5" s="70"/>
      <c r="C5" s="71">
        <f>'Récapitulatif FEMMES'!C8:H8</f>
        <v>0</v>
      </c>
      <c r="D5" s="71"/>
      <c r="E5" s="71"/>
      <c r="F5" s="71"/>
      <c r="G5" s="71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58" t="s">
        <v>8</v>
      </c>
      <c r="B6" s="58"/>
      <c r="C6" s="72" t="s">
        <v>63</v>
      </c>
      <c r="D6" s="72"/>
      <c r="E6" s="72"/>
      <c r="F6" s="72"/>
      <c r="G6" s="7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58" t="s">
        <v>24</v>
      </c>
      <c r="B8" s="58"/>
      <c r="C8" s="73" t="s">
        <v>42</v>
      </c>
      <c r="D8" s="73"/>
      <c r="E8" s="73"/>
      <c r="F8" s="73"/>
      <c r="G8" s="73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58" t="s">
        <v>14</v>
      </c>
      <c r="B9" s="58"/>
      <c r="C9" s="69">
        <f>COUNTA(A12:A21)</f>
        <v>0</v>
      </c>
      <c r="D9" s="69"/>
      <c r="E9" s="69"/>
      <c r="F9" s="69"/>
      <c r="G9" s="69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36"/>
      <c r="G10" s="36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32.25" customHeight="1" x14ac:dyDescent="0.3">
      <c r="A11" s="24" t="s">
        <v>2</v>
      </c>
      <c r="B11" s="24" t="s">
        <v>9</v>
      </c>
      <c r="C11" s="24" t="s">
        <v>4</v>
      </c>
      <c r="D11" s="24" t="s">
        <v>3</v>
      </c>
      <c r="E11" s="24" t="s">
        <v>0</v>
      </c>
      <c r="F11" s="24" t="s">
        <v>19</v>
      </c>
      <c r="G11" s="24" t="s">
        <v>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25" customHeight="1" x14ac:dyDescent="0.3">
      <c r="A12" s="7"/>
      <c r="B12" s="8">
        <f>IF(ISNA((VLOOKUP(A12,'Récapitulatif FEMMES'!A$13:G$43,2,FALSE))),0,(VLOOKUP(A12,'Récapitulatif FEMMES'!A$13:G$43,2,FALSE)))</f>
        <v>0</v>
      </c>
      <c r="C12" s="8">
        <f>IF(ISNA((VLOOKUP(B12,'Récapitulatif FEMMES'!B$13:I$43,2,FALSE))),0,(VLOOKUP(B12,'Récapitulatif FEMMES'!B$13:I$43,2,FALSE)))</f>
        <v>0</v>
      </c>
      <c r="D12" s="8">
        <f>IF(ISNA((VLOOKUP(A12,'Récapitulatif FEMMES'!A$13:J$43,4,FALSE))),0,(VLOOKUP(A12,'Récapitulatif FEMMES'!A$13:J$43,4,FALSE)))</f>
        <v>0</v>
      </c>
      <c r="E12" s="8">
        <f>IF(ISNA((VLOOKUP(A12,'Récapitulatif FEMMES'!A$13:H$43,5,FALSE))),0,(VLOOKUP(A12,'Récapitulatif FEMMES'!A$13:H$43,5,FALSE)))</f>
        <v>0</v>
      </c>
      <c r="F12" s="8">
        <f>IF(ISNA((VLOOKUP(B12,'Récapitulatif FEMMES'!B$13:I$43,5,FALSE))),0,(VLOOKUP(B12,'Récapitulatif FEMMES'!B$13:I$43,5,FALSE)))</f>
        <v>0</v>
      </c>
      <c r="G12" s="8">
        <f>IF(ISNA((VLOOKUP(F12,'Récapitulatif FEMMES'!F$13:L$43,2,FALSE))),0,(VLOOKUP(F12,'Récapitulatif FEMMES'!F$13:L$43,2,FALSE)))</f>
        <v>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IF(ISNA((VLOOKUP(A13,'Récapitulatif FEMMES'!A$13:G$43,2,FALSE))),0,(VLOOKUP(A13,'Récapitulatif FEMMES'!A$13:G$43,2,FALSE)))</f>
        <v>0</v>
      </c>
      <c r="C13" s="8">
        <f>IF(ISNA((VLOOKUP(B13,'Récapitulatif FEMMES'!B$13:I$43,2,FALSE))),0,(VLOOKUP(B13,'Récapitulatif FEMMES'!B$13:I$43,2,FALSE)))</f>
        <v>0</v>
      </c>
      <c r="D13" s="8">
        <f>IF(ISNA((VLOOKUP(A13,'Récapitulatif FEMMES'!A$13:J$43,4,FALSE))),0,(VLOOKUP(A13,'Récapitulatif FEMMES'!A$13:J$43,4,FALSE)))</f>
        <v>0</v>
      </c>
      <c r="E13" s="8">
        <f>IF(ISNA((VLOOKUP(A13,'Récapitulatif FEMMES'!A$13:H$43,5,FALSE))),0,(VLOOKUP(A13,'Récapitulatif FEMMES'!A$13:H$43,5,FALSE)))</f>
        <v>0</v>
      </c>
      <c r="F13" s="8">
        <f>IF(ISNA((VLOOKUP(B13,'Récapitulatif FEMMES'!B$13:I$43,5,FALSE))),0,(VLOOKUP(B13,'Récapitulatif FEMMES'!B$13:I$43,5,FALSE)))</f>
        <v>0</v>
      </c>
      <c r="G13" s="8">
        <f>IF(ISNA((VLOOKUP(F13,'Récapitulatif FEMMES'!F$13:L$43,2,FALSE))),0,(VLOOKUP(F13,'Récapitulatif FEMMES'!F$13:L$43,2,FALSE)))</f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IF(ISNA((VLOOKUP(A14,'Récapitulatif FEMMES'!A$13:G$43,2,FALSE))),0,(VLOOKUP(A14,'Récapitulatif FEMMES'!A$13:G$43,2,FALSE)))</f>
        <v>0</v>
      </c>
      <c r="C14" s="8">
        <f>IF(ISNA((VLOOKUP(B14,'Récapitulatif FEMMES'!B$13:I$43,2,FALSE))),0,(VLOOKUP(B14,'Récapitulatif FEMMES'!B$13:I$43,2,FALSE)))</f>
        <v>0</v>
      </c>
      <c r="D14" s="8">
        <f>IF(ISNA((VLOOKUP(A14,'Récapitulatif FEMMES'!A$13:J$43,4,FALSE))),0,(VLOOKUP(A14,'Récapitulatif FEMMES'!A$13:J$43,4,FALSE)))</f>
        <v>0</v>
      </c>
      <c r="E14" s="8">
        <f>IF(ISNA((VLOOKUP(A14,'Récapitulatif FEMMES'!A$13:H$43,5,FALSE))),0,(VLOOKUP(A14,'Récapitulatif FEMMES'!A$13:H$43,5,FALSE)))</f>
        <v>0</v>
      </c>
      <c r="F14" s="8">
        <f>IF(ISNA((VLOOKUP(B14,'Récapitulatif FEMMES'!B$13:I$43,5,FALSE))),0,(VLOOKUP(B14,'Récapitulatif FEMMES'!B$13:I$43,5,FALSE)))</f>
        <v>0</v>
      </c>
      <c r="G14" s="8">
        <f>IF(ISNA((VLOOKUP(F14,'Récapitulatif FEMMES'!F$13:L$43,2,FALSE))),0,(VLOOKUP(F14,'Récapitulatif FEMMES'!F$13:L$43,2,FALSE)))</f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IF(ISNA((VLOOKUP(A15,'Récapitulatif FEMMES'!A$13:G$43,2,FALSE))),0,(VLOOKUP(A15,'Récapitulatif FEMMES'!A$13:G$43,2,FALSE)))</f>
        <v>0</v>
      </c>
      <c r="C15" s="8">
        <f>IF(ISNA((VLOOKUP(B15,'Récapitulatif FEMMES'!B$13:I$43,2,FALSE))),0,(VLOOKUP(B15,'Récapitulatif FEMMES'!B$13:I$43,2,FALSE)))</f>
        <v>0</v>
      </c>
      <c r="D15" s="8">
        <f>IF(ISNA((VLOOKUP(A15,'Récapitulatif FEMMES'!A$13:J$43,4,FALSE))),0,(VLOOKUP(A15,'Récapitulatif FEMMES'!A$13:J$43,4,FALSE)))</f>
        <v>0</v>
      </c>
      <c r="E15" s="8">
        <f>IF(ISNA((VLOOKUP(A15,'Récapitulatif FEMMES'!A$13:H$43,5,FALSE))),0,(VLOOKUP(A15,'Récapitulatif FEMMES'!A$13:H$43,5,FALSE)))</f>
        <v>0</v>
      </c>
      <c r="F15" s="8">
        <f>IF(ISNA((VLOOKUP(B15,'Récapitulatif FEMMES'!B$13:I$43,5,FALSE))),0,(VLOOKUP(B15,'Récapitulatif FEMMES'!B$13:I$43,5,FALSE)))</f>
        <v>0</v>
      </c>
      <c r="G15" s="8">
        <f>IF(ISNA((VLOOKUP(F15,'Récapitulatif FEMMES'!F$13:L$43,2,FALSE))),0,(VLOOKUP(F15,'Récapitulatif FEMMES'!F$13:L$43,2,FALSE)))</f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IF(ISNA((VLOOKUP(A16,'Récapitulatif FEMMES'!A$13:G$43,2,FALSE))),0,(VLOOKUP(A16,'Récapitulatif FEMMES'!A$13:G$43,2,FALSE)))</f>
        <v>0</v>
      </c>
      <c r="C16" s="8">
        <f>IF(ISNA((VLOOKUP(B16,'Récapitulatif FEMMES'!B$13:I$43,2,FALSE))),0,(VLOOKUP(B16,'Récapitulatif FEMMES'!B$13:I$43,2,FALSE)))</f>
        <v>0</v>
      </c>
      <c r="D16" s="8">
        <f>IF(ISNA((VLOOKUP(A16,'Récapitulatif FEMMES'!A$13:J$43,4,FALSE))),0,(VLOOKUP(A16,'Récapitulatif FEMMES'!A$13:J$43,4,FALSE)))</f>
        <v>0</v>
      </c>
      <c r="E16" s="8">
        <f>IF(ISNA((VLOOKUP(A16,'Récapitulatif FEMMES'!A$13:H$43,5,FALSE))),0,(VLOOKUP(A16,'Récapitulatif FEMMES'!A$13:H$43,5,FALSE)))</f>
        <v>0</v>
      </c>
      <c r="F16" s="8">
        <f>IF(ISNA((VLOOKUP(B16,'Récapitulatif FEMMES'!B$13:I$43,5,FALSE))),0,(VLOOKUP(B16,'Récapitulatif FEMMES'!B$13:I$43,5,FALSE)))</f>
        <v>0</v>
      </c>
      <c r="G16" s="8">
        <f>IF(ISNA((VLOOKUP(F16,'Récapitulatif FEMMES'!F$13:L$43,2,FALSE))),0,(VLOOKUP(F16,'Récapitulatif FEMMES'!F$13:L$43,2,FALSE)))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0.25" customHeight="1" x14ac:dyDescent="0.3">
      <c r="A17" s="7"/>
      <c r="B17" s="8">
        <f>IF(ISNA((VLOOKUP(A17,'Récapitulatif FEMMES'!A$13:G$43,2,FALSE))),0,(VLOOKUP(A17,'Récapitulatif FEMMES'!A$13:G$43,2,FALSE)))</f>
        <v>0</v>
      </c>
      <c r="C17" s="8">
        <f>IF(ISNA((VLOOKUP(B17,'Récapitulatif FEMMES'!B$13:I$43,2,FALSE))),0,(VLOOKUP(B17,'Récapitulatif FEMMES'!B$13:I$43,2,FALSE)))</f>
        <v>0</v>
      </c>
      <c r="D17" s="8">
        <f>IF(ISNA((VLOOKUP(A17,'Récapitulatif FEMMES'!A$13:J$43,4,FALSE))),0,(VLOOKUP(A17,'Récapitulatif FEMMES'!A$13:J$43,4,FALSE)))</f>
        <v>0</v>
      </c>
      <c r="E17" s="8">
        <f>IF(ISNA((VLOOKUP(A17,'Récapitulatif FEMMES'!A$13:H$43,5,FALSE))),0,(VLOOKUP(A17,'Récapitulatif FEMMES'!A$13:H$43,5,FALSE)))</f>
        <v>0</v>
      </c>
      <c r="F17" s="8">
        <f>IF(ISNA((VLOOKUP(B17,'Récapitulatif FEMMES'!B$13:I$43,5,FALSE))),0,(VLOOKUP(B17,'Récapitulatif FEMMES'!B$13:I$43,5,FALSE)))</f>
        <v>0</v>
      </c>
      <c r="G17" s="8">
        <f>IF(ISNA((VLOOKUP(F17,'Récapitulatif FEMMES'!F$13:L$43,2,FALSE))),0,(VLOOKUP(F17,'Récapitulatif FEMMES'!F$13:L$43,2,FALSE)))</f>
        <v>0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20.25" customHeight="1" x14ac:dyDescent="0.3">
      <c r="A18" s="7"/>
      <c r="B18" s="8">
        <f>IF(ISNA((VLOOKUP(A18,'Récapitulatif FEMMES'!A$13:G$43,2,FALSE))),0,(VLOOKUP(A18,'Récapitulatif FEMMES'!A$13:G$43,2,FALSE)))</f>
        <v>0</v>
      </c>
      <c r="C18" s="8">
        <f>IF(ISNA((VLOOKUP(B18,'Récapitulatif FEMMES'!B$13:I$43,2,FALSE))),0,(VLOOKUP(B18,'Récapitulatif FEMMES'!B$13:I$43,2,FALSE)))</f>
        <v>0</v>
      </c>
      <c r="D18" s="8">
        <f>IF(ISNA((VLOOKUP(A18,'Récapitulatif FEMMES'!A$13:J$43,4,FALSE))),0,(VLOOKUP(A18,'Récapitulatif FEMMES'!A$13:J$43,4,FALSE)))</f>
        <v>0</v>
      </c>
      <c r="E18" s="8">
        <f>IF(ISNA((VLOOKUP(A18,'Récapitulatif FEMMES'!A$13:H$43,5,FALSE))),0,(VLOOKUP(A18,'Récapitulatif FEMMES'!A$13:H$43,5,FALSE)))</f>
        <v>0</v>
      </c>
      <c r="F18" s="8">
        <f>IF(ISNA((VLOOKUP(B18,'Récapitulatif FEMMES'!B$13:I$43,5,FALSE))),0,(VLOOKUP(B18,'Récapitulatif FEMMES'!B$13:I$43,5,FALSE)))</f>
        <v>0</v>
      </c>
      <c r="G18" s="8">
        <f>IF(ISNA((VLOOKUP(F18,'Récapitulatif FEMMES'!F$13:L$43,2,FALSE))),0,(VLOOKUP(F18,'Récapitulatif FEMMES'!F$13:L$43,2,FALSE)))</f>
        <v>0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0.25" customHeight="1" x14ac:dyDescent="0.3">
      <c r="A19" s="7"/>
      <c r="B19" s="8">
        <f>IF(ISNA((VLOOKUP(A19,'Récapitulatif FEMMES'!A$13:G$43,2,FALSE))),0,(VLOOKUP(A19,'Récapitulatif FEMMES'!A$13:G$43,2,FALSE)))</f>
        <v>0</v>
      </c>
      <c r="C19" s="8">
        <f>IF(ISNA((VLOOKUP(B19,'Récapitulatif FEMMES'!B$13:I$43,2,FALSE))),0,(VLOOKUP(B19,'Récapitulatif FEMMES'!B$13:I$43,2,FALSE)))</f>
        <v>0</v>
      </c>
      <c r="D19" s="8">
        <f>IF(ISNA((VLOOKUP(A19,'Récapitulatif FEMMES'!A$13:J$43,4,FALSE))),0,(VLOOKUP(A19,'Récapitulatif FEMMES'!A$13:J$43,4,FALSE)))</f>
        <v>0</v>
      </c>
      <c r="E19" s="8">
        <f>IF(ISNA((VLOOKUP(A19,'Récapitulatif FEMMES'!A$13:H$43,5,FALSE))),0,(VLOOKUP(A19,'Récapitulatif FEMMES'!A$13:H$43,5,FALSE)))</f>
        <v>0</v>
      </c>
      <c r="F19" s="8">
        <f>IF(ISNA((VLOOKUP(B19,'Récapitulatif FEMMES'!B$13:I$43,5,FALSE))),0,(VLOOKUP(B19,'Récapitulatif FEMMES'!B$13:I$43,5,FALSE)))</f>
        <v>0</v>
      </c>
      <c r="G19" s="8">
        <f>IF(ISNA((VLOOKUP(F19,'Récapitulatif FEMMES'!F$13:L$43,2,FALSE))),0,(VLOOKUP(F19,'Récapitulatif FEMMES'!F$13:L$43,2,FALSE)))</f>
        <v>0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0.25" customHeight="1" x14ac:dyDescent="0.3">
      <c r="A20" s="7"/>
      <c r="B20" s="8">
        <f>IF(ISNA((VLOOKUP(A20,'Récapitulatif FEMMES'!A$13:G$43,2,FALSE))),0,(VLOOKUP(A20,'Récapitulatif FEMMES'!A$13:G$43,2,FALSE)))</f>
        <v>0</v>
      </c>
      <c r="C20" s="8">
        <f>IF(ISNA((VLOOKUP(B20,'Récapitulatif FEMMES'!B$13:I$43,2,FALSE))),0,(VLOOKUP(B20,'Récapitulatif FEMMES'!B$13:I$43,2,FALSE)))</f>
        <v>0</v>
      </c>
      <c r="D20" s="8">
        <f>IF(ISNA((VLOOKUP(A20,'Récapitulatif FEMMES'!A$13:J$43,4,FALSE))),0,(VLOOKUP(A20,'Récapitulatif FEMMES'!A$13:J$43,4,FALSE)))</f>
        <v>0</v>
      </c>
      <c r="E20" s="8">
        <f>IF(ISNA((VLOOKUP(A20,'Récapitulatif FEMMES'!A$13:H$43,5,FALSE))),0,(VLOOKUP(A20,'Récapitulatif FEMMES'!A$13:H$43,5,FALSE)))</f>
        <v>0</v>
      </c>
      <c r="F20" s="8">
        <f>IF(ISNA((VLOOKUP(B20,'Récapitulatif FEMMES'!B$13:I$43,5,FALSE))),0,(VLOOKUP(B20,'Récapitulatif FEMMES'!B$13:I$43,5,FALSE)))</f>
        <v>0</v>
      </c>
      <c r="G20" s="8">
        <f>IF(ISNA((VLOOKUP(F20,'Récapitulatif FEMMES'!F$13:L$43,2,FALSE))),0,(VLOOKUP(F20,'Récapitulatif FEMMES'!F$13:L$43,2,FALSE)))</f>
        <v>0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0.25" customHeight="1" x14ac:dyDescent="0.3">
      <c r="A21" s="7"/>
      <c r="B21" s="8">
        <f>IF(ISNA((VLOOKUP(A21,'Récapitulatif FEMMES'!A$13:G$43,2,FALSE))),0,(VLOOKUP(A21,'Récapitulatif FEMMES'!A$13:G$43,2,FALSE)))</f>
        <v>0</v>
      </c>
      <c r="C21" s="8">
        <f>IF(ISNA((VLOOKUP(B21,'Récapitulatif FEMMES'!B$13:I$43,2,FALSE))),0,(VLOOKUP(B21,'Récapitulatif FEMMES'!B$13:I$43,2,FALSE)))</f>
        <v>0</v>
      </c>
      <c r="D21" s="8">
        <f>IF(ISNA((VLOOKUP(A21,'Récapitulatif FEMMES'!A$13:J$43,4,FALSE))),0,(VLOOKUP(A21,'Récapitulatif FEMMES'!A$13:J$43,4,FALSE)))</f>
        <v>0</v>
      </c>
      <c r="E21" s="8">
        <f>IF(ISNA((VLOOKUP(A21,'Récapitulatif FEMMES'!A$13:H$43,5,FALSE))),0,(VLOOKUP(A21,'Récapitulatif FEMMES'!A$13:H$43,5,FALSE)))</f>
        <v>0</v>
      </c>
      <c r="F21" s="8">
        <f>IF(ISNA((VLOOKUP(B21,'Récapitulatif FEMMES'!B$13:I$43,5,FALSE))),0,(VLOOKUP(B21,'Récapitulatif FEMMES'!B$13:I$43,5,FALSE)))</f>
        <v>0</v>
      </c>
      <c r="G21" s="8">
        <f>IF(ISNA((VLOOKUP(F21,'Récapitulatif FEMMES'!F$13:L$43,2,FALSE))),0,(VLOOKUP(F21,'Récapitulatif FEMMES'!F$13:L$43,2,FALSE)))</f>
        <v>0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s="32" customFormat="1" ht="22.5" customHeight="1" x14ac:dyDescent="0.3">
      <c r="A22" s="5"/>
      <c r="B22" s="6"/>
      <c r="C22" s="6"/>
      <c r="D22" s="6"/>
      <c r="E22" s="6"/>
      <c r="F22" s="6"/>
      <c r="G22" s="6"/>
    </row>
    <row r="23" spans="1:20" ht="18" customHeight="1" x14ac:dyDescent="0.3"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18" customHeight="1" x14ac:dyDescent="0.3"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18" customHeight="1" x14ac:dyDescent="0.3"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18" customHeight="1" x14ac:dyDescent="0.3"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18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18" customHeight="1" x14ac:dyDescent="0.3"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18" customHeight="1" x14ac:dyDescent="0.3"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18" customHeight="1" x14ac:dyDescent="0.3"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18" customHeight="1" x14ac:dyDescent="0.3"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18" customHeight="1" x14ac:dyDescent="0.3"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8:20" ht="18" customHeight="1" x14ac:dyDescent="0.3"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8:20" ht="18" customHeight="1" x14ac:dyDescent="0.3"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8:20" ht="18" customHeight="1" x14ac:dyDescent="0.3"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8:20" ht="18" customHeight="1" x14ac:dyDescent="0.3"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8:20" ht="18" customHeight="1" x14ac:dyDescent="0.3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8:20" ht="18" customHeight="1" x14ac:dyDescent="0.3"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8:20" ht="18" customHeight="1" x14ac:dyDescent="0.3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8:20" ht="18" customHeight="1" x14ac:dyDescent="0.3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8:20" ht="18" customHeight="1" x14ac:dyDescent="0.3"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8:20" ht="18" customHeight="1" x14ac:dyDescent="0.3"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8:20" ht="18" customHeight="1" x14ac:dyDescent="0.3"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8:20" ht="18" customHeight="1" x14ac:dyDescent="0.3"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8:20" ht="18" customHeight="1" x14ac:dyDescent="0.3"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8:20" ht="18" customHeight="1" x14ac:dyDescent="0.3"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8:20" ht="18" customHeight="1" x14ac:dyDescent="0.3"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8:20" ht="18" customHeight="1" x14ac:dyDescent="0.3"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8:20" ht="18" customHeight="1" x14ac:dyDescent="0.3"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8:20" ht="18" customHeight="1" x14ac:dyDescent="0.3"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8:20" ht="18" customHeight="1" x14ac:dyDescent="0.3"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8:20" ht="18" customHeight="1" x14ac:dyDescent="0.3"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8:20" ht="18" customHeight="1" x14ac:dyDescent="0.3"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8:20" ht="18" customHeight="1" x14ac:dyDescent="0.3"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8:20" ht="18" customHeight="1" x14ac:dyDescent="0.3"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8:20" ht="18" customHeight="1" x14ac:dyDescent="0.3"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8:20" ht="18" customHeight="1" x14ac:dyDescent="0.3"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8:20" ht="18" customHeight="1" x14ac:dyDescent="0.3"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8:20" ht="18" customHeight="1" x14ac:dyDescent="0.3"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8:20" ht="18" customHeight="1" x14ac:dyDescent="0.3"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8:20" ht="18" customHeight="1" x14ac:dyDescent="0.3"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8:20" ht="18" customHeight="1" x14ac:dyDescent="0.3"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8:20" ht="18" customHeight="1" x14ac:dyDescent="0.3"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8:20" x14ac:dyDescent="0.3"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</sheetData>
  <sheetProtection algorithmName="SHA-512" hashValue="uzWyjyA2IpNyZcDDYvgrO1RTLDNiYCMPvYIZ6WMdmpAnB7D0sRK7IgG3xaXRHqzYO8aXqPe0MCNAYtsRlQFV3g==" saltValue="/OI68HK6ghtyrB4yRFRUFw==" spinCount="100000" sheet="1" objects="1" scenarios="1" selectLockedCells="1"/>
  <mergeCells count="11">
    <mergeCell ref="A8:B8"/>
    <mergeCell ref="C8:G8"/>
    <mergeCell ref="A9:B9"/>
    <mergeCell ref="C9:G9"/>
    <mergeCell ref="A1:G1"/>
    <mergeCell ref="A2:G2"/>
    <mergeCell ref="A3:G3"/>
    <mergeCell ref="A5:B5"/>
    <mergeCell ref="C5:G5"/>
    <mergeCell ref="A6:B6"/>
    <mergeCell ref="C6:G6"/>
  </mergeCells>
  <dataValidations count="1">
    <dataValidation type="custom" allowBlank="1" showInputMessage="1" showErrorMessage="1" sqref="C5 C9:C10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57E8"/>
    <pageSetUpPr fitToPage="1"/>
  </sheetPr>
  <dimension ref="A1:T64"/>
  <sheetViews>
    <sheetView zoomScaleNormal="100" workbookViewId="0">
      <selection activeCell="A12" sqref="A12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77734375" style="11" customWidth="1"/>
    <col min="5" max="5" width="28.6640625" style="11" customWidth="1"/>
    <col min="6" max="6" width="12.6640625" style="11" customWidth="1"/>
    <col min="7" max="7" width="16.88671875" style="11" customWidth="1"/>
    <col min="8" max="16384" width="11.44140625" style="11"/>
  </cols>
  <sheetData>
    <row r="1" spans="1:20" ht="25.5" customHeight="1" x14ac:dyDescent="0.3">
      <c r="A1" s="57" t="str">
        <f>'Récapitulatif HOMMES'!A1</f>
        <v>CHAMPIONNATS DE FRANCE</v>
      </c>
      <c r="B1" s="57"/>
      <c r="C1" s="57"/>
      <c r="D1" s="57"/>
      <c r="E1" s="57"/>
      <c r="F1" s="57"/>
      <c r="G1" s="57"/>
    </row>
    <row r="2" spans="1:20" s="27" customFormat="1" ht="25.5" customHeight="1" x14ac:dyDescent="0.65">
      <c r="A2" s="59" t="str">
        <f>'Récapitulatif HOMMES'!A2</f>
        <v>MASTERS PISTE 2019</v>
      </c>
      <c r="B2" s="59"/>
      <c r="C2" s="59"/>
      <c r="D2" s="59"/>
      <c r="E2" s="59"/>
      <c r="F2" s="59"/>
      <c r="G2" s="59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61" t="str">
        <f>'Récapitulatif HOMMES'!A3</f>
        <v>Vélodrome Théo Cauville - LE NEUBOURG (NORMANDIE)</v>
      </c>
      <c r="B3" s="61"/>
      <c r="C3" s="61"/>
      <c r="D3" s="61"/>
      <c r="E3" s="61"/>
      <c r="F3" s="61"/>
      <c r="G3" s="6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70" t="s">
        <v>22</v>
      </c>
      <c r="B5" s="70"/>
      <c r="C5" s="71">
        <f>'Récapitulatif FEMMES'!C8:H8</f>
        <v>0</v>
      </c>
      <c r="D5" s="71"/>
      <c r="E5" s="71"/>
      <c r="F5" s="71"/>
      <c r="G5" s="71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58" t="s">
        <v>8</v>
      </c>
      <c r="B6" s="58"/>
      <c r="C6" s="72" t="s">
        <v>64</v>
      </c>
      <c r="D6" s="72"/>
      <c r="E6" s="72"/>
      <c r="F6" s="72"/>
      <c r="G6" s="7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58" t="s">
        <v>24</v>
      </c>
      <c r="B8" s="58"/>
      <c r="C8" s="73" t="s">
        <v>42</v>
      </c>
      <c r="D8" s="73"/>
      <c r="E8" s="73"/>
      <c r="F8" s="73"/>
      <c r="G8" s="73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58" t="s">
        <v>14</v>
      </c>
      <c r="B9" s="58"/>
      <c r="C9" s="69">
        <f>COUNTA(A12:A21)</f>
        <v>0</v>
      </c>
      <c r="D9" s="69"/>
      <c r="E9" s="69"/>
      <c r="F9" s="69"/>
      <c r="G9" s="69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32.25" customHeight="1" x14ac:dyDescent="0.3">
      <c r="A11" s="24" t="s">
        <v>2</v>
      </c>
      <c r="B11" s="24" t="s">
        <v>9</v>
      </c>
      <c r="C11" s="24" t="s">
        <v>4</v>
      </c>
      <c r="D11" s="24" t="s">
        <v>3</v>
      </c>
      <c r="E11" s="24" t="s">
        <v>0</v>
      </c>
      <c r="F11" s="24" t="s">
        <v>19</v>
      </c>
      <c r="G11" s="24" t="s">
        <v>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25" customHeight="1" x14ac:dyDescent="0.3">
      <c r="A12" s="7"/>
      <c r="B12" s="8">
        <f>IF(ISNA((VLOOKUP(A12,'Récapitulatif FEMMES'!A$13:G$43,2,FALSE))),0,(VLOOKUP(A12,'Récapitulatif FEMMES'!A$13:G$43,2,FALSE)))</f>
        <v>0</v>
      </c>
      <c r="C12" s="8">
        <f>IF(ISNA((VLOOKUP(B12,'Récapitulatif FEMMES'!B$13:I$43,2,FALSE))),0,(VLOOKUP(B12,'Récapitulatif FEMMES'!B$13:I$43,2,FALSE)))</f>
        <v>0</v>
      </c>
      <c r="D12" s="8">
        <f>IF(ISNA((VLOOKUP(A12,'Récapitulatif FEMMES'!A$13:J$43,4,FALSE))),0,(VLOOKUP(A12,'Récapitulatif FEMMES'!A$13:J$43,4,FALSE)))</f>
        <v>0</v>
      </c>
      <c r="E12" s="8">
        <f>IF(ISNA((VLOOKUP(A12,'Récapitulatif FEMMES'!A$13:H$43,5,FALSE))),0,(VLOOKUP(A12,'Récapitulatif FEMMES'!A$13:H$43,5,FALSE)))</f>
        <v>0</v>
      </c>
      <c r="F12" s="8">
        <f>IF(ISNA((VLOOKUP(B12,'Récapitulatif FEMMES'!B$13:I$43,5,FALSE))),0,(VLOOKUP(B12,'Récapitulatif FEMMES'!B$13:I$43,5,FALSE)))</f>
        <v>0</v>
      </c>
      <c r="G12" s="8">
        <f>IF(ISNA((VLOOKUP(F12,'Récapitulatif FEMMES'!F$13:L$43,2,FALSE))),0,(VLOOKUP(F12,'Récapitulatif FEMMES'!F$13:L$43,2,FALSE)))</f>
        <v>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IF(ISNA((VLOOKUP(A13,'Récapitulatif FEMMES'!A$13:G$43,2,FALSE))),0,(VLOOKUP(A13,'Récapitulatif FEMMES'!A$13:G$43,2,FALSE)))</f>
        <v>0</v>
      </c>
      <c r="C13" s="8">
        <f>IF(ISNA((VLOOKUP(B13,'Récapitulatif FEMMES'!B$13:I$43,2,FALSE))),0,(VLOOKUP(B13,'Récapitulatif FEMMES'!B$13:I$43,2,FALSE)))</f>
        <v>0</v>
      </c>
      <c r="D13" s="8">
        <f>IF(ISNA((VLOOKUP(A13,'Récapitulatif FEMMES'!A$13:J$43,4,FALSE))),0,(VLOOKUP(A13,'Récapitulatif FEMMES'!A$13:J$43,4,FALSE)))</f>
        <v>0</v>
      </c>
      <c r="E13" s="8">
        <f>IF(ISNA((VLOOKUP(A13,'Récapitulatif FEMMES'!A$13:H$43,5,FALSE))),0,(VLOOKUP(A13,'Récapitulatif FEMMES'!A$13:H$43,5,FALSE)))</f>
        <v>0</v>
      </c>
      <c r="F13" s="8">
        <f>IF(ISNA((VLOOKUP(B13,'Récapitulatif FEMMES'!B$13:I$43,5,FALSE))),0,(VLOOKUP(B13,'Récapitulatif FEMMES'!B$13:I$43,5,FALSE)))</f>
        <v>0</v>
      </c>
      <c r="G13" s="8">
        <f>IF(ISNA((VLOOKUP(F13,'Récapitulatif FEMMES'!F$13:L$43,2,FALSE))),0,(VLOOKUP(F13,'Récapitulatif FEMMES'!F$13:L$43,2,FALSE)))</f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IF(ISNA((VLOOKUP(A14,'Récapitulatif FEMMES'!A$13:G$43,2,FALSE))),0,(VLOOKUP(A14,'Récapitulatif FEMMES'!A$13:G$43,2,FALSE)))</f>
        <v>0</v>
      </c>
      <c r="C14" s="8">
        <f>IF(ISNA((VLOOKUP(B14,'Récapitulatif FEMMES'!B$13:I$43,2,FALSE))),0,(VLOOKUP(B14,'Récapitulatif FEMMES'!B$13:I$43,2,FALSE)))</f>
        <v>0</v>
      </c>
      <c r="D14" s="8">
        <f>IF(ISNA((VLOOKUP(A14,'Récapitulatif FEMMES'!A$13:J$43,4,FALSE))),0,(VLOOKUP(A14,'Récapitulatif FEMMES'!A$13:J$43,4,FALSE)))</f>
        <v>0</v>
      </c>
      <c r="E14" s="8">
        <f>IF(ISNA((VLOOKUP(A14,'Récapitulatif FEMMES'!A$13:H$43,5,FALSE))),0,(VLOOKUP(A14,'Récapitulatif FEMMES'!A$13:H$43,5,FALSE)))</f>
        <v>0</v>
      </c>
      <c r="F14" s="8">
        <f>IF(ISNA((VLOOKUP(B14,'Récapitulatif FEMMES'!B$13:I$43,5,FALSE))),0,(VLOOKUP(B14,'Récapitulatif FEMMES'!B$13:I$43,5,FALSE)))</f>
        <v>0</v>
      </c>
      <c r="G14" s="8">
        <f>IF(ISNA((VLOOKUP(F14,'Récapitulatif FEMMES'!F$13:L$43,2,FALSE))),0,(VLOOKUP(F14,'Récapitulatif FEMMES'!F$13:L$43,2,FALSE)))</f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IF(ISNA((VLOOKUP(A15,'Récapitulatif FEMMES'!A$13:G$43,2,FALSE))),0,(VLOOKUP(A15,'Récapitulatif FEMMES'!A$13:G$43,2,FALSE)))</f>
        <v>0</v>
      </c>
      <c r="C15" s="8">
        <f>IF(ISNA((VLOOKUP(B15,'Récapitulatif FEMMES'!B$13:I$43,2,FALSE))),0,(VLOOKUP(B15,'Récapitulatif FEMMES'!B$13:I$43,2,FALSE)))</f>
        <v>0</v>
      </c>
      <c r="D15" s="8">
        <f>IF(ISNA((VLOOKUP(A15,'Récapitulatif FEMMES'!A$13:J$43,4,FALSE))),0,(VLOOKUP(A15,'Récapitulatif FEMMES'!A$13:J$43,4,FALSE)))</f>
        <v>0</v>
      </c>
      <c r="E15" s="8">
        <f>IF(ISNA((VLOOKUP(A15,'Récapitulatif FEMMES'!A$13:H$43,5,FALSE))),0,(VLOOKUP(A15,'Récapitulatif FEMMES'!A$13:H$43,5,FALSE)))</f>
        <v>0</v>
      </c>
      <c r="F15" s="8">
        <f>IF(ISNA((VLOOKUP(B15,'Récapitulatif FEMMES'!B$13:I$43,5,FALSE))),0,(VLOOKUP(B15,'Récapitulatif FEMMES'!B$13:I$43,5,FALSE)))</f>
        <v>0</v>
      </c>
      <c r="G15" s="8">
        <f>IF(ISNA((VLOOKUP(F15,'Récapitulatif FEMMES'!F$13:L$43,2,FALSE))),0,(VLOOKUP(F15,'Récapitulatif FEMMES'!F$13:L$43,2,FALSE)))</f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IF(ISNA((VLOOKUP(A16,'Récapitulatif FEMMES'!A$13:G$43,2,FALSE))),0,(VLOOKUP(A16,'Récapitulatif FEMMES'!A$13:G$43,2,FALSE)))</f>
        <v>0</v>
      </c>
      <c r="C16" s="8">
        <f>IF(ISNA((VLOOKUP(B16,'Récapitulatif FEMMES'!B$13:I$43,2,FALSE))),0,(VLOOKUP(B16,'Récapitulatif FEMMES'!B$13:I$43,2,FALSE)))</f>
        <v>0</v>
      </c>
      <c r="D16" s="8">
        <f>IF(ISNA((VLOOKUP(A16,'Récapitulatif FEMMES'!A$13:J$43,4,FALSE))),0,(VLOOKUP(A16,'Récapitulatif FEMMES'!A$13:J$43,4,FALSE)))</f>
        <v>0</v>
      </c>
      <c r="E16" s="8">
        <f>IF(ISNA((VLOOKUP(A16,'Récapitulatif FEMMES'!A$13:H$43,5,FALSE))),0,(VLOOKUP(A16,'Récapitulatif FEMMES'!A$13:H$43,5,FALSE)))</f>
        <v>0</v>
      </c>
      <c r="F16" s="8">
        <f>IF(ISNA((VLOOKUP(B16,'Récapitulatif FEMMES'!B$13:I$43,5,FALSE))),0,(VLOOKUP(B16,'Récapitulatif FEMMES'!B$13:I$43,5,FALSE)))</f>
        <v>0</v>
      </c>
      <c r="G16" s="8">
        <f>IF(ISNA((VLOOKUP(F16,'Récapitulatif FEMMES'!F$13:L$43,2,FALSE))),0,(VLOOKUP(F16,'Récapitulatif FEMMES'!F$13:L$43,2,FALSE)))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0.25" customHeight="1" x14ac:dyDescent="0.3">
      <c r="A17" s="7"/>
      <c r="B17" s="8">
        <f>IF(ISNA((VLOOKUP(A17,'Récapitulatif FEMMES'!A$13:G$43,2,FALSE))),0,(VLOOKUP(A17,'Récapitulatif FEMMES'!A$13:G$43,2,FALSE)))</f>
        <v>0</v>
      </c>
      <c r="C17" s="8">
        <f>IF(ISNA((VLOOKUP(B17,'Récapitulatif FEMMES'!B$13:I$43,2,FALSE))),0,(VLOOKUP(B17,'Récapitulatif FEMMES'!B$13:I$43,2,FALSE)))</f>
        <v>0</v>
      </c>
      <c r="D17" s="8">
        <f>IF(ISNA((VLOOKUP(A17,'Récapitulatif FEMMES'!A$13:J$43,4,FALSE))),0,(VLOOKUP(A17,'Récapitulatif FEMMES'!A$13:J$43,4,FALSE)))</f>
        <v>0</v>
      </c>
      <c r="E17" s="8">
        <f>IF(ISNA((VLOOKUP(A17,'Récapitulatif FEMMES'!A$13:H$43,5,FALSE))),0,(VLOOKUP(A17,'Récapitulatif FEMMES'!A$13:H$43,5,FALSE)))</f>
        <v>0</v>
      </c>
      <c r="F17" s="8">
        <f>IF(ISNA((VLOOKUP(B17,'Récapitulatif FEMMES'!B$13:I$43,5,FALSE))),0,(VLOOKUP(B17,'Récapitulatif FEMMES'!B$13:I$43,5,FALSE)))</f>
        <v>0</v>
      </c>
      <c r="G17" s="8">
        <f>IF(ISNA((VLOOKUP(F17,'Récapitulatif FEMMES'!F$13:L$43,2,FALSE))),0,(VLOOKUP(F17,'Récapitulatif FEMMES'!F$13:L$43,2,FALSE)))</f>
        <v>0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20.25" customHeight="1" x14ac:dyDescent="0.3">
      <c r="A18" s="7"/>
      <c r="B18" s="8">
        <f>IF(ISNA((VLOOKUP(A18,'Récapitulatif FEMMES'!A$13:G$43,2,FALSE))),0,(VLOOKUP(A18,'Récapitulatif FEMMES'!A$13:G$43,2,FALSE)))</f>
        <v>0</v>
      </c>
      <c r="C18" s="8">
        <f>IF(ISNA((VLOOKUP(B18,'Récapitulatif FEMMES'!B$13:I$43,2,FALSE))),0,(VLOOKUP(B18,'Récapitulatif FEMMES'!B$13:I$43,2,FALSE)))</f>
        <v>0</v>
      </c>
      <c r="D18" s="8">
        <f>IF(ISNA((VLOOKUP(A18,'Récapitulatif FEMMES'!A$13:J$43,4,FALSE))),0,(VLOOKUP(A18,'Récapitulatif FEMMES'!A$13:J$43,4,FALSE)))</f>
        <v>0</v>
      </c>
      <c r="E18" s="8">
        <f>IF(ISNA((VLOOKUP(A18,'Récapitulatif FEMMES'!A$13:H$43,5,FALSE))),0,(VLOOKUP(A18,'Récapitulatif FEMMES'!A$13:H$43,5,FALSE)))</f>
        <v>0</v>
      </c>
      <c r="F18" s="8">
        <f>IF(ISNA((VLOOKUP(B18,'Récapitulatif FEMMES'!B$13:I$43,5,FALSE))),0,(VLOOKUP(B18,'Récapitulatif FEMMES'!B$13:I$43,5,FALSE)))</f>
        <v>0</v>
      </c>
      <c r="G18" s="8">
        <f>IF(ISNA((VLOOKUP(F18,'Récapitulatif FEMMES'!F$13:L$43,2,FALSE))),0,(VLOOKUP(F18,'Récapitulatif FEMMES'!F$13:L$43,2,FALSE)))</f>
        <v>0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0.25" customHeight="1" x14ac:dyDescent="0.3">
      <c r="A19" s="7"/>
      <c r="B19" s="8">
        <f>IF(ISNA((VLOOKUP(A19,'Récapitulatif FEMMES'!A$13:G$43,2,FALSE))),0,(VLOOKUP(A19,'Récapitulatif FEMMES'!A$13:G$43,2,FALSE)))</f>
        <v>0</v>
      </c>
      <c r="C19" s="8">
        <f>IF(ISNA((VLOOKUP(B19,'Récapitulatif FEMMES'!B$13:I$43,2,FALSE))),0,(VLOOKUP(B19,'Récapitulatif FEMMES'!B$13:I$43,2,FALSE)))</f>
        <v>0</v>
      </c>
      <c r="D19" s="8">
        <f>IF(ISNA((VLOOKUP(A19,'Récapitulatif FEMMES'!A$13:J$43,4,FALSE))),0,(VLOOKUP(A19,'Récapitulatif FEMMES'!A$13:J$43,4,FALSE)))</f>
        <v>0</v>
      </c>
      <c r="E19" s="8">
        <f>IF(ISNA((VLOOKUP(A19,'Récapitulatif FEMMES'!A$13:H$43,5,FALSE))),0,(VLOOKUP(A19,'Récapitulatif FEMMES'!A$13:H$43,5,FALSE)))</f>
        <v>0</v>
      </c>
      <c r="F19" s="8">
        <f>IF(ISNA((VLOOKUP(B19,'Récapitulatif FEMMES'!B$13:I$43,5,FALSE))),0,(VLOOKUP(B19,'Récapitulatif FEMMES'!B$13:I$43,5,FALSE)))</f>
        <v>0</v>
      </c>
      <c r="G19" s="8">
        <f>IF(ISNA((VLOOKUP(F19,'Récapitulatif FEMMES'!F$13:L$43,2,FALSE))),0,(VLOOKUP(F19,'Récapitulatif FEMMES'!F$13:L$43,2,FALSE)))</f>
        <v>0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0.25" customHeight="1" x14ac:dyDescent="0.3">
      <c r="A20" s="7"/>
      <c r="B20" s="8">
        <f>IF(ISNA((VLOOKUP(A20,'Récapitulatif FEMMES'!A$13:G$43,2,FALSE))),0,(VLOOKUP(A20,'Récapitulatif FEMMES'!A$13:G$43,2,FALSE)))</f>
        <v>0</v>
      </c>
      <c r="C20" s="8">
        <f>IF(ISNA((VLOOKUP(B20,'Récapitulatif FEMMES'!B$13:I$43,2,FALSE))),0,(VLOOKUP(B20,'Récapitulatif FEMMES'!B$13:I$43,2,FALSE)))</f>
        <v>0</v>
      </c>
      <c r="D20" s="8">
        <f>IF(ISNA((VLOOKUP(A20,'Récapitulatif FEMMES'!A$13:J$43,4,FALSE))),0,(VLOOKUP(A20,'Récapitulatif FEMMES'!A$13:J$43,4,FALSE)))</f>
        <v>0</v>
      </c>
      <c r="E20" s="8">
        <f>IF(ISNA((VLOOKUP(A20,'Récapitulatif FEMMES'!A$13:H$43,5,FALSE))),0,(VLOOKUP(A20,'Récapitulatif FEMMES'!A$13:H$43,5,FALSE)))</f>
        <v>0</v>
      </c>
      <c r="F20" s="8">
        <f>IF(ISNA((VLOOKUP(B20,'Récapitulatif FEMMES'!B$13:I$43,5,FALSE))),0,(VLOOKUP(B20,'Récapitulatif FEMMES'!B$13:I$43,5,FALSE)))</f>
        <v>0</v>
      </c>
      <c r="G20" s="8">
        <f>IF(ISNA((VLOOKUP(F20,'Récapitulatif FEMMES'!F$13:L$43,2,FALSE))),0,(VLOOKUP(F20,'Récapitulatif FEMMES'!F$13:L$43,2,FALSE)))</f>
        <v>0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0.25" customHeight="1" x14ac:dyDescent="0.3">
      <c r="A21" s="7"/>
      <c r="B21" s="8">
        <f>IF(ISNA((VLOOKUP(A21,'Récapitulatif FEMMES'!A$13:G$43,2,FALSE))),0,(VLOOKUP(A21,'Récapitulatif FEMMES'!A$13:G$43,2,FALSE)))</f>
        <v>0</v>
      </c>
      <c r="C21" s="8">
        <f>IF(ISNA((VLOOKUP(B21,'Récapitulatif FEMMES'!B$13:I$43,2,FALSE))),0,(VLOOKUP(B21,'Récapitulatif FEMMES'!B$13:I$43,2,FALSE)))</f>
        <v>0</v>
      </c>
      <c r="D21" s="8">
        <f>IF(ISNA((VLOOKUP(A21,'Récapitulatif FEMMES'!A$13:J$43,4,FALSE))),0,(VLOOKUP(A21,'Récapitulatif FEMMES'!A$13:J$43,4,FALSE)))</f>
        <v>0</v>
      </c>
      <c r="E21" s="8">
        <f>IF(ISNA((VLOOKUP(A21,'Récapitulatif FEMMES'!A$13:H$43,5,FALSE))),0,(VLOOKUP(A21,'Récapitulatif FEMMES'!A$13:H$43,5,FALSE)))</f>
        <v>0</v>
      </c>
      <c r="F21" s="8">
        <f>IF(ISNA((VLOOKUP(B21,'Récapitulatif FEMMES'!B$13:I$43,5,FALSE))),0,(VLOOKUP(B21,'Récapitulatif FEMMES'!B$13:I$43,5,FALSE)))</f>
        <v>0</v>
      </c>
      <c r="G21" s="8">
        <f>IF(ISNA((VLOOKUP(F21,'Récapitulatif FEMMES'!F$13:L$43,2,FALSE))),0,(VLOOKUP(F21,'Récapitulatif FEMMES'!F$13:L$43,2,FALSE)))</f>
        <v>0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s="32" customFormat="1" ht="22.5" customHeight="1" x14ac:dyDescent="0.3">
      <c r="A22" s="5"/>
      <c r="B22" s="6"/>
      <c r="C22" s="6"/>
      <c r="D22" s="6"/>
      <c r="E22" s="6"/>
      <c r="F22" s="6"/>
      <c r="G22" s="6"/>
    </row>
    <row r="23" spans="1:20" ht="18" customHeight="1" x14ac:dyDescent="0.3"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18" customHeight="1" x14ac:dyDescent="0.3"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18" customHeight="1" x14ac:dyDescent="0.3"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18" customHeight="1" x14ac:dyDescent="0.3"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18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18" customHeight="1" x14ac:dyDescent="0.3"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18" customHeight="1" x14ac:dyDescent="0.3"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18" customHeight="1" x14ac:dyDescent="0.3"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18" customHeight="1" x14ac:dyDescent="0.3"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18" customHeight="1" x14ac:dyDescent="0.3"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8:20" ht="18" customHeight="1" x14ac:dyDescent="0.3"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8:20" ht="18" customHeight="1" x14ac:dyDescent="0.3"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8:20" ht="18" customHeight="1" x14ac:dyDescent="0.3"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8:20" ht="18" customHeight="1" x14ac:dyDescent="0.3"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8:20" ht="18" customHeight="1" x14ac:dyDescent="0.3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8:20" ht="18" customHeight="1" x14ac:dyDescent="0.3"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8:20" ht="18" customHeight="1" x14ac:dyDescent="0.3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8:20" ht="18" customHeight="1" x14ac:dyDescent="0.3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8:20" ht="18" customHeight="1" x14ac:dyDescent="0.3"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8:20" ht="18" customHeight="1" x14ac:dyDescent="0.3"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8:20" ht="18" customHeight="1" x14ac:dyDescent="0.3"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8:20" ht="18" customHeight="1" x14ac:dyDescent="0.3"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8:20" ht="18" customHeight="1" x14ac:dyDescent="0.3"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8:20" ht="18" customHeight="1" x14ac:dyDescent="0.3"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8:20" ht="18" customHeight="1" x14ac:dyDescent="0.3"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8:20" ht="18" customHeight="1" x14ac:dyDescent="0.3"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8:20" ht="18" customHeight="1" x14ac:dyDescent="0.3"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8:20" ht="18" customHeight="1" x14ac:dyDescent="0.3"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8:20" ht="18" customHeight="1" x14ac:dyDescent="0.3"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8:20" ht="18" customHeight="1" x14ac:dyDescent="0.3"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8:20" ht="18" customHeight="1" x14ac:dyDescent="0.3"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8:20" ht="18" customHeight="1" x14ac:dyDescent="0.3"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8:20" ht="18" customHeight="1" x14ac:dyDescent="0.3"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8:20" ht="18" customHeight="1" x14ac:dyDescent="0.3"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8:20" ht="18" customHeight="1" x14ac:dyDescent="0.3"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8:20" ht="18" customHeight="1" x14ac:dyDescent="0.3"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8:20" ht="18" customHeight="1" x14ac:dyDescent="0.3"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8:20" ht="18" customHeight="1" x14ac:dyDescent="0.3"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8:20" ht="18" customHeight="1" x14ac:dyDescent="0.3"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8:20" ht="18" customHeight="1" x14ac:dyDescent="0.3"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8:20" ht="18" customHeight="1" x14ac:dyDescent="0.3"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8:20" x14ac:dyDescent="0.3"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</sheetData>
  <sheetProtection algorithmName="SHA-512" hashValue="iFZVBbpBvHRtMzyMYlnBtHvKXJCCgYIiGeASQQYsB39MTF0np3FYuO4yj/ZH0CwunDcPDHC25u375Tass++atQ==" saltValue="mWW0hf+agNSauLakgLHCJw==" spinCount="100000" sheet="1" objects="1" scenarios="1" selectLockedCells="1"/>
  <mergeCells count="11">
    <mergeCell ref="A8:B8"/>
    <mergeCell ref="C8:G8"/>
    <mergeCell ref="A9:B9"/>
    <mergeCell ref="C9:G9"/>
    <mergeCell ref="A1:G1"/>
    <mergeCell ref="A2:G2"/>
    <mergeCell ref="A3:G3"/>
    <mergeCell ref="A5:B5"/>
    <mergeCell ref="C5:G5"/>
    <mergeCell ref="A6:B6"/>
    <mergeCell ref="C6:G6"/>
  </mergeCells>
  <dataValidations count="1">
    <dataValidation type="custom" allowBlank="1" showInputMessage="1" showErrorMessage="1" sqref="C5 C9:C10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T82"/>
  <sheetViews>
    <sheetView tabSelected="1" workbookViewId="0">
      <selection activeCell="B12" sqref="B12"/>
    </sheetView>
  </sheetViews>
  <sheetFormatPr baseColWidth="10" defaultColWidth="11.44140625" defaultRowHeight="11.4" x14ac:dyDescent="0.3"/>
  <cols>
    <col min="1" max="1" width="3.6640625" style="11" customWidth="1"/>
    <col min="2" max="2" width="28.6640625" style="11" customWidth="1"/>
    <col min="3" max="3" width="7.6640625" style="11" customWidth="1"/>
    <col min="4" max="4" width="28.6640625" style="11" customWidth="1"/>
    <col min="5" max="5" width="21.109375" style="11" customWidth="1"/>
    <col min="6" max="16384" width="11.44140625" style="11"/>
  </cols>
  <sheetData>
    <row r="1" spans="1:20" ht="25.5" customHeight="1" x14ac:dyDescent="0.3">
      <c r="A1" s="57" t="str">
        <f>UPPER("CHAMPIONNATS DE France")</f>
        <v>CHAMPIONNATS DE FRANCE</v>
      </c>
      <c r="B1" s="57"/>
      <c r="C1" s="57"/>
      <c r="D1" s="57"/>
      <c r="E1" s="57"/>
    </row>
    <row r="2" spans="1:20" s="27" customFormat="1" ht="25.5" customHeight="1" x14ac:dyDescent="0.65">
      <c r="A2" s="59" t="s">
        <v>65</v>
      </c>
      <c r="B2" s="60"/>
      <c r="C2" s="60"/>
      <c r="D2" s="60"/>
      <c r="E2" s="60"/>
      <c r="F2" s="25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56"/>
      <c r="T2" s="56"/>
    </row>
    <row r="3" spans="1:20" ht="21" customHeight="1" x14ac:dyDescent="0.3">
      <c r="A3" s="61" t="s">
        <v>66</v>
      </c>
      <c r="B3" s="61"/>
      <c r="C3" s="61"/>
      <c r="D3" s="61"/>
      <c r="E3" s="61"/>
      <c r="F3" s="28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10.5" customHeight="1" x14ac:dyDescent="0.3">
      <c r="A4" s="55"/>
      <c r="B4" s="55"/>
      <c r="C4" s="55"/>
      <c r="D4" s="55"/>
      <c r="E4" s="55"/>
      <c r="F4" s="2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29"/>
      <c r="T4" s="29"/>
    </row>
    <row r="5" spans="1:20" ht="26.25" customHeight="1" x14ac:dyDescent="0.3">
      <c r="A5" s="62" t="s">
        <v>69</v>
      </c>
      <c r="B5" s="63"/>
      <c r="C5" s="63"/>
      <c r="D5" s="63"/>
      <c r="E5" s="63"/>
      <c r="F5" s="28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29"/>
      <c r="T5" s="29"/>
    </row>
    <row r="6" spans="1:20" ht="24.75" customHeight="1" x14ac:dyDescent="0.3">
      <c r="A6" s="64"/>
      <c r="B6" s="65"/>
      <c r="C6" s="65"/>
      <c r="D6" s="65"/>
      <c r="E6" s="65"/>
      <c r="F6" s="6"/>
      <c r="G6" s="6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18.75" customHeight="1" x14ac:dyDescent="0.3">
      <c r="A7" s="15"/>
      <c r="B7" s="16"/>
      <c r="C7" s="16"/>
      <c r="D7" s="16"/>
      <c r="E7" s="16"/>
      <c r="F7" s="6"/>
      <c r="G7" s="6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ht="20.25" customHeight="1" x14ac:dyDescent="0.3">
      <c r="A8" s="58" t="s">
        <v>21</v>
      </c>
      <c r="B8" s="58"/>
      <c r="C8" s="66"/>
      <c r="D8" s="66"/>
      <c r="E8" s="66"/>
      <c r="F8" s="3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29"/>
      <c r="T8" s="29"/>
    </row>
    <row r="9" spans="1:20" ht="20.25" customHeight="1" x14ac:dyDescent="0.3">
      <c r="A9" s="58" t="s">
        <v>14</v>
      </c>
      <c r="B9" s="58"/>
      <c r="C9" s="68">
        <f>'Récapitulatif HOMMES'!C10:H10+'Récapitulatif FEMMES'!C10:H10</f>
        <v>0</v>
      </c>
      <c r="D9" s="68"/>
      <c r="E9" s="68"/>
      <c r="F9" s="3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29"/>
      <c r="T9" s="29"/>
    </row>
    <row r="10" spans="1:20" ht="19.5" customHeight="1" x14ac:dyDescent="0.3">
      <c r="F10" s="6"/>
      <c r="G10" s="6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ht="42" customHeight="1" x14ac:dyDescent="0.3">
      <c r="A11" s="4" t="s">
        <v>2</v>
      </c>
      <c r="B11" s="4" t="s">
        <v>9</v>
      </c>
      <c r="C11" s="4" t="s">
        <v>4</v>
      </c>
      <c r="D11" s="4" t="s">
        <v>0</v>
      </c>
      <c r="E11" s="4" t="s">
        <v>72</v>
      </c>
      <c r="F11" s="6"/>
      <c r="G11" s="6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18.75" customHeight="1" x14ac:dyDescent="0.3">
      <c r="A12" s="12">
        <v>1</v>
      </c>
      <c r="B12" s="45"/>
      <c r="C12" s="45"/>
      <c r="D12" s="45"/>
      <c r="E12" s="46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ht="18.75" customHeight="1" x14ac:dyDescent="0.3">
      <c r="A13" s="13">
        <v>2</v>
      </c>
      <c r="B13" s="10"/>
      <c r="C13" s="10"/>
      <c r="D13" s="10"/>
      <c r="E13" s="21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0" ht="18.75" customHeight="1" x14ac:dyDescent="0.3">
      <c r="A14" s="12">
        <v>3</v>
      </c>
      <c r="B14" s="47"/>
      <c r="C14" s="47"/>
      <c r="D14" s="47"/>
      <c r="E14" s="48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ht="18" customHeight="1" x14ac:dyDescent="0.3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 ht="20.25" customHeight="1" x14ac:dyDescent="0.3">
      <c r="A16" s="89" t="s">
        <v>70</v>
      </c>
      <c r="B16" s="89"/>
      <c r="C16" s="89"/>
      <c r="D16" s="89"/>
      <c r="E16" s="8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0" ht="41.4" customHeight="1" x14ac:dyDescent="0.3">
      <c r="A17" s="88" t="s">
        <v>71</v>
      </c>
      <c r="B17" s="89"/>
      <c r="C17" s="89"/>
      <c r="D17" s="89"/>
      <c r="E17" s="8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20.25" customHeight="1" x14ac:dyDescent="0.3">
      <c r="A18" s="29"/>
      <c r="B18" s="29"/>
      <c r="C18" s="29"/>
      <c r="D18" s="29"/>
      <c r="E18" s="29"/>
      <c r="F18" s="29"/>
      <c r="G18" s="29"/>
      <c r="H18" s="87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0" ht="20.25" customHeight="1" x14ac:dyDescent="0.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0" ht="20.25" customHeight="1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20.25" customHeight="1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0" ht="20.25" customHeight="1" x14ac:dyDescent="0.3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ht="20.25" customHeight="1" x14ac:dyDescent="0.3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0" ht="20.25" customHeight="1" x14ac:dyDescent="0.3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20.25" customHeight="1" x14ac:dyDescent="0.3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ht="20.25" customHeight="1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ht="20.25" customHeight="1" x14ac:dyDescent="0.3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0" ht="20.25" customHeight="1" x14ac:dyDescent="0.3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1:20" ht="20.25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ht="20.25" customHeight="1" x14ac:dyDescent="0.3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1:20" ht="20.25" customHeight="1" x14ac:dyDescent="0.3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 ht="20.25" customHeight="1" x14ac:dyDescent="0.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0" ht="20.25" customHeight="1" x14ac:dyDescent="0.3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ht="20.25" customHeight="1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1:20" ht="20.25" customHeight="1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ht="20.25" customHeight="1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ht="20.25" customHeight="1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ht="20.25" customHeight="1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ht="20.25" customHeight="1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0" ht="20.25" customHeight="1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pans="1:20" ht="20.25" customHeight="1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t="20.25" customHeight="1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0" ht="20.25" customHeight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pans="1:20" ht="20.25" customHeight="1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pans="1:20" ht="20.25" customHeigh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</row>
    <row r="46" spans="1:20" ht="20.25" customHeigh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</row>
    <row r="47" spans="1:20" ht="20.25" customHeight="1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</row>
    <row r="48" spans="1:20" ht="20.25" customHeight="1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</row>
    <row r="49" spans="1:20" ht="20.25" customHeigh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1:20" ht="20.25" customHeight="1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1:20" ht="20.25" customHeight="1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1:20" ht="20.25" customHeight="1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1:20" ht="20.25" customHeight="1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0" ht="20.25" customHeight="1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</row>
    <row r="55" spans="1:20" ht="20.25" customHeight="1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1:20" ht="20.25" customHeight="1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</row>
    <row r="57" spans="1:20" ht="20.25" customHeight="1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 ht="20.25" customHeight="1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 ht="20.25" customHeight="1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 ht="20.25" customHeight="1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 ht="20.25" customHeight="1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 ht="20.25" customHeight="1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1:20" ht="20.25" customHeight="1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pans="1:20" ht="20.25" customHeight="1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0" ht="20.25" customHeight="1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</row>
    <row r="66" spans="1:20" ht="20.25" customHeight="1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</row>
    <row r="67" spans="1:20" ht="20.25" customHeight="1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</row>
    <row r="68" spans="1:20" ht="20.25" customHeight="1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pans="1:20" ht="20.25" customHeight="1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spans="1:20" ht="20.25" customHeight="1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</row>
    <row r="71" spans="1:20" ht="20.25" customHeight="1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</row>
    <row r="72" spans="1:20" ht="20.25" customHeigh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</row>
    <row r="73" spans="1:20" ht="20.25" customHeight="1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</row>
    <row r="74" spans="1:20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</row>
    <row r="75" spans="1:20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</row>
    <row r="76" spans="1:20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pans="1:20" x14ac:dyDescent="0.3"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</row>
    <row r="78" spans="1:20" x14ac:dyDescent="0.3"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</row>
    <row r="79" spans="1:20" x14ac:dyDescent="0.3"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0" spans="1:20" x14ac:dyDescent="0.3"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</row>
    <row r="81" spans="6:20" x14ac:dyDescent="0.3"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spans="6:20" x14ac:dyDescent="0.3"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</row>
  </sheetData>
  <sheetProtection algorithmName="SHA-512" hashValue="SZMOuqspI43qmcG8wosbPEDdbJMVx/PaC4KnyMPSDWibvPjSJpa0PHVb2MHicGlTsViHQDPNiXyRfaiGwHORmQ==" saltValue="uzBUN+TwUEs+gugRGL7tOw==" spinCount="100000" sheet="1" objects="1" scenarios="1" selectLockedCells="1"/>
  <mergeCells count="11">
    <mergeCell ref="A9:B9"/>
    <mergeCell ref="C9:E9"/>
    <mergeCell ref="A16:E16"/>
    <mergeCell ref="A17:E17"/>
    <mergeCell ref="A1:E1"/>
    <mergeCell ref="A2:E2"/>
    <mergeCell ref="A3:E3"/>
    <mergeCell ref="A5:E5"/>
    <mergeCell ref="A6:E6"/>
    <mergeCell ref="A8:B8"/>
    <mergeCell ref="C8:E8"/>
  </mergeCells>
  <dataValidations count="1">
    <dataValidation type="custom" allowBlank="1" showInputMessage="1" showErrorMessage="1" sqref="C9">
      <formula1>EXACT(C9,UPPER(C9))</formula1>
    </dataValidation>
  </dataValidations>
  <pageMargins left="0" right="0" top="0" bottom="0.39370078740157483" header="0" footer="0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Catégories!$A$2:$A$3</xm:f>
          </x14:formula1>
          <xm:sqref>C12:C14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0" tint="-0.499984740745262"/>
    <pageSetUpPr fitToPage="1"/>
  </sheetPr>
  <dimension ref="A1:W110"/>
  <sheetViews>
    <sheetView workbookViewId="0">
      <selection activeCell="B13" sqref="B13:B15"/>
    </sheetView>
  </sheetViews>
  <sheetFormatPr baseColWidth="10" defaultColWidth="11.44140625" defaultRowHeight="11.4" x14ac:dyDescent="0.3"/>
  <cols>
    <col min="1" max="1" width="3.6640625" style="11" customWidth="1"/>
    <col min="2" max="2" width="28.6640625" style="11" customWidth="1"/>
    <col min="3" max="3" width="7.6640625" style="11" customWidth="1"/>
    <col min="4" max="4" width="18.33203125" style="11" customWidth="1"/>
    <col min="5" max="5" width="28.6640625" style="11" customWidth="1"/>
    <col min="6" max="8" width="13.6640625" style="11" customWidth="1"/>
    <col min="9" max="16384" width="11.44140625" style="11"/>
  </cols>
  <sheetData>
    <row r="1" spans="1:23" ht="25.5" customHeight="1" x14ac:dyDescent="0.3">
      <c r="A1" s="57" t="str">
        <f>UPPER("CHAMPIONNATS DE France")</f>
        <v>CHAMPIONNATS DE FRANCE</v>
      </c>
      <c r="B1" s="57"/>
      <c r="C1" s="57"/>
      <c r="D1" s="57"/>
      <c r="E1" s="57"/>
      <c r="F1" s="57"/>
      <c r="G1" s="57"/>
      <c r="H1" s="34"/>
    </row>
    <row r="2" spans="1:23" s="27" customFormat="1" ht="25.5" customHeight="1" x14ac:dyDescent="0.65">
      <c r="A2" s="59" t="s">
        <v>65</v>
      </c>
      <c r="B2" s="60"/>
      <c r="C2" s="60"/>
      <c r="D2" s="60"/>
      <c r="E2" s="60"/>
      <c r="F2" s="60"/>
      <c r="G2" s="60"/>
      <c r="H2" s="35"/>
      <c r="I2" s="25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3"/>
      <c r="W2" s="23"/>
    </row>
    <row r="3" spans="1:23" ht="21" customHeight="1" x14ac:dyDescent="0.3">
      <c r="A3" s="61" t="s">
        <v>66</v>
      </c>
      <c r="B3" s="61"/>
      <c r="C3" s="61"/>
      <c r="D3" s="61"/>
      <c r="E3" s="61"/>
      <c r="F3" s="61"/>
      <c r="G3" s="61"/>
      <c r="H3" s="36"/>
      <c r="I3" s="2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29"/>
      <c r="W3" s="29"/>
    </row>
    <row r="4" spans="1:23" ht="10.5" customHeight="1" x14ac:dyDescent="0.3">
      <c r="A4" s="22"/>
      <c r="B4" s="22"/>
      <c r="C4" s="22"/>
      <c r="D4" s="22"/>
      <c r="E4" s="22"/>
      <c r="F4" s="22"/>
      <c r="G4" s="22"/>
      <c r="H4" s="36"/>
      <c r="I4" s="2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29"/>
      <c r="W4" s="29"/>
    </row>
    <row r="5" spans="1:23" ht="26.25" customHeight="1" x14ac:dyDescent="0.3">
      <c r="A5" s="62" t="s">
        <v>17</v>
      </c>
      <c r="B5" s="63"/>
      <c r="C5" s="63"/>
      <c r="D5" s="63"/>
      <c r="E5" s="63"/>
      <c r="F5" s="63"/>
      <c r="G5" s="63"/>
      <c r="H5" s="37"/>
      <c r="I5" s="28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29"/>
      <c r="W5" s="29"/>
    </row>
    <row r="6" spans="1:23" ht="24.75" customHeight="1" x14ac:dyDescent="0.3">
      <c r="A6" s="64" t="s">
        <v>18</v>
      </c>
      <c r="B6" s="65"/>
      <c r="C6" s="65"/>
      <c r="D6" s="65"/>
      <c r="E6" s="65"/>
      <c r="F6" s="65"/>
      <c r="G6" s="65"/>
      <c r="H6" s="38"/>
      <c r="I6" s="6"/>
      <c r="J6" s="6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ht="18.75" customHeight="1" x14ac:dyDescent="0.3">
      <c r="A7" s="15"/>
      <c r="B7" s="16"/>
      <c r="C7" s="16"/>
      <c r="D7" s="16"/>
      <c r="E7" s="16"/>
      <c r="F7" s="16"/>
      <c r="G7" s="16"/>
      <c r="H7" s="16"/>
      <c r="I7" s="6"/>
      <c r="J7" s="6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1:23" ht="20.25" customHeight="1" x14ac:dyDescent="0.3">
      <c r="A8" s="58" t="s">
        <v>21</v>
      </c>
      <c r="B8" s="58"/>
      <c r="C8" s="66"/>
      <c r="D8" s="66"/>
      <c r="E8" s="66"/>
      <c r="F8" s="66"/>
      <c r="G8" s="66"/>
      <c r="H8" s="66"/>
      <c r="I8" s="30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29"/>
      <c r="W8" s="29"/>
    </row>
    <row r="9" spans="1:23" ht="20.25" customHeight="1" x14ac:dyDescent="0.3">
      <c r="A9" s="58" t="s">
        <v>8</v>
      </c>
      <c r="B9" s="58"/>
      <c r="C9" s="67" t="s">
        <v>67</v>
      </c>
      <c r="D9" s="67"/>
      <c r="E9" s="67"/>
      <c r="F9" s="67"/>
      <c r="G9" s="67"/>
      <c r="H9" s="67"/>
      <c r="I9" s="31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29"/>
      <c r="W9" s="29"/>
    </row>
    <row r="10" spans="1:23" ht="20.25" customHeight="1" x14ac:dyDescent="0.3">
      <c r="A10" s="58" t="s">
        <v>14</v>
      </c>
      <c r="B10" s="58"/>
      <c r="C10" s="68">
        <f>COUNTA(B13:B42)</f>
        <v>0</v>
      </c>
      <c r="D10" s="68"/>
      <c r="E10" s="68"/>
      <c r="F10" s="68"/>
      <c r="G10" s="68"/>
      <c r="H10" s="68"/>
      <c r="I10" s="30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29"/>
      <c r="W10" s="29"/>
    </row>
    <row r="11" spans="1:23" ht="19.5" customHeight="1" x14ac:dyDescent="0.3">
      <c r="I11" s="6"/>
      <c r="J11" s="6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ht="42" customHeight="1" x14ac:dyDescent="0.3">
      <c r="A12" s="4" t="s">
        <v>2</v>
      </c>
      <c r="B12" s="4" t="s">
        <v>9</v>
      </c>
      <c r="C12" s="4" t="s">
        <v>4</v>
      </c>
      <c r="D12" s="4" t="s">
        <v>3</v>
      </c>
      <c r="E12" s="4" t="s">
        <v>0</v>
      </c>
      <c r="F12" s="4" t="s">
        <v>19</v>
      </c>
      <c r="G12" s="4" t="s">
        <v>1</v>
      </c>
      <c r="H12" s="4" t="s">
        <v>46</v>
      </c>
      <c r="I12" s="6"/>
      <c r="J12" s="6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ht="18.75" customHeight="1" x14ac:dyDescent="0.3">
      <c r="A13" s="12">
        <v>1</v>
      </c>
      <c r="B13" s="45"/>
      <c r="C13" s="45"/>
      <c r="D13" s="45"/>
      <c r="E13" s="45"/>
      <c r="F13" s="46"/>
      <c r="G13" s="46"/>
      <c r="H13" s="3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ht="18.75" customHeight="1" x14ac:dyDescent="0.3">
      <c r="A14" s="13">
        <v>2</v>
      </c>
      <c r="B14" s="10"/>
      <c r="C14" s="10"/>
      <c r="D14" s="10"/>
      <c r="E14" s="10"/>
      <c r="F14" s="21"/>
      <c r="G14" s="21"/>
      <c r="H14" s="42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1:23" ht="18.75" customHeight="1" x14ac:dyDescent="0.3">
      <c r="A15" s="12">
        <v>3</v>
      </c>
      <c r="B15" s="47"/>
      <c r="C15" s="47"/>
      <c r="D15" s="47"/>
      <c r="E15" s="47"/>
      <c r="F15" s="48"/>
      <c r="G15" s="48"/>
      <c r="H15" s="3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1:23" ht="18.75" customHeight="1" x14ac:dyDescent="0.3">
      <c r="A16" s="13">
        <v>4</v>
      </c>
      <c r="B16" s="10"/>
      <c r="C16" s="10"/>
      <c r="D16" s="10"/>
      <c r="E16" s="10"/>
      <c r="F16" s="21"/>
      <c r="G16" s="21"/>
      <c r="H16" s="42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1:23" ht="18.75" customHeight="1" x14ac:dyDescent="0.3">
      <c r="A17" s="12">
        <v>5</v>
      </c>
      <c r="B17" s="45"/>
      <c r="C17" s="45"/>
      <c r="D17" s="45"/>
      <c r="E17" s="45"/>
      <c r="F17" s="46"/>
      <c r="G17" s="46"/>
      <c r="H17" s="3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 spans="1:23" ht="18.75" customHeight="1" x14ac:dyDescent="0.3">
      <c r="A18" s="13">
        <v>6</v>
      </c>
      <c r="B18" s="10"/>
      <c r="C18" s="10"/>
      <c r="D18" s="10"/>
      <c r="E18" s="10"/>
      <c r="F18" s="21"/>
      <c r="G18" s="21"/>
      <c r="H18" s="42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</row>
    <row r="19" spans="1:23" ht="18.75" customHeight="1" x14ac:dyDescent="0.3">
      <c r="A19" s="12">
        <v>7</v>
      </c>
      <c r="B19" s="45"/>
      <c r="C19" s="45"/>
      <c r="D19" s="45"/>
      <c r="E19" s="45"/>
      <c r="F19" s="46"/>
      <c r="G19" s="46"/>
      <c r="H19" s="3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spans="1:23" ht="18.75" customHeight="1" x14ac:dyDescent="0.3">
      <c r="A20" s="13">
        <v>8</v>
      </c>
      <c r="B20" s="10"/>
      <c r="C20" s="10"/>
      <c r="D20" s="10"/>
      <c r="E20" s="10"/>
      <c r="F20" s="21"/>
      <c r="G20" s="21"/>
      <c r="H20" s="42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</row>
    <row r="21" spans="1:23" ht="18.75" customHeight="1" x14ac:dyDescent="0.3">
      <c r="A21" s="12">
        <v>9</v>
      </c>
      <c r="B21" s="45"/>
      <c r="C21" s="45"/>
      <c r="D21" s="45"/>
      <c r="E21" s="45"/>
      <c r="F21" s="46"/>
      <c r="G21" s="46"/>
      <c r="H21" s="3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</row>
    <row r="22" spans="1:23" ht="18.75" customHeight="1" x14ac:dyDescent="0.3">
      <c r="A22" s="13">
        <v>10</v>
      </c>
      <c r="B22" s="10"/>
      <c r="C22" s="10"/>
      <c r="D22" s="10"/>
      <c r="E22" s="10"/>
      <c r="F22" s="21"/>
      <c r="G22" s="21"/>
      <c r="H22" s="42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spans="1:23" ht="18.75" customHeight="1" x14ac:dyDescent="0.3">
      <c r="A23" s="12">
        <v>11</v>
      </c>
      <c r="B23" s="45"/>
      <c r="C23" s="45"/>
      <c r="D23" s="45"/>
      <c r="E23" s="45"/>
      <c r="F23" s="46"/>
      <c r="G23" s="46"/>
      <c r="H23" s="3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</row>
    <row r="24" spans="1:23" ht="18.75" customHeight="1" x14ac:dyDescent="0.3">
      <c r="A24" s="13">
        <v>12</v>
      </c>
      <c r="B24" s="10"/>
      <c r="C24" s="10"/>
      <c r="D24" s="10"/>
      <c r="E24" s="10"/>
      <c r="F24" s="21"/>
      <c r="G24" s="21"/>
      <c r="H24" s="42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spans="1:23" ht="18.75" customHeight="1" x14ac:dyDescent="0.3">
      <c r="A25" s="12">
        <v>13</v>
      </c>
      <c r="B25" s="47"/>
      <c r="C25" s="47"/>
      <c r="D25" s="54"/>
      <c r="E25" s="47"/>
      <c r="F25" s="48"/>
      <c r="G25" s="48"/>
      <c r="H25" s="3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spans="1:23" ht="18.75" customHeight="1" x14ac:dyDescent="0.3">
      <c r="A26" s="13">
        <v>14</v>
      </c>
      <c r="B26" s="10"/>
      <c r="C26" s="10"/>
      <c r="D26" s="10"/>
      <c r="E26" s="10"/>
      <c r="F26" s="21"/>
      <c r="G26" s="21"/>
      <c r="H26" s="42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</row>
    <row r="27" spans="1:23" ht="18.75" customHeight="1" x14ac:dyDescent="0.3">
      <c r="A27" s="12">
        <v>15</v>
      </c>
      <c r="B27" s="47"/>
      <c r="C27" s="47"/>
      <c r="D27" s="54"/>
      <c r="E27" s="47"/>
      <c r="F27" s="48"/>
      <c r="G27" s="48"/>
      <c r="H27" s="3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1:23" ht="18.75" customHeight="1" x14ac:dyDescent="0.3">
      <c r="A28" s="13">
        <v>16</v>
      </c>
      <c r="B28" s="10"/>
      <c r="C28" s="10"/>
      <c r="D28" s="10"/>
      <c r="E28" s="10"/>
      <c r="F28" s="21"/>
      <c r="G28" s="21"/>
      <c r="H28" s="42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23" ht="18.75" customHeight="1" x14ac:dyDescent="0.3">
      <c r="A29" s="12">
        <v>17</v>
      </c>
      <c r="B29" s="47"/>
      <c r="C29" s="47"/>
      <c r="D29" s="47"/>
      <c r="E29" s="47"/>
      <c r="F29" s="48"/>
      <c r="G29" s="48"/>
      <c r="H29" s="3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1:23" ht="18.75" customHeight="1" x14ac:dyDescent="0.3">
      <c r="A30" s="13">
        <v>18</v>
      </c>
      <c r="B30" s="10"/>
      <c r="C30" s="10"/>
      <c r="D30" s="10"/>
      <c r="E30" s="10"/>
      <c r="F30" s="21"/>
      <c r="G30" s="21"/>
      <c r="H30" s="42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1:23" ht="18.75" customHeight="1" x14ac:dyDescent="0.3">
      <c r="A31" s="12">
        <v>19</v>
      </c>
      <c r="B31" s="9"/>
      <c r="C31" s="9"/>
      <c r="D31" s="9"/>
      <c r="E31" s="9"/>
      <c r="F31" s="20"/>
      <c r="G31" s="20"/>
      <c r="H31" s="3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1:23" ht="18.75" customHeight="1" x14ac:dyDescent="0.3">
      <c r="A32" s="13">
        <v>20</v>
      </c>
      <c r="B32" s="10"/>
      <c r="C32" s="10"/>
      <c r="D32" s="10"/>
      <c r="E32" s="10"/>
      <c r="F32" s="21"/>
      <c r="G32" s="21"/>
      <c r="H32" s="42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1:23" ht="18.75" customHeight="1" x14ac:dyDescent="0.3">
      <c r="A33" s="12">
        <v>21</v>
      </c>
      <c r="B33" s="9"/>
      <c r="C33" s="9"/>
      <c r="D33" s="9"/>
      <c r="E33" s="9"/>
      <c r="F33" s="20"/>
      <c r="G33" s="20"/>
      <c r="H33" s="3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1:23" ht="18.75" customHeight="1" x14ac:dyDescent="0.3">
      <c r="A34" s="13">
        <v>22</v>
      </c>
      <c r="B34" s="10"/>
      <c r="C34" s="10"/>
      <c r="D34" s="10"/>
      <c r="E34" s="10"/>
      <c r="F34" s="21"/>
      <c r="G34" s="21"/>
      <c r="H34" s="42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1:23" ht="18.75" customHeight="1" x14ac:dyDescent="0.3">
      <c r="A35" s="12">
        <v>23</v>
      </c>
      <c r="B35" s="9"/>
      <c r="C35" s="9"/>
      <c r="D35" s="9"/>
      <c r="E35" s="9"/>
      <c r="F35" s="20"/>
      <c r="G35" s="20"/>
      <c r="H35" s="3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1:23" ht="18.75" customHeight="1" x14ac:dyDescent="0.3">
      <c r="A36" s="13">
        <v>24</v>
      </c>
      <c r="B36" s="10"/>
      <c r="C36" s="10"/>
      <c r="D36" s="10"/>
      <c r="E36" s="10"/>
      <c r="F36" s="21"/>
      <c r="G36" s="21"/>
      <c r="H36" s="42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1:23" ht="18.75" customHeight="1" x14ac:dyDescent="0.3">
      <c r="A37" s="12">
        <v>25</v>
      </c>
      <c r="B37" s="9"/>
      <c r="C37" s="9"/>
      <c r="D37" s="9"/>
      <c r="E37" s="9"/>
      <c r="F37" s="20"/>
      <c r="G37" s="20"/>
      <c r="H37" s="3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3" ht="18.75" customHeight="1" x14ac:dyDescent="0.3">
      <c r="A38" s="13">
        <v>26</v>
      </c>
      <c r="B38" s="10"/>
      <c r="C38" s="10"/>
      <c r="D38" s="10"/>
      <c r="E38" s="10"/>
      <c r="F38" s="21"/>
      <c r="G38" s="21"/>
      <c r="H38" s="42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3" ht="18.75" customHeight="1" x14ac:dyDescent="0.3">
      <c r="A39" s="14">
        <v>27</v>
      </c>
      <c r="B39" s="9"/>
      <c r="C39" s="9"/>
      <c r="D39" s="9"/>
      <c r="E39" s="9"/>
      <c r="F39" s="20"/>
      <c r="G39" s="20"/>
      <c r="H39" s="3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3" ht="18.75" customHeight="1" x14ac:dyDescent="0.3">
      <c r="A40" s="13">
        <v>28</v>
      </c>
      <c r="B40" s="10"/>
      <c r="C40" s="10"/>
      <c r="D40" s="10"/>
      <c r="E40" s="10"/>
      <c r="F40" s="21"/>
      <c r="G40" s="21"/>
      <c r="H40" s="42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spans="1:23" ht="18.75" customHeight="1" x14ac:dyDescent="0.3">
      <c r="A41" s="12">
        <v>29</v>
      </c>
      <c r="B41" s="9"/>
      <c r="C41" s="9"/>
      <c r="D41" s="9"/>
      <c r="E41" s="9"/>
      <c r="F41" s="20"/>
      <c r="G41" s="20"/>
      <c r="H41" s="3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spans="1:23" ht="18.75" customHeight="1" x14ac:dyDescent="0.3">
      <c r="A42" s="13">
        <v>30</v>
      </c>
      <c r="B42" s="10"/>
      <c r="C42" s="10"/>
      <c r="D42" s="10"/>
      <c r="E42" s="10"/>
      <c r="F42" s="21"/>
      <c r="G42" s="21"/>
      <c r="H42" s="42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</row>
    <row r="43" spans="1:23" ht="18" customHeight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1:23" ht="20.25" customHeight="1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spans="1:23" ht="20.25" customHeigh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</row>
    <row r="46" spans="1:23" ht="20.25" customHeigh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</row>
    <row r="47" spans="1:23" ht="20.25" customHeight="1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1:23" ht="20.25" customHeight="1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</row>
    <row r="49" spans="1:23" ht="20.25" customHeigh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0" spans="1:23" ht="20.25" customHeight="1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</row>
    <row r="51" spans="1:23" ht="20.25" customHeight="1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spans="1:23" ht="20.25" customHeight="1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spans="1:23" ht="20.25" customHeight="1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spans="1:23" ht="20.25" customHeight="1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</row>
    <row r="55" spans="1:23" ht="20.25" customHeight="1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</row>
    <row r="56" spans="1:23" ht="20.25" customHeight="1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</row>
    <row r="57" spans="1:23" ht="20.25" customHeight="1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</row>
    <row r="58" spans="1:23" ht="20.25" customHeight="1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</row>
    <row r="59" spans="1:23" ht="20.25" customHeight="1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</row>
    <row r="60" spans="1:23" ht="20.25" customHeight="1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</row>
    <row r="61" spans="1:23" ht="20.25" customHeight="1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</row>
    <row r="62" spans="1:23" ht="20.25" customHeight="1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</row>
    <row r="63" spans="1:23" ht="20.25" customHeight="1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</row>
    <row r="64" spans="1:23" ht="20.25" customHeight="1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</row>
    <row r="65" spans="1:23" ht="20.25" customHeight="1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</row>
    <row r="66" spans="1:23" ht="20.25" customHeight="1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</row>
    <row r="67" spans="1:23" ht="20.25" customHeight="1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</row>
    <row r="68" spans="1:23" ht="20.25" customHeight="1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</row>
    <row r="69" spans="1:23" ht="20.25" customHeight="1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</row>
    <row r="70" spans="1:23" ht="20.25" customHeight="1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</row>
    <row r="71" spans="1:23" ht="20.25" customHeight="1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</row>
    <row r="72" spans="1:23" ht="20.25" customHeigh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</row>
    <row r="73" spans="1:23" ht="20.25" customHeight="1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</row>
    <row r="74" spans="1:23" ht="20.25" customHeight="1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</row>
    <row r="75" spans="1:23" ht="20.25" customHeight="1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</row>
    <row r="76" spans="1:23" ht="20.25" customHeight="1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</row>
    <row r="77" spans="1:23" ht="20.25" customHeight="1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</row>
    <row r="78" spans="1:23" ht="20.25" customHeight="1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</row>
    <row r="79" spans="1:23" ht="20.25" customHeight="1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</row>
    <row r="80" spans="1:23" ht="20.25" customHeight="1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</row>
    <row r="81" spans="1:23" ht="20.25" customHeight="1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</row>
    <row r="82" spans="1:23" ht="20.25" customHeight="1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</row>
    <row r="83" spans="1:23" ht="20.25" customHeight="1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</row>
    <row r="84" spans="1:23" ht="20.25" customHeight="1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</row>
    <row r="85" spans="1:23" ht="20.25" customHeight="1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</row>
    <row r="86" spans="1:23" ht="20.25" customHeight="1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</row>
    <row r="87" spans="1:23" ht="20.25" customHeight="1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</row>
    <row r="88" spans="1:23" ht="20.25" customHeight="1" x14ac:dyDescent="0.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</row>
    <row r="89" spans="1:23" ht="20.25" customHeight="1" x14ac:dyDescent="0.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</row>
    <row r="90" spans="1:23" ht="20.25" customHeight="1" x14ac:dyDescent="0.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</row>
    <row r="91" spans="1:23" ht="20.25" customHeight="1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</row>
    <row r="92" spans="1:23" ht="20.25" customHeight="1" x14ac:dyDescent="0.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</row>
    <row r="93" spans="1:23" ht="20.25" customHeight="1" x14ac:dyDescent="0.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</row>
    <row r="94" spans="1:23" ht="20.25" customHeight="1" x14ac:dyDescent="0.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</row>
    <row r="95" spans="1:23" ht="20.25" customHeight="1" x14ac:dyDescent="0.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</row>
    <row r="96" spans="1:23" ht="20.25" customHeight="1" x14ac:dyDescent="0.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</row>
    <row r="97" spans="1:23" ht="20.25" customHeight="1" x14ac:dyDescent="0.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</row>
    <row r="98" spans="1:23" ht="20.25" customHeight="1" x14ac:dyDescent="0.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</row>
    <row r="99" spans="1:23" ht="20.25" customHeight="1" x14ac:dyDescent="0.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</row>
    <row r="100" spans="1:23" ht="20.25" customHeight="1" x14ac:dyDescent="0.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</row>
    <row r="101" spans="1:23" ht="20.25" customHeight="1" x14ac:dyDescent="0.3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</row>
    <row r="102" spans="1:23" x14ac:dyDescent="0.3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</row>
    <row r="103" spans="1:23" x14ac:dyDescent="0.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</row>
    <row r="104" spans="1:23" x14ac:dyDescent="0.3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</row>
    <row r="105" spans="1:23" x14ac:dyDescent="0.3"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</row>
    <row r="106" spans="1:23" x14ac:dyDescent="0.3"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</row>
    <row r="107" spans="1:23" x14ac:dyDescent="0.3"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</row>
    <row r="108" spans="1:23" x14ac:dyDescent="0.3"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</row>
    <row r="109" spans="1:23" x14ac:dyDescent="0.3"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</row>
    <row r="110" spans="1:23" x14ac:dyDescent="0.3"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</row>
  </sheetData>
  <sheetProtection algorithmName="SHA-512" hashValue="ktb0GfNOkAR/qJ4+zZTwhDM96IAdQGDo9k+s8QREc9hGWLvfy6eZ+U/CRB/rUrkpquYFEyMWC4m0yC9Ijm7Jrg==" saltValue="Ww/HT0fK2rKGqUxGv7JyDA==" spinCount="100000" sheet="1" objects="1" scenarios="1" selectLockedCells="1"/>
  <mergeCells count="11">
    <mergeCell ref="A1:G1"/>
    <mergeCell ref="A9:B9"/>
    <mergeCell ref="A10:B10"/>
    <mergeCell ref="A2:G2"/>
    <mergeCell ref="A3:G3"/>
    <mergeCell ref="A8:B8"/>
    <mergeCell ref="A5:G5"/>
    <mergeCell ref="A6:G6"/>
    <mergeCell ref="C8:H8"/>
    <mergeCell ref="C9:H9"/>
    <mergeCell ref="C10:H10"/>
  </mergeCells>
  <dataValidations count="1">
    <dataValidation type="custom" allowBlank="1" showInputMessage="1" showErrorMessage="1" sqref="C10">
      <formula1>EXACT(C10,UPPER(C10))</formula1>
    </dataValidation>
  </dataValidations>
  <pageMargins left="0" right="0" top="0" bottom="0.39370078740157483" header="0" footer="0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Catégories!$A$2:$A$3</xm:f>
          </x14:formula1>
          <xm:sqref>C13:C42</xm:sqref>
        </x14:dataValidation>
        <x14:dataValidation type="list" allowBlank="1" showInputMessage="1" showErrorMessage="1">
          <x14:formula1>
            <xm:f>Catégories!$B$2:$B$10</xm:f>
          </x14:formula1>
          <xm:sqref>D13:D42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4" tint="-0.499984740745262"/>
    <pageSetUpPr fitToPage="1"/>
  </sheetPr>
  <dimension ref="A1:T140"/>
  <sheetViews>
    <sheetView zoomScale="98" zoomScaleNormal="98" workbookViewId="0">
      <selection activeCell="B13" sqref="B13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109375" style="11" customWidth="1"/>
    <col min="5" max="5" width="28.6640625" style="11" customWidth="1"/>
    <col min="6" max="6" width="12.6640625" style="11" customWidth="1"/>
    <col min="7" max="7" width="14.5546875" style="11" customWidth="1"/>
    <col min="8" max="16384" width="11.44140625" style="11"/>
  </cols>
  <sheetData>
    <row r="1" spans="1:20" ht="25.5" customHeight="1" x14ac:dyDescent="0.3">
      <c r="A1" s="57" t="str">
        <f>'Récapitulatif HOMMES'!A1</f>
        <v>CHAMPIONNATS DE FRANCE</v>
      </c>
      <c r="B1" s="57"/>
      <c r="C1" s="57"/>
      <c r="D1" s="57"/>
      <c r="E1" s="57"/>
      <c r="F1" s="57"/>
      <c r="G1" s="57"/>
    </row>
    <row r="2" spans="1:20" s="27" customFormat="1" ht="25.5" customHeight="1" x14ac:dyDescent="0.65">
      <c r="A2" s="59" t="str">
        <f>'Récapitulatif HOMMES'!A2</f>
        <v>MASTERS PISTE 2019</v>
      </c>
      <c r="B2" s="59"/>
      <c r="C2" s="59"/>
      <c r="D2" s="59"/>
      <c r="E2" s="59"/>
      <c r="F2" s="59"/>
      <c r="G2" s="59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61" t="str">
        <f>'Récapitulatif HOMMES'!A3</f>
        <v>Vélodrome Théo Cauville - LE NEUBOURG (NORMANDIE)</v>
      </c>
      <c r="B3" s="61"/>
      <c r="C3" s="61"/>
      <c r="D3" s="61"/>
      <c r="E3" s="61"/>
      <c r="F3" s="61"/>
      <c r="G3" s="6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70" t="s">
        <v>22</v>
      </c>
      <c r="B5" s="70"/>
      <c r="C5" s="71">
        <f>'Récapitulatif HOMMES'!C8</f>
        <v>0</v>
      </c>
      <c r="D5" s="71"/>
      <c r="E5" s="71"/>
      <c r="F5" s="71"/>
      <c r="G5" s="71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58" t="s">
        <v>8</v>
      </c>
      <c r="B6" s="58"/>
      <c r="C6" s="72" t="s">
        <v>23</v>
      </c>
      <c r="D6" s="72"/>
      <c r="E6" s="72"/>
      <c r="F6" s="72"/>
      <c r="G6" s="7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58" t="s">
        <v>24</v>
      </c>
      <c r="B8" s="58"/>
      <c r="C8" s="73" t="s">
        <v>25</v>
      </c>
      <c r="D8" s="73"/>
      <c r="E8" s="73"/>
      <c r="F8" s="73"/>
      <c r="G8" s="73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58" t="s">
        <v>14</v>
      </c>
      <c r="B9" s="58"/>
      <c r="C9" s="69">
        <f>COUNTA(A12:A16)</f>
        <v>0</v>
      </c>
      <c r="D9" s="69"/>
      <c r="E9" s="69"/>
      <c r="F9" s="69"/>
      <c r="G9" s="69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32.25" customHeight="1" x14ac:dyDescent="0.3">
      <c r="A11" s="4" t="s">
        <v>2</v>
      </c>
      <c r="B11" s="4" t="s">
        <v>9</v>
      </c>
      <c r="C11" s="4" t="s">
        <v>4</v>
      </c>
      <c r="D11" s="4" t="s">
        <v>3</v>
      </c>
      <c r="E11" s="4" t="s">
        <v>0</v>
      </c>
      <c r="F11" s="4" t="s">
        <v>19</v>
      </c>
      <c r="G11" s="4" t="s">
        <v>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25" customHeight="1" x14ac:dyDescent="0.3">
      <c r="A12" s="7"/>
      <c r="B12" s="8">
        <f>IF(ISNA((VLOOKUP(A12,'Récapitulatif HOMMES'!A$13:G$43,2,FALSE))),0,(VLOOKUP(A12,'Récapitulatif HOMMES'!A$13:G$43,2,FALSE)))</f>
        <v>0</v>
      </c>
      <c r="C12" s="8">
        <f>IF(ISNA((VLOOKUP(B12,'Récapitulatif HOMMES'!B$13:H$43,2,FALSE))),0,(VLOOKUP(B12,'Récapitulatif HOMMES'!B$13:H$43,2,FALSE)))</f>
        <v>0</v>
      </c>
      <c r="D12" s="8">
        <f>IF(ISNA((VLOOKUP(A12,'Récapitulatif HOMMES'!A$13:J$43,4,FALSE))),0,(VLOOKUP(A12,'Récapitulatif HOMMES'!A$13:J$43,4,FALSE)))</f>
        <v>0</v>
      </c>
      <c r="E12" s="8">
        <f>IF(ISNA((VLOOKUP(A12,'Récapitulatif HOMMES'!A$13:H$43,5,FALSE))),0,(VLOOKUP(A12,'Récapitulatif HOMMES'!A$13:H$43,5,FALSE)))</f>
        <v>0</v>
      </c>
      <c r="F12" s="8">
        <f>IF(ISNA((VLOOKUP(E12,'Récapitulatif HOMMES'!E$13:K$43,2,FALSE))),0,(VLOOKUP(E12,'Récapitulatif HOMMES'!E$13:K$43,2,FALSE)))</f>
        <v>0</v>
      </c>
      <c r="G12" s="8">
        <f>IF(ISNA((VLOOKUP(F12,'Récapitulatif HOMMES'!F$13:L$43,2,FALSE))),0,(VLOOKUP(F12,'Récapitulatif HOMMES'!F$13:L$43,2,FALSE)))</f>
        <v>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IF(ISNA((VLOOKUP(A13,'Récapitulatif HOMMES'!A$13:G$43,2,FALSE))),0,(VLOOKUP(A13,'Récapitulatif HOMMES'!A$13:G$43,2,FALSE)))</f>
        <v>0</v>
      </c>
      <c r="C13" s="8">
        <f>IF(ISNA((VLOOKUP(B13,'Récapitulatif HOMMES'!B$13:H$43,2,FALSE))),0,(VLOOKUP(B13,'Récapitulatif HOMMES'!B$13:H$43,2,FALSE)))</f>
        <v>0</v>
      </c>
      <c r="D13" s="8">
        <f>IF(ISNA((VLOOKUP(A13,'Récapitulatif HOMMES'!A$13:J$43,4,FALSE))),0,(VLOOKUP(A13,'Récapitulatif HOMMES'!A$13:J$43,4,FALSE)))</f>
        <v>0</v>
      </c>
      <c r="E13" s="8">
        <f>IF(ISNA((VLOOKUP(A13,'Récapitulatif HOMMES'!A$13:H$43,5,FALSE))),0,(VLOOKUP(A13,'Récapitulatif HOMMES'!A$13:H$43,5,FALSE)))</f>
        <v>0</v>
      </c>
      <c r="F13" s="8">
        <f>IF(ISNA((VLOOKUP(E13,'Récapitulatif HOMMES'!E$13:K$43,2,FALSE))),0,(VLOOKUP(E13,'Récapitulatif HOMMES'!E$13:K$43,2,FALSE)))</f>
        <v>0</v>
      </c>
      <c r="G13" s="8">
        <f>IF(ISNA((VLOOKUP(F13,'Récapitulatif HOMMES'!F$13:L$43,2,FALSE))),0,(VLOOKUP(F13,'Récapitulatif HOMMES'!F$13:L$43,2,FALSE)))</f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IF(ISNA((VLOOKUP(A14,'Récapitulatif HOMMES'!A$13:G$43,2,FALSE))),0,(VLOOKUP(A14,'Récapitulatif HOMMES'!A$13:G$43,2,FALSE)))</f>
        <v>0</v>
      </c>
      <c r="C14" s="8">
        <f>IF(ISNA((VLOOKUP(B14,'Récapitulatif HOMMES'!B$13:H$43,2,FALSE))),0,(VLOOKUP(B14,'Récapitulatif HOMMES'!B$13:H$43,2,FALSE)))</f>
        <v>0</v>
      </c>
      <c r="D14" s="8">
        <f>IF(ISNA((VLOOKUP(A14,'Récapitulatif HOMMES'!A$13:J$43,4,FALSE))),0,(VLOOKUP(A14,'Récapitulatif HOMMES'!A$13:J$43,4,FALSE)))</f>
        <v>0</v>
      </c>
      <c r="E14" s="8">
        <f>IF(ISNA((VLOOKUP(A14,'Récapitulatif HOMMES'!A$13:H$43,5,FALSE))),0,(VLOOKUP(A14,'Récapitulatif HOMMES'!A$13:H$43,5,FALSE)))</f>
        <v>0</v>
      </c>
      <c r="F14" s="8">
        <f>IF(ISNA((VLOOKUP(E14,'Récapitulatif HOMMES'!E$13:K$43,2,FALSE))),0,(VLOOKUP(E14,'Récapitulatif HOMMES'!E$13:K$43,2,FALSE)))</f>
        <v>0</v>
      </c>
      <c r="G14" s="8">
        <f>IF(ISNA((VLOOKUP(F14,'Récapitulatif HOMMES'!F$13:L$43,2,FALSE))),0,(VLOOKUP(F14,'Récapitulatif HOMMES'!F$13:L$43,2,FALSE)))</f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IF(ISNA((VLOOKUP(A15,'Récapitulatif HOMMES'!A$13:G$43,2,FALSE))),0,(VLOOKUP(A15,'Récapitulatif HOMMES'!A$13:G$43,2,FALSE)))</f>
        <v>0</v>
      </c>
      <c r="C15" s="8">
        <f>IF(ISNA((VLOOKUP(B15,'Récapitulatif HOMMES'!B$13:H$43,2,FALSE))),0,(VLOOKUP(B15,'Récapitulatif HOMMES'!B$13:H$43,2,FALSE)))</f>
        <v>0</v>
      </c>
      <c r="D15" s="8">
        <f>IF(ISNA((VLOOKUP(A15,'Récapitulatif HOMMES'!A$13:J$43,4,FALSE))),0,(VLOOKUP(A15,'Récapitulatif HOMMES'!A$13:J$43,4,FALSE)))</f>
        <v>0</v>
      </c>
      <c r="E15" s="8">
        <f>IF(ISNA((VLOOKUP(A15,'Récapitulatif HOMMES'!A$13:H$43,5,FALSE))),0,(VLOOKUP(A15,'Récapitulatif HOMMES'!A$13:H$43,5,FALSE)))</f>
        <v>0</v>
      </c>
      <c r="F15" s="8">
        <f>IF(ISNA((VLOOKUP(E15,'Récapitulatif HOMMES'!E$13:K$43,2,FALSE))),0,(VLOOKUP(E15,'Récapitulatif HOMMES'!E$13:K$43,2,FALSE)))</f>
        <v>0</v>
      </c>
      <c r="G15" s="8">
        <f>IF(ISNA((VLOOKUP(F15,'Récapitulatif HOMMES'!F$13:L$43,2,FALSE))),0,(VLOOKUP(F15,'Récapitulatif HOMMES'!F$13:L$43,2,FALSE)))</f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IF(ISNA((VLOOKUP(A16,'Récapitulatif HOMMES'!A$13:G$43,2,FALSE))),0,(VLOOKUP(A16,'Récapitulatif HOMMES'!A$13:G$43,2,FALSE)))</f>
        <v>0</v>
      </c>
      <c r="C16" s="8">
        <f>IF(ISNA((VLOOKUP(B16,'Récapitulatif HOMMES'!B$13:H$43,2,FALSE))),0,(VLOOKUP(B16,'Récapitulatif HOMMES'!B$13:H$43,2,FALSE)))</f>
        <v>0</v>
      </c>
      <c r="D16" s="8">
        <f>IF(ISNA((VLOOKUP(A16,'Récapitulatif HOMMES'!A$13:J$43,4,FALSE))),0,(VLOOKUP(A16,'Récapitulatif HOMMES'!A$13:J$43,4,FALSE)))</f>
        <v>0</v>
      </c>
      <c r="E16" s="8">
        <f>IF(ISNA((VLOOKUP(A16,'Récapitulatif HOMMES'!A$13:H$43,5,FALSE))),0,(VLOOKUP(A16,'Récapitulatif HOMMES'!A$13:H$43,5,FALSE)))</f>
        <v>0</v>
      </c>
      <c r="F16" s="8">
        <f>IF(ISNA((VLOOKUP(B16,'Récapitulatif HOMMES'!B$13:I$43,5,FALSE))),0,(VLOOKUP(B16,'Récapitulatif HOMMES'!B$13:I$43,5,FALSE)))</f>
        <v>0</v>
      </c>
      <c r="G16" s="8">
        <f>IF(ISNA((VLOOKUP(F16,'Récapitulatif HOMMES'!F$13:L$43,2,FALSE))),0,(VLOOKUP(F16,'Récapitulatif HOMMES'!F$13:L$43,2,FALSE)))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s="32" customFormat="1" ht="22.5" customHeight="1" x14ac:dyDescent="0.3">
      <c r="A17" s="5"/>
      <c r="B17" s="6"/>
      <c r="C17" s="6"/>
      <c r="D17" s="6"/>
      <c r="E17" s="6"/>
      <c r="F17" s="6"/>
      <c r="G17" s="6"/>
    </row>
    <row r="18" spans="1:20" ht="20.25" customHeight="1" x14ac:dyDescent="0.3">
      <c r="A18" s="74" t="s">
        <v>24</v>
      </c>
      <c r="B18" s="75"/>
      <c r="C18" s="76" t="s">
        <v>26</v>
      </c>
      <c r="D18" s="77"/>
      <c r="E18" s="77"/>
      <c r="F18" s="77"/>
      <c r="G18" s="78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0.25" customHeight="1" x14ac:dyDescent="0.3">
      <c r="A19" s="74" t="s">
        <v>14</v>
      </c>
      <c r="B19" s="75"/>
      <c r="C19" s="76">
        <f>COUNTA(A22:A26)</f>
        <v>0</v>
      </c>
      <c r="D19" s="77"/>
      <c r="E19" s="77"/>
      <c r="F19" s="77"/>
      <c r="G19" s="78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2.5" customHeight="1" x14ac:dyDescent="0.3"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32.25" customHeight="1" x14ac:dyDescent="0.3">
      <c r="A21" s="4" t="s">
        <v>2</v>
      </c>
      <c r="B21" s="4" t="s">
        <v>9</v>
      </c>
      <c r="C21" s="4" t="s">
        <v>4</v>
      </c>
      <c r="D21" s="4" t="s">
        <v>3</v>
      </c>
      <c r="E21" s="4" t="s">
        <v>0</v>
      </c>
      <c r="F21" s="4" t="s">
        <v>19</v>
      </c>
      <c r="G21" s="4" t="s">
        <v>1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0.25" customHeight="1" x14ac:dyDescent="0.3">
      <c r="A22" s="7"/>
      <c r="B22" s="8">
        <f>IF(ISNA((VLOOKUP(A22,'Récapitulatif HOMMES'!A$13:G$43,2,FALSE))),0,(VLOOKUP(A22,'Récapitulatif HOMMES'!A$13:G$43,2,FALSE)))</f>
        <v>0</v>
      </c>
      <c r="C22" s="8">
        <f>IF(ISNA((VLOOKUP(B22,'Récapitulatif HOMMES'!B$13:H$43,2,FALSE))),0,(VLOOKUP(B22,'Récapitulatif HOMMES'!B$13:H$43,2,FALSE)))</f>
        <v>0</v>
      </c>
      <c r="D22" s="8">
        <f>IF(ISNA((VLOOKUP(A22,'Récapitulatif HOMMES'!A$13:J$43,4,FALSE))),0,(VLOOKUP(A22,'Récapitulatif HOMMES'!A$13:J$43,4,FALSE)))</f>
        <v>0</v>
      </c>
      <c r="E22" s="8">
        <f>IF(ISNA((VLOOKUP(A22,'Récapitulatif HOMMES'!A$13:H$43,5,FALSE))),0,(VLOOKUP(A22,'Récapitulatif HOMMES'!A$13:H$43,5,FALSE)))</f>
        <v>0</v>
      </c>
      <c r="F22" s="8">
        <f>IF(ISNA((VLOOKUP(E22,'Récapitulatif HOMMES'!E$13:K$43,2,FALSE))),0,(VLOOKUP(E22,'Récapitulatif HOMMES'!E$13:K$43,2,FALSE)))</f>
        <v>0</v>
      </c>
      <c r="G22" s="8">
        <f>IF(ISNA((VLOOKUP(F22,'Récapitulatif HOMMES'!F$13:L$43,2,FALSE))),0,(VLOOKUP(F22,'Récapitulatif HOMMES'!F$13:L$43,2,FALSE)))</f>
        <v>0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0.25" customHeight="1" x14ac:dyDescent="0.3">
      <c r="A23" s="7"/>
      <c r="B23" s="8">
        <f>IF(ISNA((VLOOKUP(A23,'Récapitulatif HOMMES'!A$13:G$43,2,FALSE))),0,(VLOOKUP(A23,'Récapitulatif HOMMES'!A$13:G$43,2,FALSE)))</f>
        <v>0</v>
      </c>
      <c r="C23" s="8">
        <f>IF(ISNA((VLOOKUP(B23,'Récapitulatif HOMMES'!B$13:H$43,2,FALSE))),0,(VLOOKUP(B23,'Récapitulatif HOMMES'!B$13:H$43,2,FALSE)))</f>
        <v>0</v>
      </c>
      <c r="D23" s="8">
        <f>IF(ISNA((VLOOKUP(A23,'Récapitulatif HOMMES'!A$13:J$43,4,FALSE))),0,(VLOOKUP(A23,'Récapitulatif HOMMES'!A$13:J$43,4,FALSE)))</f>
        <v>0</v>
      </c>
      <c r="E23" s="8">
        <f>IF(ISNA((VLOOKUP(A23,'Récapitulatif HOMMES'!A$13:H$43,5,FALSE))),0,(VLOOKUP(A23,'Récapitulatif HOMMES'!A$13:H$43,5,FALSE)))</f>
        <v>0</v>
      </c>
      <c r="F23" s="8">
        <f>IF(ISNA((VLOOKUP(E23,'Récapitulatif HOMMES'!E$13:K$43,2,FALSE))),0,(VLOOKUP(E23,'Récapitulatif HOMMES'!E$13:K$43,2,FALSE)))</f>
        <v>0</v>
      </c>
      <c r="G23" s="8">
        <f>IF(ISNA((VLOOKUP(F23,'Récapitulatif HOMMES'!F$13:L$43,2,FALSE))),0,(VLOOKUP(F23,'Récapitulatif HOMMES'!F$13:L$43,2,FALSE)))</f>
        <v>0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0.25" customHeight="1" x14ac:dyDescent="0.3">
      <c r="A24" s="7"/>
      <c r="B24" s="8">
        <f>IF(ISNA((VLOOKUP(A24,'Récapitulatif HOMMES'!A$13:G$43,2,FALSE))),0,(VLOOKUP(A24,'Récapitulatif HOMMES'!A$13:G$43,2,FALSE)))</f>
        <v>0</v>
      </c>
      <c r="C24" s="8">
        <f>IF(ISNA((VLOOKUP(B24,'Récapitulatif HOMMES'!B$13:H$43,2,FALSE))),0,(VLOOKUP(B24,'Récapitulatif HOMMES'!B$13:H$43,2,FALSE)))</f>
        <v>0</v>
      </c>
      <c r="D24" s="8">
        <f>IF(ISNA((VLOOKUP(A24,'Récapitulatif HOMMES'!A$13:J$43,4,FALSE))),0,(VLOOKUP(A24,'Récapitulatif HOMMES'!A$13:J$43,4,FALSE)))</f>
        <v>0</v>
      </c>
      <c r="E24" s="8">
        <f>IF(ISNA((VLOOKUP(A24,'Récapitulatif HOMMES'!A$13:H$43,5,FALSE))),0,(VLOOKUP(A24,'Récapitulatif HOMMES'!A$13:H$43,5,FALSE)))</f>
        <v>0</v>
      </c>
      <c r="F24" s="8">
        <f>IF(ISNA((VLOOKUP(E24,'Récapitulatif HOMMES'!E$13:K$43,2,FALSE))),0,(VLOOKUP(E24,'Récapitulatif HOMMES'!E$13:K$43,2,FALSE)))</f>
        <v>0</v>
      </c>
      <c r="G24" s="8">
        <f>IF(ISNA((VLOOKUP(F24,'Récapitulatif HOMMES'!F$13:L$43,2,FALSE))),0,(VLOOKUP(F24,'Récapitulatif HOMMES'!F$13:L$43,2,FALSE)))</f>
        <v>0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0.25" customHeight="1" x14ac:dyDescent="0.3">
      <c r="A25" s="7"/>
      <c r="B25" s="8">
        <f>IF(ISNA((VLOOKUP(A25,'Récapitulatif HOMMES'!A$13:G$43,2,FALSE))),0,(VLOOKUP(A25,'Récapitulatif HOMMES'!A$13:G$43,2,FALSE)))</f>
        <v>0</v>
      </c>
      <c r="C25" s="8">
        <f>IF(ISNA((VLOOKUP(B25,'Récapitulatif HOMMES'!B$13:H$43,2,FALSE))),0,(VLOOKUP(B25,'Récapitulatif HOMMES'!B$13:H$43,2,FALSE)))</f>
        <v>0</v>
      </c>
      <c r="D25" s="8">
        <f>IF(ISNA((VLOOKUP(A25,'Récapitulatif HOMMES'!A$13:J$43,4,FALSE))),0,(VLOOKUP(A25,'Récapitulatif HOMMES'!A$13:J$43,4,FALSE)))</f>
        <v>0</v>
      </c>
      <c r="E25" s="8">
        <f>IF(ISNA((VLOOKUP(A25,'Récapitulatif HOMMES'!A$13:H$43,5,FALSE))),0,(VLOOKUP(A25,'Récapitulatif HOMMES'!A$13:H$43,5,FALSE)))</f>
        <v>0</v>
      </c>
      <c r="F25" s="8">
        <f>IF(ISNA((VLOOKUP(B25,'Récapitulatif HOMMES'!B$13:I$43,5,FALSE))),0,(VLOOKUP(B25,'Récapitulatif HOMMES'!B$13:I$43,5,FALSE)))</f>
        <v>0</v>
      </c>
      <c r="G25" s="8">
        <f>IF(ISNA((VLOOKUP(F25,'Récapitulatif HOMMES'!F$13:L$43,2,FALSE))),0,(VLOOKUP(F25,'Récapitulatif HOMMES'!F$13:L$43,2,FALSE)))</f>
        <v>0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0.25" customHeight="1" x14ac:dyDescent="0.3">
      <c r="A26" s="7"/>
      <c r="B26" s="8">
        <f>IF(ISNA((VLOOKUP(A26,'Récapitulatif HOMMES'!A$13:G$43,2,FALSE))),0,(VLOOKUP(A26,'Récapitulatif HOMMES'!A$13:G$43,2,FALSE)))</f>
        <v>0</v>
      </c>
      <c r="C26" s="8">
        <f>IF(ISNA((VLOOKUP(B26,'Récapitulatif HOMMES'!B$13:H$43,2,FALSE))),0,(VLOOKUP(B26,'Récapitulatif HOMMES'!B$13:H$43,2,FALSE)))</f>
        <v>0</v>
      </c>
      <c r="D26" s="8">
        <f>IF(ISNA((VLOOKUP(A26,'Récapitulatif HOMMES'!A$13:J$43,4,FALSE))),0,(VLOOKUP(A26,'Récapitulatif HOMMES'!A$13:J$43,4,FALSE)))</f>
        <v>0</v>
      </c>
      <c r="E26" s="8">
        <f>IF(ISNA((VLOOKUP(A26,'Récapitulatif HOMMES'!A$13:H$43,5,FALSE))),0,(VLOOKUP(A26,'Récapitulatif HOMMES'!A$13:H$43,5,FALSE)))</f>
        <v>0</v>
      </c>
      <c r="F26" s="8">
        <f>IF(ISNA((VLOOKUP(E26,'Récapitulatif HOMMES'!E$13:K$43,2,FALSE))),0,(VLOOKUP(E26,'Récapitulatif HOMMES'!E$13:K$43,2,FALSE)))</f>
        <v>0</v>
      </c>
      <c r="G26" s="8">
        <f>IF(ISNA((VLOOKUP(F26,'Récapitulatif HOMMES'!F$13:L$43,2,FALSE))),0,(VLOOKUP(F26,'Récapitulatif HOMMES'!F$13:L$43,2,FALSE)))</f>
        <v>0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2.5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0.25" customHeight="1" x14ac:dyDescent="0.3">
      <c r="A28" s="74" t="s">
        <v>24</v>
      </c>
      <c r="B28" s="75"/>
      <c r="C28" s="76" t="s">
        <v>27</v>
      </c>
      <c r="D28" s="77"/>
      <c r="E28" s="77"/>
      <c r="F28" s="77"/>
      <c r="G28" s="78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0.25" customHeight="1" x14ac:dyDescent="0.3">
      <c r="A29" s="74" t="s">
        <v>14</v>
      </c>
      <c r="B29" s="75"/>
      <c r="C29" s="76">
        <f>COUNTA(A32:A36)</f>
        <v>0</v>
      </c>
      <c r="D29" s="77"/>
      <c r="E29" s="77"/>
      <c r="F29" s="77"/>
      <c r="G29" s="78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2.5" customHeight="1" x14ac:dyDescent="0.3"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32.25" customHeight="1" x14ac:dyDescent="0.3">
      <c r="A31" s="4" t="s">
        <v>2</v>
      </c>
      <c r="B31" s="4" t="s">
        <v>9</v>
      </c>
      <c r="C31" s="4" t="s">
        <v>4</v>
      </c>
      <c r="D31" s="4" t="s">
        <v>3</v>
      </c>
      <c r="E31" s="4" t="s">
        <v>0</v>
      </c>
      <c r="F31" s="4" t="s">
        <v>19</v>
      </c>
      <c r="G31" s="4" t="s">
        <v>1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0.25" customHeight="1" x14ac:dyDescent="0.3">
      <c r="A32" s="7"/>
      <c r="B32" s="8">
        <f>IF(ISNA((VLOOKUP(A32,'Récapitulatif HOMMES'!A$13:G$43,2,FALSE))),0,(VLOOKUP(A32,'Récapitulatif HOMMES'!A$13:G$43,2,FALSE)))</f>
        <v>0</v>
      </c>
      <c r="C32" s="8">
        <f>IF(ISNA((VLOOKUP(B32,'Récapitulatif HOMMES'!B$13:H$43,2,FALSE))),0,(VLOOKUP(B32,'Récapitulatif HOMMES'!B$13:H$43,2,FALSE)))</f>
        <v>0</v>
      </c>
      <c r="D32" s="8">
        <f>IF(ISNA((VLOOKUP(A32,'Récapitulatif HOMMES'!A$13:J$43,4,FALSE))),0,(VLOOKUP(A32,'Récapitulatif HOMMES'!A$13:J$43,4,FALSE)))</f>
        <v>0</v>
      </c>
      <c r="E32" s="8">
        <f>IF(ISNA((VLOOKUP(A32,'Récapitulatif HOMMES'!A$13:H$43,5,FALSE))),0,(VLOOKUP(A32,'Récapitulatif HOMMES'!A$13:H$43,5,FALSE)))</f>
        <v>0</v>
      </c>
      <c r="F32" s="8">
        <f>IF(ISNA((VLOOKUP(E32,'Récapitulatif HOMMES'!E$13:K$43,2,FALSE))),0,(VLOOKUP(E32,'Récapitulatif HOMMES'!E$13:K$43,2,FALSE)))</f>
        <v>0</v>
      </c>
      <c r="G32" s="8">
        <f>IF(ISNA((VLOOKUP(F32,'Récapitulatif HOMMES'!F$13:L$43,2,FALSE))),0,(VLOOKUP(F32,'Récapitulatif HOMMES'!F$13:L$43,2,FALSE)))</f>
        <v>0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0.25" customHeight="1" x14ac:dyDescent="0.3">
      <c r="A33" s="7"/>
      <c r="B33" s="8">
        <f>IF(ISNA((VLOOKUP(A33,'Récapitulatif HOMMES'!A$13:G$43,2,FALSE))),0,(VLOOKUP(A33,'Récapitulatif HOMMES'!A$13:G$43,2,FALSE)))</f>
        <v>0</v>
      </c>
      <c r="C33" s="8">
        <f>IF(ISNA((VLOOKUP(B33,'Récapitulatif HOMMES'!B$13:H$43,2,FALSE))),0,(VLOOKUP(B33,'Récapitulatif HOMMES'!B$13:H$43,2,FALSE)))</f>
        <v>0</v>
      </c>
      <c r="D33" s="8">
        <f>IF(ISNA((VLOOKUP(A33,'Récapitulatif HOMMES'!A$13:J$43,4,FALSE))),0,(VLOOKUP(A33,'Récapitulatif HOMMES'!A$13:J$43,4,FALSE)))</f>
        <v>0</v>
      </c>
      <c r="E33" s="8">
        <f>IF(ISNA((VLOOKUP(A33,'Récapitulatif HOMMES'!A$13:H$43,5,FALSE))),0,(VLOOKUP(A33,'Récapitulatif HOMMES'!A$13:H$43,5,FALSE)))</f>
        <v>0</v>
      </c>
      <c r="F33" s="8">
        <f>IF(ISNA((VLOOKUP(E33,'Récapitulatif HOMMES'!E$13:K$43,2,FALSE))),0,(VLOOKUP(E33,'Récapitulatif HOMMES'!E$13:K$43,2,FALSE)))</f>
        <v>0</v>
      </c>
      <c r="G33" s="8">
        <f>IF(ISNA((VLOOKUP(F33,'Récapitulatif HOMMES'!F$13:L$43,2,FALSE))),0,(VLOOKUP(F33,'Récapitulatif HOMMES'!F$13:L$43,2,FALSE)))</f>
        <v>0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0.25" customHeight="1" x14ac:dyDescent="0.3">
      <c r="A34" s="7"/>
      <c r="B34" s="8">
        <f>IF(ISNA((VLOOKUP(A34,'Récapitulatif HOMMES'!A$13:G$43,2,FALSE))),0,(VLOOKUP(A34,'Récapitulatif HOMMES'!A$13:G$43,2,FALSE)))</f>
        <v>0</v>
      </c>
      <c r="C34" s="8">
        <f>IF(ISNA((VLOOKUP(B34,'Récapitulatif HOMMES'!B$13:H$43,2,FALSE))),0,(VLOOKUP(B34,'Récapitulatif HOMMES'!B$13:H$43,2,FALSE)))</f>
        <v>0</v>
      </c>
      <c r="D34" s="8">
        <f>IF(ISNA((VLOOKUP(A34,'Récapitulatif HOMMES'!A$13:J$43,4,FALSE))),0,(VLOOKUP(A34,'Récapitulatif HOMMES'!A$13:J$43,4,FALSE)))</f>
        <v>0</v>
      </c>
      <c r="E34" s="8">
        <f>IF(ISNA((VLOOKUP(A34,'Récapitulatif HOMMES'!A$13:H$43,5,FALSE))),0,(VLOOKUP(A34,'Récapitulatif HOMMES'!A$13:H$43,5,FALSE)))</f>
        <v>0</v>
      </c>
      <c r="F34" s="8">
        <f>IF(ISNA((VLOOKUP(B34,'Récapitulatif HOMMES'!B$13:I$43,5,FALSE))),0,(VLOOKUP(B34,'Récapitulatif HOMMES'!B$13:I$43,5,FALSE)))</f>
        <v>0</v>
      </c>
      <c r="G34" s="8">
        <f>IF(ISNA((VLOOKUP(F34,'Récapitulatif HOMMES'!F$13:L$43,2,FALSE))),0,(VLOOKUP(F34,'Récapitulatif HOMMES'!F$13:L$43,2,FALSE)))</f>
        <v>0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0.25" customHeight="1" x14ac:dyDescent="0.3">
      <c r="A35" s="7"/>
      <c r="B35" s="8">
        <f>IF(ISNA((VLOOKUP(A35,'Récapitulatif HOMMES'!A$13:G$43,2,FALSE))),0,(VLOOKUP(A35,'Récapitulatif HOMMES'!A$13:G$43,2,FALSE)))</f>
        <v>0</v>
      </c>
      <c r="C35" s="8">
        <f>IF(ISNA((VLOOKUP(B35,'Récapitulatif HOMMES'!B$13:H$43,2,FALSE))),0,(VLOOKUP(B35,'Récapitulatif HOMMES'!B$13:H$43,2,FALSE)))</f>
        <v>0</v>
      </c>
      <c r="D35" s="8">
        <f>IF(ISNA((VLOOKUP(A35,'Récapitulatif HOMMES'!A$13:J$43,4,FALSE))),0,(VLOOKUP(A35,'Récapitulatif HOMMES'!A$13:J$43,4,FALSE)))</f>
        <v>0</v>
      </c>
      <c r="E35" s="8">
        <f>IF(ISNA((VLOOKUP(A35,'Récapitulatif HOMMES'!A$13:H$43,5,FALSE))),0,(VLOOKUP(A35,'Récapitulatif HOMMES'!A$13:H$43,5,FALSE)))</f>
        <v>0</v>
      </c>
      <c r="F35" s="8">
        <f>IF(ISNA((VLOOKUP(E35,'Récapitulatif HOMMES'!E$13:K$43,2,FALSE))),0,(VLOOKUP(E35,'Récapitulatif HOMMES'!E$13:K$43,2,FALSE)))</f>
        <v>0</v>
      </c>
      <c r="G35" s="8">
        <f>IF(ISNA((VLOOKUP(F35,'Récapitulatif HOMMES'!F$13:L$43,2,FALSE))),0,(VLOOKUP(F35,'Récapitulatif HOMMES'!F$13:L$43,2,FALSE)))</f>
        <v>0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0.25" customHeight="1" x14ac:dyDescent="0.3">
      <c r="A36" s="7"/>
      <c r="B36" s="8">
        <f>IF(ISNA((VLOOKUP(A36,'Récapitulatif HOMMES'!A$13:G$43,2,FALSE))),0,(VLOOKUP(A36,'Récapitulatif HOMMES'!A$13:G$43,2,FALSE)))</f>
        <v>0</v>
      </c>
      <c r="C36" s="8">
        <f>IF(ISNA((VLOOKUP(B36,'Récapitulatif HOMMES'!B$13:H$43,2,FALSE))),0,(VLOOKUP(B36,'Récapitulatif HOMMES'!B$13:H$43,2,FALSE)))</f>
        <v>0</v>
      </c>
      <c r="D36" s="8">
        <f>IF(ISNA((VLOOKUP(A36,'Récapitulatif HOMMES'!A$13:J$43,4,FALSE))),0,(VLOOKUP(A36,'Récapitulatif HOMMES'!A$13:J$43,4,FALSE)))</f>
        <v>0</v>
      </c>
      <c r="E36" s="8">
        <f>IF(ISNA((VLOOKUP(A36,'Récapitulatif HOMMES'!A$13:H$43,5,FALSE))),0,(VLOOKUP(A36,'Récapitulatif HOMMES'!A$13:H$43,5,FALSE)))</f>
        <v>0</v>
      </c>
      <c r="F36" s="8">
        <f>IF(ISNA((VLOOKUP(B36,'Récapitulatif HOMMES'!B$13:I$43,5,FALSE))),0,(VLOOKUP(B36,'Récapitulatif HOMMES'!B$13:I$43,5,FALSE)))</f>
        <v>0</v>
      </c>
      <c r="G36" s="8">
        <f>IF(ISNA((VLOOKUP(F36,'Récapitulatif HOMMES'!F$13:L$43,2,FALSE))),0,(VLOOKUP(F36,'Récapitulatif HOMMES'!F$13:L$43,2,FALSE)))</f>
        <v>0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22.5" customHeight="1" x14ac:dyDescent="0.3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0.25" customHeight="1" x14ac:dyDescent="0.3">
      <c r="A38" s="74" t="s">
        <v>24</v>
      </c>
      <c r="B38" s="75"/>
      <c r="C38" s="76" t="s">
        <v>28</v>
      </c>
      <c r="D38" s="77"/>
      <c r="E38" s="77"/>
      <c r="F38" s="77"/>
      <c r="G38" s="78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20.25" customHeight="1" x14ac:dyDescent="0.3">
      <c r="A39" s="74" t="s">
        <v>14</v>
      </c>
      <c r="B39" s="75"/>
      <c r="C39" s="76">
        <f>COUNTA(A42:A46)</f>
        <v>0</v>
      </c>
      <c r="D39" s="77"/>
      <c r="E39" s="77"/>
      <c r="F39" s="77"/>
      <c r="G39" s="78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2.5" customHeight="1" x14ac:dyDescent="0.3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32.25" customHeight="1" x14ac:dyDescent="0.3">
      <c r="A41" s="4" t="s">
        <v>2</v>
      </c>
      <c r="B41" s="4" t="s">
        <v>9</v>
      </c>
      <c r="C41" s="4" t="s">
        <v>4</v>
      </c>
      <c r="D41" s="4" t="s">
        <v>3</v>
      </c>
      <c r="E41" s="4" t="s">
        <v>0</v>
      </c>
      <c r="F41" s="4" t="s">
        <v>19</v>
      </c>
      <c r="G41" s="4" t="s">
        <v>1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20.25" customHeight="1" x14ac:dyDescent="0.3">
      <c r="A42" s="7"/>
      <c r="B42" s="8">
        <f>IF(ISNA((VLOOKUP(A42,'Récapitulatif HOMMES'!A$13:G$43,2,FALSE))),0,(VLOOKUP(A42,'Récapitulatif HOMMES'!A$13:G$43,2,FALSE)))</f>
        <v>0</v>
      </c>
      <c r="C42" s="8">
        <f>IF(ISNA((VLOOKUP(B42,'Récapitulatif HOMMES'!B$13:H$43,2,FALSE))),0,(VLOOKUP(B42,'Récapitulatif HOMMES'!B$13:H$43,2,FALSE)))</f>
        <v>0</v>
      </c>
      <c r="D42" s="8">
        <f>IF(ISNA((VLOOKUP(A42,'Récapitulatif HOMMES'!A$13:J$43,4,FALSE))),0,(VLOOKUP(A42,'Récapitulatif HOMMES'!A$13:J$43,4,FALSE)))</f>
        <v>0</v>
      </c>
      <c r="E42" s="8">
        <f>IF(ISNA((VLOOKUP(A42,'Récapitulatif HOMMES'!A$13:H$43,5,FALSE))),0,(VLOOKUP(A42,'Récapitulatif HOMMES'!A$13:H$43,5,FALSE)))</f>
        <v>0</v>
      </c>
      <c r="F42" s="8">
        <f>IF(ISNA((VLOOKUP(B42,'Récapitulatif HOMMES'!B$13:I$43,5,FALSE))),0,(VLOOKUP(B42,'Récapitulatif HOMMES'!B$13:I$43,5,FALSE)))</f>
        <v>0</v>
      </c>
      <c r="G42" s="8">
        <f>IF(ISNA((VLOOKUP(F42,'Récapitulatif HOMMES'!F$13:L$43,2,FALSE))),0,(VLOOKUP(F42,'Récapitulatif HOMMES'!F$13:L$43,2,FALSE)))</f>
        <v>0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20.25" customHeight="1" x14ac:dyDescent="0.3">
      <c r="A43" s="7"/>
      <c r="B43" s="8">
        <f>IF(ISNA((VLOOKUP(A43,'Récapitulatif HOMMES'!A$13:G$43,2,FALSE))),0,(VLOOKUP(A43,'Récapitulatif HOMMES'!A$13:G$43,2,FALSE)))</f>
        <v>0</v>
      </c>
      <c r="C43" s="8">
        <f>IF(ISNA((VLOOKUP(B43,'Récapitulatif HOMMES'!B$13:H$43,2,FALSE))),0,(VLOOKUP(B43,'Récapitulatif HOMMES'!B$13:H$43,2,FALSE)))</f>
        <v>0</v>
      </c>
      <c r="D43" s="8">
        <f>IF(ISNA((VLOOKUP(A43,'Récapitulatif HOMMES'!A$13:J$43,4,FALSE))),0,(VLOOKUP(A43,'Récapitulatif HOMMES'!A$13:J$43,4,FALSE)))</f>
        <v>0</v>
      </c>
      <c r="E43" s="8">
        <f>IF(ISNA((VLOOKUP(A43,'Récapitulatif HOMMES'!A$13:H$43,5,FALSE))),0,(VLOOKUP(A43,'Récapitulatif HOMMES'!A$13:H$43,5,FALSE)))</f>
        <v>0</v>
      </c>
      <c r="F43" s="8">
        <f>IF(ISNA((VLOOKUP(E43,'Récapitulatif HOMMES'!E$13:K$43,2,FALSE))),0,(VLOOKUP(E43,'Récapitulatif HOMMES'!E$13:K$43,2,FALSE)))</f>
        <v>0</v>
      </c>
      <c r="G43" s="8">
        <f>IF(ISNA((VLOOKUP(F43,'Récapitulatif HOMMES'!F$13:L$43,2,FALSE))),0,(VLOOKUP(F43,'Récapitulatif HOMMES'!F$13:L$43,2,FALSE)))</f>
        <v>0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20.25" customHeight="1" x14ac:dyDescent="0.3">
      <c r="A44" s="7"/>
      <c r="B44" s="8">
        <f>IF(ISNA((VLOOKUP(A44,'Récapitulatif HOMMES'!A$13:G$43,2,FALSE))),0,(VLOOKUP(A44,'Récapitulatif HOMMES'!A$13:G$43,2,FALSE)))</f>
        <v>0</v>
      </c>
      <c r="C44" s="8">
        <f>IF(ISNA((VLOOKUP(B44,'Récapitulatif HOMMES'!B$13:H$43,2,FALSE))),0,(VLOOKUP(B44,'Récapitulatif HOMMES'!B$13:H$43,2,FALSE)))</f>
        <v>0</v>
      </c>
      <c r="D44" s="8">
        <f>IF(ISNA((VLOOKUP(A44,'Récapitulatif HOMMES'!A$13:J$43,4,FALSE))),0,(VLOOKUP(A44,'Récapitulatif HOMMES'!A$13:J$43,4,FALSE)))</f>
        <v>0</v>
      </c>
      <c r="E44" s="8">
        <f>IF(ISNA((VLOOKUP(A44,'Récapitulatif HOMMES'!A$13:H$43,5,FALSE))),0,(VLOOKUP(A44,'Récapitulatif HOMMES'!A$13:H$43,5,FALSE)))</f>
        <v>0</v>
      </c>
      <c r="F44" s="8">
        <f>IF(ISNA((VLOOKUP(B44,'Récapitulatif HOMMES'!B$13:I$43,5,FALSE))),0,(VLOOKUP(B44,'Récapitulatif HOMMES'!B$13:I$43,5,FALSE)))</f>
        <v>0</v>
      </c>
      <c r="G44" s="8">
        <f>IF(ISNA((VLOOKUP(F44,'Récapitulatif HOMMES'!F$13:L$43,2,FALSE))),0,(VLOOKUP(F44,'Récapitulatif HOMMES'!F$13:L$43,2,FALSE)))</f>
        <v>0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20.25" customHeight="1" x14ac:dyDescent="0.3">
      <c r="A45" s="7"/>
      <c r="B45" s="8">
        <f>IF(ISNA((VLOOKUP(A45,'Récapitulatif HOMMES'!A$13:G$43,2,FALSE))),0,(VLOOKUP(A45,'Récapitulatif HOMMES'!A$13:G$43,2,FALSE)))</f>
        <v>0</v>
      </c>
      <c r="C45" s="8">
        <f>IF(ISNA((VLOOKUP(B45,'Récapitulatif HOMMES'!B$13:H$43,2,FALSE))),0,(VLOOKUP(B45,'Récapitulatif HOMMES'!B$13:H$43,2,FALSE)))</f>
        <v>0</v>
      </c>
      <c r="D45" s="8">
        <f>IF(ISNA((VLOOKUP(A45,'Récapitulatif HOMMES'!A$13:J$43,4,FALSE))),0,(VLOOKUP(A45,'Récapitulatif HOMMES'!A$13:J$43,4,FALSE)))</f>
        <v>0</v>
      </c>
      <c r="E45" s="8">
        <f>IF(ISNA((VLOOKUP(A45,'Récapitulatif HOMMES'!A$13:H$43,5,FALSE))),0,(VLOOKUP(A45,'Récapitulatif HOMMES'!A$13:H$43,5,FALSE)))</f>
        <v>0</v>
      </c>
      <c r="F45" s="8">
        <f>IF(ISNA((VLOOKUP(B45,'Récapitulatif HOMMES'!B$13:I$43,5,FALSE))),0,(VLOOKUP(B45,'Récapitulatif HOMMES'!B$13:I$43,5,FALSE)))</f>
        <v>0</v>
      </c>
      <c r="G45" s="8">
        <f>IF(ISNA((VLOOKUP(F45,'Récapitulatif HOMMES'!F$13:L$43,2,FALSE))),0,(VLOOKUP(F45,'Récapitulatif HOMMES'!F$13:L$43,2,FALSE)))</f>
        <v>0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0.25" customHeight="1" x14ac:dyDescent="0.3">
      <c r="A46" s="7"/>
      <c r="B46" s="8">
        <f>IF(ISNA((VLOOKUP(A46,'Récapitulatif HOMMES'!A$13:G$43,2,FALSE))),0,(VLOOKUP(A46,'Récapitulatif HOMMES'!A$13:G$43,2,FALSE)))</f>
        <v>0</v>
      </c>
      <c r="C46" s="8">
        <f>IF(ISNA((VLOOKUP(B46,'Récapitulatif HOMMES'!B$13:H$43,2,FALSE))),0,(VLOOKUP(B46,'Récapitulatif HOMMES'!B$13:H$43,2,FALSE)))</f>
        <v>0</v>
      </c>
      <c r="D46" s="8">
        <f>IF(ISNA((VLOOKUP(A46,'Récapitulatif HOMMES'!A$13:J$43,4,FALSE))),0,(VLOOKUP(A46,'Récapitulatif HOMMES'!A$13:J$43,4,FALSE)))</f>
        <v>0</v>
      </c>
      <c r="E46" s="8">
        <f>IF(ISNA((VLOOKUP(A46,'Récapitulatif HOMMES'!A$13:H$43,5,FALSE))),0,(VLOOKUP(A46,'Récapitulatif HOMMES'!A$13:H$43,5,FALSE)))</f>
        <v>0</v>
      </c>
      <c r="F46" s="8">
        <f>IF(ISNA((VLOOKUP(E46,'Récapitulatif HOMMES'!E$13:K$43,2,FALSE))),0,(VLOOKUP(E46,'Récapitulatif HOMMES'!E$13:K$43,2,FALSE)))</f>
        <v>0</v>
      </c>
      <c r="G46" s="8">
        <f>IF(ISNA((VLOOKUP(F46,'Récapitulatif HOMMES'!F$13:L$43,2,FALSE))),0,(VLOOKUP(F46,'Récapitulatif HOMMES'!F$13:L$43,2,FALSE)))</f>
        <v>0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18" customHeight="1" x14ac:dyDescent="0.3"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20.25" customHeight="1" x14ac:dyDescent="0.3">
      <c r="A48" s="74" t="s">
        <v>24</v>
      </c>
      <c r="B48" s="75"/>
      <c r="C48" s="79" t="s">
        <v>29</v>
      </c>
      <c r="D48" s="80"/>
      <c r="E48" s="80"/>
      <c r="F48" s="80"/>
      <c r="G48" s="81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ht="20.25" customHeight="1" x14ac:dyDescent="0.3">
      <c r="A49" s="74" t="s">
        <v>14</v>
      </c>
      <c r="B49" s="75"/>
      <c r="C49" s="76">
        <f>COUNTA(A52:A56)</f>
        <v>0</v>
      </c>
      <c r="D49" s="77"/>
      <c r="E49" s="77"/>
      <c r="F49" s="77"/>
      <c r="G49" s="78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ht="22.5" customHeight="1" x14ac:dyDescent="0.3"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 ht="32.25" customHeight="1" x14ac:dyDescent="0.3">
      <c r="A51" s="4" t="s">
        <v>2</v>
      </c>
      <c r="B51" s="4" t="s">
        <v>9</v>
      </c>
      <c r="C51" s="4" t="s">
        <v>4</v>
      </c>
      <c r="D51" s="4" t="s">
        <v>3</v>
      </c>
      <c r="E51" s="4" t="s">
        <v>0</v>
      </c>
      <c r="F51" s="4" t="s">
        <v>19</v>
      </c>
      <c r="G51" s="4" t="s">
        <v>1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20.25" customHeight="1" x14ac:dyDescent="0.3">
      <c r="A52" s="7"/>
      <c r="B52" s="8">
        <f>IF(ISNA((VLOOKUP(A52,'Récapitulatif HOMMES'!A$13:G$43,2,FALSE))),0,(VLOOKUP(A52,'Récapitulatif HOMMES'!A$13:G$43,2,FALSE)))</f>
        <v>0</v>
      </c>
      <c r="C52" s="8">
        <f>IF(ISNA((VLOOKUP(B52,'Récapitulatif HOMMES'!B$13:H$43,2,FALSE))),0,(VLOOKUP(B52,'Récapitulatif HOMMES'!B$13:H$43,2,FALSE)))</f>
        <v>0</v>
      </c>
      <c r="D52" s="8">
        <f>IF(ISNA((VLOOKUP(A52,'Récapitulatif HOMMES'!A$13:J$43,4,FALSE))),0,(VLOOKUP(A52,'Récapitulatif HOMMES'!A$13:J$43,4,FALSE)))</f>
        <v>0</v>
      </c>
      <c r="E52" s="8">
        <f>IF(ISNA((VLOOKUP(A52,'Récapitulatif HOMMES'!A$13:H$43,5,FALSE))),0,(VLOOKUP(A52,'Récapitulatif HOMMES'!A$13:H$43,5,FALSE)))</f>
        <v>0</v>
      </c>
      <c r="F52" s="8">
        <f>IF(ISNA((VLOOKUP(E52,'Récapitulatif HOMMES'!E$13:K$43,2,FALSE))),0,(VLOOKUP(E52,'Récapitulatif HOMMES'!E$13:K$43,2,FALSE)))</f>
        <v>0</v>
      </c>
      <c r="G52" s="8">
        <f>IF(ISNA((VLOOKUP(F52,'Récapitulatif HOMMES'!F$13:L$43,2,FALSE))),0,(VLOOKUP(F52,'Récapitulatif HOMMES'!F$13:L$43,2,FALSE)))</f>
        <v>0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20.25" customHeight="1" x14ac:dyDescent="0.3">
      <c r="A53" s="7"/>
      <c r="B53" s="8">
        <f>IF(ISNA((VLOOKUP(A53,'Récapitulatif HOMMES'!A$13:G$43,2,FALSE))),0,(VLOOKUP(A53,'Récapitulatif HOMMES'!A$13:G$43,2,FALSE)))</f>
        <v>0</v>
      </c>
      <c r="C53" s="8">
        <f>IF(ISNA((VLOOKUP(B53,'Récapitulatif HOMMES'!B$13:H$43,2,FALSE))),0,(VLOOKUP(B53,'Récapitulatif HOMMES'!B$13:H$43,2,FALSE)))</f>
        <v>0</v>
      </c>
      <c r="D53" s="8">
        <f>IF(ISNA((VLOOKUP(A53,'Récapitulatif HOMMES'!A$13:J$43,4,FALSE))),0,(VLOOKUP(A53,'Récapitulatif HOMMES'!A$13:J$43,4,FALSE)))</f>
        <v>0</v>
      </c>
      <c r="E53" s="8">
        <f>IF(ISNA((VLOOKUP(A53,'Récapitulatif HOMMES'!A$13:H$43,5,FALSE))),0,(VLOOKUP(A53,'Récapitulatif HOMMES'!A$13:H$43,5,FALSE)))</f>
        <v>0</v>
      </c>
      <c r="F53" s="8">
        <f>IF(ISNA((VLOOKUP(B53,'Récapitulatif HOMMES'!B$13:I$43,5,FALSE))),0,(VLOOKUP(B53,'Récapitulatif HOMMES'!B$13:I$43,5,FALSE)))</f>
        <v>0</v>
      </c>
      <c r="G53" s="8">
        <f>IF(ISNA((VLOOKUP(F53,'Récapitulatif HOMMES'!F$13:L$43,2,FALSE))),0,(VLOOKUP(F53,'Récapitulatif HOMMES'!F$13:L$43,2,FALSE)))</f>
        <v>0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20.25" customHeight="1" x14ac:dyDescent="0.3">
      <c r="A54" s="7"/>
      <c r="B54" s="8">
        <f>IF(ISNA((VLOOKUP(A54,'Récapitulatif HOMMES'!A$13:G$43,2,FALSE))),0,(VLOOKUP(A54,'Récapitulatif HOMMES'!A$13:G$43,2,FALSE)))</f>
        <v>0</v>
      </c>
      <c r="C54" s="8">
        <f>IF(ISNA((VLOOKUP(B54,'Récapitulatif HOMMES'!B$13:H$43,2,FALSE))),0,(VLOOKUP(B54,'Récapitulatif HOMMES'!B$13:H$43,2,FALSE)))</f>
        <v>0</v>
      </c>
      <c r="D54" s="8">
        <f>IF(ISNA((VLOOKUP(A54,'Récapitulatif HOMMES'!A$13:J$43,4,FALSE))),0,(VLOOKUP(A54,'Récapitulatif HOMMES'!A$13:J$43,4,FALSE)))</f>
        <v>0</v>
      </c>
      <c r="E54" s="8">
        <f>IF(ISNA((VLOOKUP(A54,'Récapitulatif HOMMES'!A$13:H$43,5,FALSE))),0,(VLOOKUP(A54,'Récapitulatif HOMMES'!A$13:H$43,5,FALSE)))</f>
        <v>0</v>
      </c>
      <c r="F54" s="8">
        <f>IF(ISNA((VLOOKUP(E54,'Récapitulatif HOMMES'!E$13:K$43,2,FALSE))),0,(VLOOKUP(E54,'Récapitulatif HOMMES'!E$13:K$43,2,FALSE)))</f>
        <v>0</v>
      </c>
      <c r="G54" s="8">
        <f>IF(ISNA((VLOOKUP(F54,'Récapitulatif HOMMES'!F$13:L$43,2,FALSE))),0,(VLOOKUP(F54,'Récapitulatif HOMMES'!F$13:L$43,2,FALSE)))</f>
        <v>0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0" ht="20.25" customHeight="1" x14ac:dyDescent="0.3">
      <c r="A55" s="7"/>
      <c r="B55" s="8">
        <f>IF(ISNA((VLOOKUP(A55,'Récapitulatif HOMMES'!A$13:G$43,2,FALSE))),0,(VLOOKUP(A55,'Récapitulatif HOMMES'!A$13:G$43,2,FALSE)))</f>
        <v>0</v>
      </c>
      <c r="C55" s="8">
        <f>IF(ISNA((VLOOKUP(B55,'Récapitulatif HOMMES'!B$13:H$43,2,FALSE))),0,(VLOOKUP(B55,'Récapitulatif HOMMES'!B$13:H$43,2,FALSE)))</f>
        <v>0</v>
      </c>
      <c r="D55" s="8">
        <f>IF(ISNA((VLOOKUP(A55,'Récapitulatif HOMMES'!A$13:J$43,4,FALSE))),0,(VLOOKUP(A55,'Récapitulatif HOMMES'!A$13:J$43,4,FALSE)))</f>
        <v>0</v>
      </c>
      <c r="E55" s="8">
        <f>IF(ISNA((VLOOKUP(A55,'Récapitulatif HOMMES'!A$13:H$43,5,FALSE))),0,(VLOOKUP(A55,'Récapitulatif HOMMES'!A$13:H$43,5,FALSE)))</f>
        <v>0</v>
      </c>
      <c r="F55" s="8">
        <f>IF(ISNA((VLOOKUP(B55,'Récapitulatif HOMMES'!B$13:I$43,5,FALSE))),0,(VLOOKUP(B55,'Récapitulatif HOMMES'!B$13:I$43,5,FALSE)))</f>
        <v>0</v>
      </c>
      <c r="G55" s="8">
        <f>IF(ISNA((VLOOKUP(F55,'Récapitulatif HOMMES'!F$13:L$43,2,FALSE))),0,(VLOOKUP(F55,'Récapitulatif HOMMES'!F$13:L$43,2,FALSE)))</f>
        <v>0</v>
      </c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0" ht="20.25" customHeight="1" x14ac:dyDescent="0.3">
      <c r="A56" s="7"/>
      <c r="B56" s="8">
        <f>IF(ISNA((VLOOKUP(A56,'Récapitulatif HOMMES'!A$13:G$43,2,FALSE))),0,(VLOOKUP(A56,'Récapitulatif HOMMES'!A$13:G$43,2,FALSE)))</f>
        <v>0</v>
      </c>
      <c r="C56" s="8">
        <f>IF(ISNA((VLOOKUP(B56,'Récapitulatif HOMMES'!B$13:H$43,2,FALSE))),0,(VLOOKUP(B56,'Récapitulatif HOMMES'!B$13:H$43,2,FALSE)))</f>
        <v>0</v>
      </c>
      <c r="D56" s="8">
        <f>IF(ISNA((VLOOKUP(A56,'Récapitulatif HOMMES'!A$13:J$43,4,FALSE))),0,(VLOOKUP(A56,'Récapitulatif HOMMES'!A$13:J$43,4,FALSE)))</f>
        <v>0</v>
      </c>
      <c r="E56" s="8">
        <f>IF(ISNA((VLOOKUP(A56,'Récapitulatif HOMMES'!A$13:H$43,5,FALSE))),0,(VLOOKUP(A56,'Récapitulatif HOMMES'!A$13:H$43,5,FALSE)))</f>
        <v>0</v>
      </c>
      <c r="F56" s="8">
        <f>IF(ISNA((VLOOKUP(B56,'Récapitulatif HOMMES'!B$13:I$43,5,FALSE))),0,(VLOOKUP(B56,'Récapitulatif HOMMES'!B$13:I$43,5,FALSE)))</f>
        <v>0</v>
      </c>
      <c r="G56" s="8">
        <f>IF(ISNA((VLOOKUP(F56,'Récapitulatif HOMMES'!F$13:L$43,2,FALSE))),0,(VLOOKUP(F56,'Récapitulatif HOMMES'!F$13:L$43,2,FALSE)))</f>
        <v>0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1:20" ht="18" customHeight="1" x14ac:dyDescent="0.3"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1:20" ht="20.25" customHeight="1" x14ac:dyDescent="0.3">
      <c r="A58" s="74" t="s">
        <v>24</v>
      </c>
      <c r="B58" s="75"/>
      <c r="C58" s="76" t="s">
        <v>30</v>
      </c>
      <c r="D58" s="77"/>
      <c r="E58" s="77"/>
      <c r="F58" s="77"/>
      <c r="G58" s="78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1:20" ht="20.25" customHeight="1" x14ac:dyDescent="0.3">
      <c r="A59" s="74" t="s">
        <v>14</v>
      </c>
      <c r="B59" s="75"/>
      <c r="C59" s="76">
        <f>COUNTA(A62:A66)</f>
        <v>0</v>
      </c>
      <c r="D59" s="77"/>
      <c r="E59" s="77"/>
      <c r="F59" s="77"/>
      <c r="G59" s="78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1:20" ht="22.5" customHeight="1" x14ac:dyDescent="0.3"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1:20" ht="32.25" customHeight="1" x14ac:dyDescent="0.3">
      <c r="A61" s="4" t="s">
        <v>2</v>
      </c>
      <c r="B61" s="4" t="s">
        <v>9</v>
      </c>
      <c r="C61" s="4" t="s">
        <v>4</v>
      </c>
      <c r="D61" s="4" t="s">
        <v>3</v>
      </c>
      <c r="E61" s="4" t="s">
        <v>0</v>
      </c>
      <c r="F61" s="4" t="s">
        <v>19</v>
      </c>
      <c r="G61" s="4" t="s">
        <v>1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1:20" ht="20.25" customHeight="1" x14ac:dyDescent="0.3">
      <c r="A62" s="7"/>
      <c r="B62" s="8">
        <f>IF(ISNA((VLOOKUP(A62,'Récapitulatif HOMMES'!A$13:G$43,2,FALSE))),0,(VLOOKUP(A62,'Récapitulatif HOMMES'!A$13:G$43,2,FALSE)))</f>
        <v>0</v>
      </c>
      <c r="C62" s="8">
        <f>IF(ISNA((VLOOKUP(B62,'Récapitulatif HOMMES'!B$13:H$43,2,FALSE))),0,(VLOOKUP(B62,'Récapitulatif HOMMES'!B$13:H$43,2,FALSE)))</f>
        <v>0</v>
      </c>
      <c r="D62" s="8">
        <f>IF(ISNA((VLOOKUP(A62,'Récapitulatif HOMMES'!A$13:J$43,4,FALSE))),0,(VLOOKUP(A62,'Récapitulatif HOMMES'!A$13:J$43,4,FALSE)))</f>
        <v>0</v>
      </c>
      <c r="E62" s="8">
        <f>IF(ISNA((VLOOKUP(A62,'Récapitulatif HOMMES'!A$13:H$43,5,FALSE))),0,(VLOOKUP(A62,'Récapitulatif HOMMES'!A$13:H$43,5,FALSE)))</f>
        <v>0</v>
      </c>
      <c r="F62" s="8">
        <f>IF(ISNA((VLOOKUP(B62,'Récapitulatif HOMMES'!B$13:I$43,5,FALSE))),0,(VLOOKUP(B62,'Récapitulatif HOMMES'!B$13:I$43,5,FALSE)))</f>
        <v>0</v>
      </c>
      <c r="G62" s="8">
        <f>IF(ISNA((VLOOKUP(F62,'Récapitulatif HOMMES'!F$13:L$43,2,FALSE))),0,(VLOOKUP(F62,'Récapitulatif HOMMES'!F$13:L$43,2,FALSE)))</f>
        <v>0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1:20" ht="20.25" customHeight="1" x14ac:dyDescent="0.3">
      <c r="A63" s="7"/>
      <c r="B63" s="8">
        <f>IF(ISNA((VLOOKUP(A63,'Récapitulatif HOMMES'!A$13:G$43,2,FALSE))),0,(VLOOKUP(A63,'Récapitulatif HOMMES'!A$13:G$43,2,FALSE)))</f>
        <v>0</v>
      </c>
      <c r="C63" s="8">
        <f>IF(ISNA((VLOOKUP(B63,'Récapitulatif HOMMES'!B$13:H$43,2,FALSE))),0,(VLOOKUP(B63,'Récapitulatif HOMMES'!B$13:H$43,2,FALSE)))</f>
        <v>0</v>
      </c>
      <c r="D63" s="8">
        <f>IF(ISNA((VLOOKUP(A63,'Récapitulatif HOMMES'!A$13:J$43,4,FALSE))),0,(VLOOKUP(A63,'Récapitulatif HOMMES'!A$13:J$43,4,FALSE)))</f>
        <v>0</v>
      </c>
      <c r="E63" s="8">
        <f>IF(ISNA((VLOOKUP(A63,'Récapitulatif HOMMES'!A$13:H$43,5,FALSE))),0,(VLOOKUP(A63,'Récapitulatif HOMMES'!A$13:H$43,5,FALSE)))</f>
        <v>0</v>
      </c>
      <c r="F63" s="8">
        <f>IF(ISNA((VLOOKUP(B63,'Récapitulatif HOMMES'!B$13:I$43,5,FALSE))),0,(VLOOKUP(B63,'Récapitulatif HOMMES'!B$13:I$43,5,FALSE)))</f>
        <v>0</v>
      </c>
      <c r="G63" s="8">
        <f>IF(ISNA((VLOOKUP(F63,'Récapitulatif HOMMES'!F$13:L$43,2,FALSE))),0,(VLOOKUP(F63,'Récapitulatif HOMMES'!F$13:L$43,2,FALSE)))</f>
        <v>0</v>
      </c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1:20" ht="20.25" customHeight="1" x14ac:dyDescent="0.3">
      <c r="A64" s="7"/>
      <c r="B64" s="8">
        <f>IF(ISNA((VLOOKUP(A64,'Récapitulatif HOMMES'!A$13:G$43,2,FALSE))),0,(VLOOKUP(A64,'Récapitulatif HOMMES'!A$13:G$43,2,FALSE)))</f>
        <v>0</v>
      </c>
      <c r="C64" s="8">
        <f>IF(ISNA((VLOOKUP(B64,'Récapitulatif HOMMES'!B$13:H$43,2,FALSE))),0,(VLOOKUP(B64,'Récapitulatif HOMMES'!B$13:H$43,2,FALSE)))</f>
        <v>0</v>
      </c>
      <c r="D64" s="8">
        <f>IF(ISNA((VLOOKUP(A64,'Récapitulatif HOMMES'!A$13:J$43,4,FALSE))),0,(VLOOKUP(A64,'Récapitulatif HOMMES'!A$13:J$43,4,FALSE)))</f>
        <v>0</v>
      </c>
      <c r="E64" s="8">
        <f>IF(ISNA((VLOOKUP(A64,'Récapitulatif HOMMES'!A$13:H$43,5,FALSE))),0,(VLOOKUP(A64,'Récapitulatif HOMMES'!A$13:H$43,5,FALSE)))</f>
        <v>0</v>
      </c>
      <c r="F64" s="8">
        <f>IF(ISNA((VLOOKUP(E64,'Récapitulatif HOMMES'!E$13:K$43,2,FALSE))),0,(VLOOKUP(E64,'Récapitulatif HOMMES'!E$13:K$43,2,FALSE)))</f>
        <v>0</v>
      </c>
      <c r="G64" s="8">
        <f>IF(ISNA((VLOOKUP(F64,'Récapitulatif HOMMES'!F$13:L$43,2,FALSE))),0,(VLOOKUP(F64,'Récapitulatif HOMMES'!F$13:L$43,2,FALSE)))</f>
        <v>0</v>
      </c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1:20" ht="20.25" customHeight="1" x14ac:dyDescent="0.3">
      <c r="A65" s="7"/>
      <c r="B65" s="8">
        <f>IF(ISNA((VLOOKUP(A65,'Récapitulatif HOMMES'!A$13:G$43,2,FALSE))),0,(VLOOKUP(A65,'Récapitulatif HOMMES'!A$13:G$43,2,FALSE)))</f>
        <v>0</v>
      </c>
      <c r="C65" s="8">
        <f>IF(ISNA((VLOOKUP(B65,'Récapitulatif HOMMES'!B$13:H$43,2,FALSE))),0,(VLOOKUP(B65,'Récapitulatif HOMMES'!B$13:H$43,2,FALSE)))</f>
        <v>0</v>
      </c>
      <c r="D65" s="8">
        <f>IF(ISNA((VLOOKUP(A65,'Récapitulatif HOMMES'!A$13:J$43,4,FALSE))),0,(VLOOKUP(A65,'Récapitulatif HOMMES'!A$13:J$43,4,FALSE)))</f>
        <v>0</v>
      </c>
      <c r="E65" s="8">
        <f>IF(ISNA((VLOOKUP(A65,'Récapitulatif HOMMES'!A$13:H$43,5,FALSE))),0,(VLOOKUP(A65,'Récapitulatif HOMMES'!A$13:H$43,5,FALSE)))</f>
        <v>0</v>
      </c>
      <c r="F65" s="8">
        <f>IF(ISNA((VLOOKUP(B65,'Récapitulatif HOMMES'!B$13:I$43,5,FALSE))),0,(VLOOKUP(B65,'Récapitulatif HOMMES'!B$13:I$43,5,FALSE)))</f>
        <v>0</v>
      </c>
      <c r="G65" s="8">
        <f>IF(ISNA((VLOOKUP(F65,'Récapitulatif HOMMES'!F$13:L$43,2,FALSE))),0,(VLOOKUP(F65,'Récapitulatif HOMMES'!F$13:L$43,2,FALSE)))</f>
        <v>0</v>
      </c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1:20" ht="20.25" customHeight="1" x14ac:dyDescent="0.3">
      <c r="A66" s="7"/>
      <c r="B66" s="8">
        <f>IF(ISNA((VLOOKUP(A66,'Récapitulatif HOMMES'!A$13:G$43,2,FALSE))),0,(VLOOKUP(A66,'Récapitulatif HOMMES'!A$13:G$43,2,FALSE)))</f>
        <v>0</v>
      </c>
      <c r="C66" s="8">
        <f>IF(ISNA((VLOOKUP(B66,'Récapitulatif HOMMES'!B$13:H$43,2,FALSE))),0,(VLOOKUP(B66,'Récapitulatif HOMMES'!B$13:H$43,2,FALSE)))</f>
        <v>0</v>
      </c>
      <c r="D66" s="8">
        <f>IF(ISNA((VLOOKUP(A66,'Récapitulatif HOMMES'!A$13:J$43,4,FALSE))),0,(VLOOKUP(A66,'Récapitulatif HOMMES'!A$13:J$43,4,FALSE)))</f>
        <v>0</v>
      </c>
      <c r="E66" s="8">
        <f>IF(ISNA((VLOOKUP(A66,'Récapitulatif HOMMES'!A$13:H$43,5,FALSE))),0,(VLOOKUP(A66,'Récapitulatif HOMMES'!A$13:H$43,5,FALSE)))</f>
        <v>0</v>
      </c>
      <c r="F66" s="8">
        <f>IF(ISNA((VLOOKUP(E66,'Récapitulatif HOMMES'!E$13:K$43,2,FALSE))),0,(VLOOKUP(E66,'Récapitulatif HOMMES'!E$13:K$43,2,FALSE)))</f>
        <v>0</v>
      </c>
      <c r="G66" s="8">
        <f>IF(ISNA((VLOOKUP(F66,'Récapitulatif HOMMES'!F$13:L$43,2,FALSE))),0,(VLOOKUP(F66,'Récapitulatif HOMMES'!F$13:L$43,2,FALSE)))</f>
        <v>0</v>
      </c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1:20" ht="18" customHeight="1" x14ac:dyDescent="0.3"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</row>
    <row r="68" spans="1:20" ht="18" customHeight="1" x14ac:dyDescent="0.3"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1:20" ht="20.25" customHeight="1" x14ac:dyDescent="0.3">
      <c r="A69" s="74" t="s">
        <v>24</v>
      </c>
      <c r="B69" s="75"/>
      <c r="C69" s="76" t="s">
        <v>31</v>
      </c>
      <c r="D69" s="77"/>
      <c r="E69" s="77"/>
      <c r="F69" s="77"/>
      <c r="G69" s="78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1:20" ht="20.25" customHeight="1" x14ac:dyDescent="0.3">
      <c r="A70" s="74" t="s">
        <v>14</v>
      </c>
      <c r="B70" s="75"/>
      <c r="C70" s="76">
        <f>COUNTA(A73:A77)</f>
        <v>0</v>
      </c>
      <c r="D70" s="77"/>
      <c r="E70" s="77"/>
      <c r="F70" s="77"/>
      <c r="G70" s="78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1:20" ht="22.5" customHeight="1" x14ac:dyDescent="0.3"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1:20" ht="32.25" customHeight="1" x14ac:dyDescent="0.3">
      <c r="A72" s="4" t="s">
        <v>2</v>
      </c>
      <c r="B72" s="4" t="s">
        <v>9</v>
      </c>
      <c r="C72" s="4" t="s">
        <v>4</v>
      </c>
      <c r="D72" s="4" t="s">
        <v>3</v>
      </c>
      <c r="E72" s="4" t="s">
        <v>0</v>
      </c>
      <c r="F72" s="4" t="s">
        <v>19</v>
      </c>
      <c r="G72" s="4" t="s">
        <v>1</v>
      </c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1:20" ht="20.25" customHeight="1" x14ac:dyDescent="0.3">
      <c r="A73" s="7"/>
      <c r="B73" s="8">
        <f>IF(ISNA((VLOOKUP(A73,'Récapitulatif HOMMES'!A$13:G$43,2,FALSE))),0,(VLOOKUP(A73,'Récapitulatif HOMMES'!A$13:G$43,2,FALSE)))</f>
        <v>0</v>
      </c>
      <c r="C73" s="8">
        <f>IF(ISNA((VLOOKUP(B73,'Récapitulatif HOMMES'!B$13:H$43,2,FALSE))),0,(VLOOKUP(B73,'Récapitulatif HOMMES'!B$13:H$43,2,FALSE)))</f>
        <v>0</v>
      </c>
      <c r="D73" s="8">
        <f>IF(ISNA((VLOOKUP(A73,'Récapitulatif HOMMES'!A$13:J$43,4,FALSE))),0,(VLOOKUP(A73,'Récapitulatif HOMMES'!A$13:J$43,4,FALSE)))</f>
        <v>0</v>
      </c>
      <c r="E73" s="8">
        <f>IF(ISNA((VLOOKUP(A73,'Récapitulatif HOMMES'!A$13:H$43,5,FALSE))),0,(VLOOKUP(A73,'Récapitulatif HOMMES'!A$13:H$43,5,FALSE)))</f>
        <v>0</v>
      </c>
      <c r="F73" s="8">
        <f>IF(ISNA((VLOOKUP(E73,'Récapitulatif HOMMES'!E$13:K$43,2,FALSE))),0,(VLOOKUP(E73,'Récapitulatif HOMMES'!E$13:K$43,2,FALSE)))</f>
        <v>0</v>
      </c>
      <c r="G73" s="8">
        <f>IF(ISNA((VLOOKUP(F73,'Récapitulatif HOMMES'!F$13:L$43,2,FALSE))),0,(VLOOKUP(F73,'Récapitulatif HOMMES'!F$13:L$43,2,FALSE)))</f>
        <v>0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1:20" ht="20.25" customHeight="1" x14ac:dyDescent="0.3">
      <c r="A74" s="7"/>
      <c r="B74" s="8">
        <f>IF(ISNA((VLOOKUP(A74,'Récapitulatif HOMMES'!A$13:G$43,2,FALSE))),0,(VLOOKUP(A74,'Récapitulatif HOMMES'!A$13:G$43,2,FALSE)))</f>
        <v>0</v>
      </c>
      <c r="C74" s="8">
        <f>IF(ISNA((VLOOKUP(B74,'Récapitulatif HOMMES'!B$13:H$43,2,FALSE))),0,(VLOOKUP(B74,'Récapitulatif HOMMES'!B$13:H$43,2,FALSE)))</f>
        <v>0</v>
      </c>
      <c r="D74" s="8">
        <f>IF(ISNA((VLOOKUP(A74,'Récapitulatif HOMMES'!A$13:J$43,4,FALSE))),0,(VLOOKUP(A74,'Récapitulatif HOMMES'!A$13:J$43,4,FALSE)))</f>
        <v>0</v>
      </c>
      <c r="E74" s="8">
        <f>IF(ISNA((VLOOKUP(A74,'Récapitulatif HOMMES'!A$13:H$43,5,FALSE))),0,(VLOOKUP(A74,'Récapitulatif HOMMES'!A$13:H$43,5,FALSE)))</f>
        <v>0</v>
      </c>
      <c r="F74" s="8">
        <f>IF(ISNA((VLOOKUP(E74,'Récapitulatif HOMMES'!E$13:K$43,2,FALSE))),0,(VLOOKUP(E74,'Récapitulatif HOMMES'!E$13:K$43,2,FALSE)))</f>
        <v>0</v>
      </c>
      <c r="G74" s="8">
        <f>IF(ISNA((VLOOKUP(F74,'Récapitulatif HOMMES'!F$13:L$43,2,FALSE))),0,(VLOOKUP(F74,'Récapitulatif HOMMES'!F$13:L$43,2,FALSE)))</f>
        <v>0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1:20" ht="20.25" customHeight="1" x14ac:dyDescent="0.3">
      <c r="A75" s="7"/>
      <c r="B75" s="8">
        <f>IF(ISNA((VLOOKUP(A75,'Récapitulatif HOMMES'!A$13:G$43,2,FALSE))),0,(VLOOKUP(A75,'Récapitulatif HOMMES'!A$13:G$43,2,FALSE)))</f>
        <v>0</v>
      </c>
      <c r="C75" s="8">
        <f>IF(ISNA((VLOOKUP(B75,'Récapitulatif HOMMES'!B$13:H$43,2,FALSE))),0,(VLOOKUP(B75,'Récapitulatif HOMMES'!B$13:H$43,2,FALSE)))</f>
        <v>0</v>
      </c>
      <c r="D75" s="8">
        <f>IF(ISNA((VLOOKUP(A75,'Récapitulatif HOMMES'!A$13:J$43,4,FALSE))),0,(VLOOKUP(A75,'Récapitulatif HOMMES'!A$13:J$43,4,FALSE)))</f>
        <v>0</v>
      </c>
      <c r="E75" s="8">
        <f>IF(ISNA((VLOOKUP(A75,'Récapitulatif HOMMES'!A$13:H$43,5,FALSE))),0,(VLOOKUP(A75,'Récapitulatif HOMMES'!A$13:H$43,5,FALSE)))</f>
        <v>0</v>
      </c>
      <c r="F75" s="8">
        <f>IF(ISNA((VLOOKUP(E75,'Récapitulatif HOMMES'!E$13:K$43,2,FALSE))),0,(VLOOKUP(E75,'Récapitulatif HOMMES'!E$13:K$43,2,FALSE)))</f>
        <v>0</v>
      </c>
      <c r="G75" s="8">
        <f>IF(ISNA((VLOOKUP(F75,'Récapitulatif HOMMES'!F$13:L$43,2,FALSE))),0,(VLOOKUP(F75,'Récapitulatif HOMMES'!F$13:L$43,2,FALSE)))</f>
        <v>0</v>
      </c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</row>
    <row r="76" spans="1:20" ht="20.25" customHeight="1" x14ac:dyDescent="0.3">
      <c r="A76" s="7"/>
      <c r="B76" s="8">
        <f>IF(ISNA((VLOOKUP(A76,'Récapitulatif HOMMES'!A$13:G$43,2,FALSE))),0,(VLOOKUP(A76,'Récapitulatif HOMMES'!A$13:G$43,2,FALSE)))</f>
        <v>0</v>
      </c>
      <c r="C76" s="8">
        <f>IF(ISNA((VLOOKUP(B76,'Récapitulatif HOMMES'!B$13:H$43,2,FALSE))),0,(VLOOKUP(B76,'Récapitulatif HOMMES'!B$13:H$43,2,FALSE)))</f>
        <v>0</v>
      </c>
      <c r="D76" s="8">
        <f>IF(ISNA((VLOOKUP(A76,'Récapitulatif HOMMES'!A$13:J$43,4,FALSE))),0,(VLOOKUP(A76,'Récapitulatif HOMMES'!A$13:J$43,4,FALSE)))</f>
        <v>0</v>
      </c>
      <c r="E76" s="8">
        <f>IF(ISNA((VLOOKUP(A76,'Récapitulatif HOMMES'!A$13:H$43,5,FALSE))),0,(VLOOKUP(A76,'Récapitulatif HOMMES'!A$13:H$43,5,FALSE)))</f>
        <v>0</v>
      </c>
      <c r="F76" s="8">
        <f>IF(ISNA((VLOOKUP(E76,'Récapitulatif HOMMES'!E$13:K$43,2,FALSE))),0,(VLOOKUP(E76,'Récapitulatif HOMMES'!E$13:K$43,2,FALSE)))</f>
        <v>0</v>
      </c>
      <c r="G76" s="8">
        <f>IF(ISNA((VLOOKUP(F76,'Récapitulatif HOMMES'!F$13:L$43,2,FALSE))),0,(VLOOKUP(F76,'Récapitulatif HOMMES'!F$13:L$43,2,FALSE)))</f>
        <v>0</v>
      </c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</row>
    <row r="77" spans="1:20" ht="20.25" customHeight="1" x14ac:dyDescent="0.3">
      <c r="A77" s="7"/>
      <c r="B77" s="8">
        <f>IF(ISNA((VLOOKUP(A77,'Récapitulatif HOMMES'!A$13:G$43,2,FALSE))),0,(VLOOKUP(A77,'Récapitulatif HOMMES'!A$13:G$43,2,FALSE)))</f>
        <v>0</v>
      </c>
      <c r="C77" s="8">
        <f>IF(ISNA((VLOOKUP(B77,'Récapitulatif HOMMES'!B$13:H$43,2,FALSE))),0,(VLOOKUP(B77,'Récapitulatif HOMMES'!B$13:H$43,2,FALSE)))</f>
        <v>0</v>
      </c>
      <c r="D77" s="8">
        <f>IF(ISNA((VLOOKUP(A77,'Récapitulatif HOMMES'!A$13:J$43,4,FALSE))),0,(VLOOKUP(A77,'Récapitulatif HOMMES'!A$13:J$43,4,FALSE)))</f>
        <v>0</v>
      </c>
      <c r="E77" s="8">
        <f>IF(ISNA((VLOOKUP(A77,'Récapitulatif HOMMES'!A$13:H$43,5,FALSE))),0,(VLOOKUP(A77,'Récapitulatif HOMMES'!A$13:H$43,5,FALSE)))</f>
        <v>0</v>
      </c>
      <c r="F77" s="8">
        <f>IF(ISNA((VLOOKUP(B77,'Récapitulatif HOMMES'!B$13:I$43,5,FALSE))),0,(VLOOKUP(B77,'Récapitulatif HOMMES'!B$13:I$43,5,FALSE)))</f>
        <v>0</v>
      </c>
      <c r="G77" s="8">
        <f>IF(ISNA((VLOOKUP(F77,'Récapitulatif HOMMES'!F$13:L$43,2,FALSE))),0,(VLOOKUP(F77,'Récapitulatif HOMMES'!F$13:L$43,2,FALSE)))</f>
        <v>0</v>
      </c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</row>
    <row r="78" spans="1:20" ht="18" customHeight="1" x14ac:dyDescent="0.3"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</row>
    <row r="79" spans="1:20" ht="20.25" customHeight="1" x14ac:dyDescent="0.3">
      <c r="A79" s="74" t="s">
        <v>24</v>
      </c>
      <c r="B79" s="75"/>
      <c r="C79" s="76" t="s">
        <v>32</v>
      </c>
      <c r="D79" s="77"/>
      <c r="E79" s="77"/>
      <c r="F79" s="77"/>
      <c r="G79" s="78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0" spans="1:20" ht="20.25" customHeight="1" x14ac:dyDescent="0.3">
      <c r="A80" s="74" t="s">
        <v>14</v>
      </c>
      <c r="B80" s="75"/>
      <c r="C80" s="76">
        <f>COUNTA(A83:A87)</f>
        <v>0</v>
      </c>
      <c r="D80" s="77"/>
      <c r="E80" s="77"/>
      <c r="F80" s="77"/>
      <c r="G80" s="78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1:20" ht="22.5" customHeight="1" x14ac:dyDescent="0.3"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1:20" ht="32.25" customHeight="1" x14ac:dyDescent="0.3">
      <c r="A82" s="4" t="s">
        <v>2</v>
      </c>
      <c r="B82" s="4" t="s">
        <v>9</v>
      </c>
      <c r="C82" s="4" t="s">
        <v>4</v>
      </c>
      <c r="D82" s="4" t="s">
        <v>3</v>
      </c>
      <c r="E82" s="4" t="s">
        <v>0</v>
      </c>
      <c r="F82" s="4" t="s">
        <v>19</v>
      </c>
      <c r="G82" s="4" t="s">
        <v>1</v>
      </c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1:20" ht="20.25" customHeight="1" x14ac:dyDescent="0.3">
      <c r="A83" s="7"/>
      <c r="B83" s="8">
        <f>IF(ISNA((VLOOKUP(A83,'Récapitulatif HOMMES'!A$13:G$43,2,FALSE))),0,(VLOOKUP(A83,'Récapitulatif HOMMES'!A$13:G$43,2,FALSE)))</f>
        <v>0</v>
      </c>
      <c r="C83" s="8">
        <f>IF(ISNA((VLOOKUP(B83,'Récapitulatif HOMMES'!B$13:H$43,2,FALSE))),0,(VLOOKUP(B83,'Récapitulatif HOMMES'!B$13:H$43,2,FALSE)))</f>
        <v>0</v>
      </c>
      <c r="D83" s="8">
        <f>IF(ISNA((VLOOKUP(A83,'Récapitulatif HOMMES'!A$13:J$43,4,FALSE))),0,(VLOOKUP(A83,'Récapitulatif HOMMES'!A$13:J$43,4,FALSE)))</f>
        <v>0</v>
      </c>
      <c r="E83" s="8">
        <f>IF(ISNA((VLOOKUP(A83,'Récapitulatif HOMMES'!A$13:H$43,5,FALSE))),0,(VLOOKUP(A83,'Récapitulatif HOMMES'!A$13:H$43,5,FALSE)))</f>
        <v>0</v>
      </c>
      <c r="F83" s="8">
        <f>IF(ISNA((VLOOKUP(B83,'Récapitulatif HOMMES'!B$13:I$43,5,FALSE))),0,(VLOOKUP(B83,'Récapitulatif HOMMES'!B$13:I$43,5,FALSE)))</f>
        <v>0</v>
      </c>
      <c r="G83" s="8">
        <f>IF(ISNA((VLOOKUP(F83,'Récapitulatif HOMMES'!F$13:L$43,2,FALSE))),0,(VLOOKUP(F83,'Récapitulatif HOMMES'!F$13:L$43,2,FALSE)))</f>
        <v>0</v>
      </c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1:20" ht="20.25" customHeight="1" x14ac:dyDescent="0.3">
      <c r="A84" s="7"/>
      <c r="B84" s="8">
        <f>IF(ISNA((VLOOKUP(A84,'Récapitulatif HOMMES'!A$13:G$43,2,FALSE))),0,(VLOOKUP(A84,'Récapitulatif HOMMES'!A$13:G$43,2,FALSE)))</f>
        <v>0</v>
      </c>
      <c r="C84" s="8">
        <f>IF(ISNA((VLOOKUP(B84,'Récapitulatif HOMMES'!B$13:H$43,2,FALSE))),0,(VLOOKUP(B84,'Récapitulatif HOMMES'!B$13:H$43,2,FALSE)))</f>
        <v>0</v>
      </c>
      <c r="D84" s="8">
        <f>IF(ISNA((VLOOKUP(A84,'Récapitulatif HOMMES'!A$13:J$43,4,FALSE))),0,(VLOOKUP(A84,'Récapitulatif HOMMES'!A$13:J$43,4,FALSE)))</f>
        <v>0</v>
      </c>
      <c r="E84" s="8">
        <f>IF(ISNA((VLOOKUP(A84,'Récapitulatif HOMMES'!A$13:H$43,5,FALSE))),0,(VLOOKUP(A84,'Récapitulatif HOMMES'!A$13:H$43,5,FALSE)))</f>
        <v>0</v>
      </c>
      <c r="F84" s="8">
        <f>IF(ISNA((VLOOKUP(B84,'Récapitulatif HOMMES'!B$13:I$43,5,FALSE))),0,(VLOOKUP(B84,'Récapitulatif HOMMES'!B$13:I$43,5,FALSE)))</f>
        <v>0</v>
      </c>
      <c r="G84" s="8">
        <f>IF(ISNA((VLOOKUP(F84,'Récapitulatif HOMMES'!F$13:L$43,2,FALSE))),0,(VLOOKUP(F84,'Récapitulatif HOMMES'!F$13:L$43,2,FALSE)))</f>
        <v>0</v>
      </c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</row>
    <row r="85" spans="1:20" ht="20.25" customHeight="1" x14ac:dyDescent="0.3">
      <c r="A85" s="7"/>
      <c r="B85" s="8">
        <f>IF(ISNA((VLOOKUP(A85,'Récapitulatif HOMMES'!A$13:G$43,2,FALSE))),0,(VLOOKUP(A85,'Récapitulatif HOMMES'!A$13:G$43,2,FALSE)))</f>
        <v>0</v>
      </c>
      <c r="C85" s="8">
        <f>IF(ISNA((VLOOKUP(B85,'Récapitulatif HOMMES'!B$13:H$43,2,FALSE))),0,(VLOOKUP(B85,'Récapitulatif HOMMES'!B$13:H$43,2,FALSE)))</f>
        <v>0</v>
      </c>
      <c r="D85" s="8">
        <f>IF(ISNA((VLOOKUP(A85,'Récapitulatif HOMMES'!A$13:J$43,4,FALSE))),0,(VLOOKUP(A85,'Récapitulatif HOMMES'!A$13:J$43,4,FALSE)))</f>
        <v>0</v>
      </c>
      <c r="E85" s="8">
        <f>IF(ISNA((VLOOKUP(A85,'Récapitulatif HOMMES'!A$13:H$43,5,FALSE))),0,(VLOOKUP(A85,'Récapitulatif HOMMES'!A$13:H$43,5,FALSE)))</f>
        <v>0</v>
      </c>
      <c r="F85" s="8">
        <f>IF(ISNA((VLOOKUP(B85,'Récapitulatif HOMMES'!B$13:I$43,5,FALSE))),0,(VLOOKUP(B85,'Récapitulatif HOMMES'!B$13:I$43,5,FALSE)))</f>
        <v>0</v>
      </c>
      <c r="G85" s="8">
        <f>IF(ISNA((VLOOKUP(F85,'Récapitulatif HOMMES'!F$13:L$43,2,FALSE))),0,(VLOOKUP(F85,'Récapitulatif HOMMES'!F$13:L$43,2,FALSE)))</f>
        <v>0</v>
      </c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1:20" ht="20.25" customHeight="1" x14ac:dyDescent="0.3">
      <c r="A86" s="7"/>
      <c r="B86" s="8">
        <f>IF(ISNA((VLOOKUP(A86,'Récapitulatif HOMMES'!A$13:G$43,2,FALSE))),0,(VLOOKUP(A86,'Récapitulatif HOMMES'!A$13:G$43,2,FALSE)))</f>
        <v>0</v>
      </c>
      <c r="C86" s="8">
        <f>IF(ISNA((VLOOKUP(B86,'Récapitulatif HOMMES'!B$13:H$43,2,FALSE))),0,(VLOOKUP(B86,'Récapitulatif HOMMES'!B$13:H$43,2,FALSE)))</f>
        <v>0</v>
      </c>
      <c r="D86" s="8">
        <f>IF(ISNA((VLOOKUP(A86,'Récapitulatif HOMMES'!A$13:J$43,4,FALSE))),0,(VLOOKUP(A86,'Récapitulatif HOMMES'!A$13:J$43,4,FALSE)))</f>
        <v>0</v>
      </c>
      <c r="E86" s="8">
        <f>IF(ISNA((VLOOKUP(A86,'Récapitulatif HOMMES'!A$13:H$43,5,FALSE))),0,(VLOOKUP(A86,'Récapitulatif HOMMES'!A$13:H$43,5,FALSE)))</f>
        <v>0</v>
      </c>
      <c r="F86" s="8">
        <f>IF(ISNA((VLOOKUP(B86,'Récapitulatif HOMMES'!B$13:I$43,5,FALSE))),0,(VLOOKUP(B86,'Récapitulatif HOMMES'!B$13:I$43,5,FALSE)))</f>
        <v>0</v>
      </c>
      <c r="G86" s="8">
        <f>IF(ISNA((VLOOKUP(F86,'Récapitulatif HOMMES'!F$13:L$43,2,FALSE))),0,(VLOOKUP(F86,'Récapitulatif HOMMES'!F$13:L$43,2,FALSE)))</f>
        <v>0</v>
      </c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1:20" ht="20.25" customHeight="1" x14ac:dyDescent="0.3">
      <c r="A87" s="7"/>
      <c r="B87" s="8">
        <f>IF(ISNA((VLOOKUP(A87,'Récapitulatif HOMMES'!A$13:G$43,2,FALSE))),0,(VLOOKUP(A87,'Récapitulatif HOMMES'!A$13:G$43,2,FALSE)))</f>
        <v>0</v>
      </c>
      <c r="C87" s="8">
        <f>IF(ISNA((VLOOKUP(B87,'Récapitulatif HOMMES'!B$13:H$43,2,FALSE))),0,(VLOOKUP(B87,'Récapitulatif HOMMES'!B$13:H$43,2,FALSE)))</f>
        <v>0</v>
      </c>
      <c r="D87" s="8">
        <f>IF(ISNA((VLOOKUP(A87,'Récapitulatif HOMMES'!A$13:J$43,4,FALSE))),0,(VLOOKUP(A87,'Récapitulatif HOMMES'!A$13:J$43,4,FALSE)))</f>
        <v>0</v>
      </c>
      <c r="E87" s="8">
        <f>IF(ISNA((VLOOKUP(A87,'Récapitulatif HOMMES'!A$13:H$43,5,FALSE))),0,(VLOOKUP(A87,'Récapitulatif HOMMES'!A$13:H$43,5,FALSE)))</f>
        <v>0</v>
      </c>
      <c r="F87" s="8">
        <f>IF(ISNA((VLOOKUP(E87,'Récapitulatif HOMMES'!E$13:K$43,2,FALSE))),0,(VLOOKUP(E87,'Récapitulatif HOMMES'!E$13:K$43,2,FALSE)))</f>
        <v>0</v>
      </c>
      <c r="G87" s="8">
        <f>IF(ISNA((VLOOKUP(F87,'Récapitulatif HOMMES'!F$13:L$43,2,FALSE))),0,(VLOOKUP(F87,'Récapitulatif HOMMES'!F$13:L$43,2,FALSE)))</f>
        <v>0</v>
      </c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1:20" ht="18" customHeight="1" x14ac:dyDescent="0.3"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</row>
    <row r="89" spans="1:20" ht="20.25" customHeight="1" x14ac:dyDescent="0.3">
      <c r="A89" s="74" t="s">
        <v>24</v>
      </c>
      <c r="B89" s="75"/>
      <c r="C89" s="76" t="s">
        <v>33</v>
      </c>
      <c r="D89" s="77"/>
      <c r="E89" s="77"/>
      <c r="F89" s="77"/>
      <c r="G89" s="78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</row>
    <row r="90" spans="1:20" ht="20.25" customHeight="1" x14ac:dyDescent="0.3">
      <c r="A90" s="74" t="s">
        <v>14</v>
      </c>
      <c r="B90" s="75"/>
      <c r="C90" s="76">
        <f>COUNTA(A93:A97)</f>
        <v>0</v>
      </c>
      <c r="D90" s="77"/>
      <c r="E90" s="77"/>
      <c r="F90" s="77"/>
      <c r="G90" s="78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</row>
    <row r="91" spans="1:20" ht="22.5" customHeight="1" x14ac:dyDescent="0.3"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</row>
    <row r="92" spans="1:20" ht="32.25" customHeight="1" x14ac:dyDescent="0.3">
      <c r="A92" s="4" t="s">
        <v>2</v>
      </c>
      <c r="B92" s="4" t="s">
        <v>9</v>
      </c>
      <c r="C92" s="4" t="s">
        <v>4</v>
      </c>
      <c r="D92" s="4" t="s">
        <v>3</v>
      </c>
      <c r="E92" s="4" t="s">
        <v>0</v>
      </c>
      <c r="F92" s="4" t="s">
        <v>19</v>
      </c>
      <c r="G92" s="4" t="s">
        <v>1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</row>
    <row r="93" spans="1:20" ht="20.25" customHeight="1" x14ac:dyDescent="0.3">
      <c r="A93" s="7"/>
      <c r="B93" s="8">
        <f>IF(ISNA((VLOOKUP(A93,'Récapitulatif HOMMES'!A$13:G$43,2,FALSE))),0,(VLOOKUP(A93,'Récapitulatif HOMMES'!A$13:G$43,2,FALSE)))</f>
        <v>0</v>
      </c>
      <c r="C93" s="8">
        <f>IF(ISNA((VLOOKUP(B93,'Récapitulatif HOMMES'!B$13:H$43,2,FALSE))),0,(VLOOKUP(B93,'Récapitulatif HOMMES'!B$13:H$43,2,FALSE)))</f>
        <v>0</v>
      </c>
      <c r="D93" s="8">
        <f>IF(ISNA((VLOOKUP(A93,'Récapitulatif HOMMES'!A$13:J$43,4,FALSE))),0,(VLOOKUP(A93,'Récapitulatif HOMMES'!A$13:J$43,4,FALSE)))</f>
        <v>0</v>
      </c>
      <c r="E93" s="8">
        <f>IF(ISNA((VLOOKUP(A93,'Récapitulatif HOMMES'!A$13:H$43,5,FALSE))),0,(VLOOKUP(A93,'Récapitulatif HOMMES'!A$13:H$43,5,FALSE)))</f>
        <v>0</v>
      </c>
      <c r="F93" s="8">
        <f>IF(ISNA((VLOOKUP(E93,'Récapitulatif HOMMES'!E$13:K$43,2,FALSE))),0,(VLOOKUP(E93,'Récapitulatif HOMMES'!E$13:K$43,2,FALSE)))</f>
        <v>0</v>
      </c>
      <c r="G93" s="8">
        <f>IF(ISNA((VLOOKUP(F93,'Récapitulatif HOMMES'!F$13:L$43,2,FALSE))),0,(VLOOKUP(F93,'Récapitulatif HOMMES'!F$13:L$43,2,FALSE)))</f>
        <v>0</v>
      </c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</row>
    <row r="94" spans="1:20" ht="20.25" customHeight="1" x14ac:dyDescent="0.3">
      <c r="A94" s="7"/>
      <c r="B94" s="8">
        <f>IF(ISNA((VLOOKUP(A94,'Récapitulatif HOMMES'!A$13:G$43,2,FALSE))),0,(VLOOKUP(A94,'Récapitulatif HOMMES'!A$13:G$43,2,FALSE)))</f>
        <v>0</v>
      </c>
      <c r="C94" s="8">
        <f>IF(ISNA((VLOOKUP(B94,'Récapitulatif HOMMES'!B$13:H$43,2,FALSE))),0,(VLOOKUP(B94,'Récapitulatif HOMMES'!B$13:H$43,2,FALSE)))</f>
        <v>0</v>
      </c>
      <c r="D94" s="8">
        <f>IF(ISNA((VLOOKUP(A94,'Récapitulatif HOMMES'!A$13:J$43,4,FALSE))),0,(VLOOKUP(A94,'Récapitulatif HOMMES'!A$13:J$43,4,FALSE)))</f>
        <v>0</v>
      </c>
      <c r="E94" s="8">
        <f>IF(ISNA((VLOOKUP(A94,'Récapitulatif HOMMES'!A$13:H$43,5,FALSE))),0,(VLOOKUP(A94,'Récapitulatif HOMMES'!A$13:H$43,5,FALSE)))</f>
        <v>0</v>
      </c>
      <c r="F94" s="8">
        <f>IF(ISNA((VLOOKUP(B94,'Récapitulatif HOMMES'!B$13:I$43,5,FALSE))),0,(VLOOKUP(B94,'Récapitulatif HOMMES'!B$13:I$43,5,FALSE)))</f>
        <v>0</v>
      </c>
      <c r="G94" s="8">
        <f>IF(ISNA((VLOOKUP(F94,'Récapitulatif HOMMES'!F$13:L$43,2,FALSE))),0,(VLOOKUP(F94,'Récapitulatif HOMMES'!F$13:L$43,2,FALSE)))</f>
        <v>0</v>
      </c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</row>
    <row r="95" spans="1:20" ht="20.25" customHeight="1" x14ac:dyDescent="0.3">
      <c r="A95" s="7"/>
      <c r="B95" s="8">
        <f>IF(ISNA((VLOOKUP(A95,'Récapitulatif HOMMES'!A$13:G$43,2,FALSE))),0,(VLOOKUP(A95,'Récapitulatif HOMMES'!A$13:G$43,2,FALSE)))</f>
        <v>0</v>
      </c>
      <c r="C95" s="8">
        <f>IF(ISNA((VLOOKUP(B95,'Récapitulatif HOMMES'!B$13:H$43,2,FALSE))),0,(VLOOKUP(B95,'Récapitulatif HOMMES'!B$13:H$43,2,FALSE)))</f>
        <v>0</v>
      </c>
      <c r="D95" s="8">
        <f>IF(ISNA((VLOOKUP(A95,'Récapitulatif HOMMES'!A$13:J$43,4,FALSE))),0,(VLOOKUP(A95,'Récapitulatif HOMMES'!A$13:J$43,4,FALSE)))</f>
        <v>0</v>
      </c>
      <c r="E95" s="8">
        <f>IF(ISNA((VLOOKUP(A95,'Récapitulatif HOMMES'!A$13:H$43,5,FALSE))),0,(VLOOKUP(A95,'Récapitulatif HOMMES'!A$13:H$43,5,FALSE)))</f>
        <v>0</v>
      </c>
      <c r="F95" s="8">
        <f>IF(ISNA((VLOOKUP(B95,'Récapitulatif HOMMES'!B$13:I$43,5,FALSE))),0,(VLOOKUP(B95,'Récapitulatif HOMMES'!B$13:I$43,5,FALSE)))</f>
        <v>0</v>
      </c>
      <c r="G95" s="8">
        <f>IF(ISNA((VLOOKUP(F95,'Récapitulatif HOMMES'!F$13:L$43,2,FALSE))),0,(VLOOKUP(F95,'Récapitulatif HOMMES'!F$13:L$43,2,FALSE)))</f>
        <v>0</v>
      </c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</row>
    <row r="96" spans="1:20" ht="20.25" customHeight="1" x14ac:dyDescent="0.3">
      <c r="A96" s="7"/>
      <c r="B96" s="8">
        <f>IF(ISNA((VLOOKUP(A96,'Récapitulatif HOMMES'!A$13:G$43,2,FALSE))),0,(VLOOKUP(A96,'Récapitulatif HOMMES'!A$13:G$43,2,FALSE)))</f>
        <v>0</v>
      </c>
      <c r="C96" s="8">
        <f>IF(ISNA((VLOOKUP(B96,'Récapitulatif HOMMES'!B$13:H$43,2,FALSE))),0,(VLOOKUP(B96,'Récapitulatif HOMMES'!B$13:H$43,2,FALSE)))</f>
        <v>0</v>
      </c>
      <c r="D96" s="8">
        <f>IF(ISNA((VLOOKUP(A96,'Récapitulatif HOMMES'!A$13:J$43,4,FALSE))),0,(VLOOKUP(A96,'Récapitulatif HOMMES'!A$13:J$43,4,FALSE)))</f>
        <v>0</v>
      </c>
      <c r="E96" s="8">
        <f>IF(ISNA((VLOOKUP(A96,'Récapitulatif HOMMES'!A$13:H$43,5,FALSE))),0,(VLOOKUP(A96,'Récapitulatif HOMMES'!A$13:H$43,5,FALSE)))</f>
        <v>0</v>
      </c>
      <c r="F96" s="8">
        <f>IF(ISNA((VLOOKUP(E96,'Récapitulatif HOMMES'!E$13:K$43,2,FALSE))),0,(VLOOKUP(E96,'Récapitulatif HOMMES'!E$13:K$43,2,FALSE)))</f>
        <v>0</v>
      </c>
      <c r="G96" s="8">
        <f>IF(ISNA((VLOOKUP(F96,'Récapitulatif HOMMES'!F$13:L$43,2,FALSE))),0,(VLOOKUP(F96,'Récapitulatif HOMMES'!F$13:L$43,2,FALSE)))</f>
        <v>0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</row>
    <row r="97" spans="1:20" ht="20.25" customHeight="1" x14ac:dyDescent="0.3">
      <c r="A97" s="7"/>
      <c r="B97" s="8">
        <f>IF(ISNA((VLOOKUP(A97,'Récapitulatif HOMMES'!A$13:G$43,2,FALSE))),0,(VLOOKUP(A97,'Récapitulatif HOMMES'!A$13:G$43,2,FALSE)))</f>
        <v>0</v>
      </c>
      <c r="C97" s="8">
        <f>IF(ISNA((VLOOKUP(B97,'Récapitulatif HOMMES'!B$13:H$43,2,FALSE))),0,(VLOOKUP(B97,'Récapitulatif HOMMES'!B$13:H$43,2,FALSE)))</f>
        <v>0</v>
      </c>
      <c r="D97" s="8">
        <f>IF(ISNA((VLOOKUP(A97,'Récapitulatif HOMMES'!A$13:J$43,4,FALSE))),0,(VLOOKUP(A97,'Récapitulatif HOMMES'!A$13:J$43,4,FALSE)))</f>
        <v>0</v>
      </c>
      <c r="E97" s="8">
        <f>IF(ISNA((VLOOKUP(A97,'Récapitulatif HOMMES'!A$13:H$43,5,FALSE))),0,(VLOOKUP(A97,'Récapitulatif HOMMES'!A$13:H$43,5,FALSE)))</f>
        <v>0</v>
      </c>
      <c r="F97" s="8">
        <f>IF(ISNA((VLOOKUP(B97,'Récapitulatif HOMMES'!B$13:I$43,5,FALSE))),0,(VLOOKUP(B97,'Récapitulatif HOMMES'!B$13:I$43,5,FALSE)))</f>
        <v>0</v>
      </c>
      <c r="G97" s="8">
        <f>IF(ISNA((VLOOKUP(F97,'Récapitulatif HOMMES'!F$13:L$43,2,FALSE))),0,(VLOOKUP(F97,'Récapitulatif HOMMES'!F$13:L$43,2,FALSE)))</f>
        <v>0</v>
      </c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</row>
    <row r="98" spans="1:20" ht="18" customHeight="1" x14ac:dyDescent="0.3"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</row>
    <row r="99" spans="1:20" ht="18" customHeight="1" x14ac:dyDescent="0.3"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</row>
    <row r="100" spans="1:20" ht="18" customHeight="1" x14ac:dyDescent="0.3"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</row>
    <row r="101" spans="1:20" ht="18" customHeight="1" x14ac:dyDescent="0.3"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</row>
    <row r="102" spans="1:20" ht="18" customHeight="1" x14ac:dyDescent="0.3"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</row>
    <row r="103" spans="1:20" ht="18" customHeight="1" x14ac:dyDescent="0.3"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</row>
    <row r="104" spans="1:20" ht="18" customHeight="1" x14ac:dyDescent="0.3"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</row>
    <row r="105" spans="1:20" ht="18" customHeight="1" x14ac:dyDescent="0.3"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</row>
    <row r="106" spans="1:20" ht="18" customHeight="1" x14ac:dyDescent="0.3"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</row>
    <row r="107" spans="1:20" ht="18" customHeight="1" x14ac:dyDescent="0.3"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</row>
    <row r="108" spans="1:20" ht="18" customHeight="1" x14ac:dyDescent="0.3"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</row>
    <row r="109" spans="1:20" ht="18" customHeight="1" x14ac:dyDescent="0.3"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</row>
    <row r="110" spans="1:20" ht="18" customHeight="1" x14ac:dyDescent="0.3"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</row>
    <row r="111" spans="1:20" ht="18" customHeight="1" x14ac:dyDescent="0.3"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</row>
    <row r="112" spans="1:20" ht="18" customHeight="1" x14ac:dyDescent="0.3"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</row>
    <row r="113" spans="8:20" ht="18" customHeight="1" x14ac:dyDescent="0.3"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</row>
    <row r="114" spans="8:20" ht="18" customHeight="1" x14ac:dyDescent="0.3"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</row>
    <row r="115" spans="8:20" ht="18" customHeight="1" x14ac:dyDescent="0.3"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</row>
    <row r="116" spans="8:20" ht="18" customHeight="1" x14ac:dyDescent="0.3"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</row>
    <row r="117" spans="8:20" ht="18" customHeight="1" x14ac:dyDescent="0.3"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</row>
    <row r="118" spans="8:20" ht="18" customHeight="1" x14ac:dyDescent="0.3"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</row>
    <row r="119" spans="8:20" ht="18" customHeight="1" x14ac:dyDescent="0.3"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</row>
    <row r="120" spans="8:20" ht="18" customHeight="1" x14ac:dyDescent="0.3"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</row>
    <row r="121" spans="8:20" ht="18" customHeight="1" x14ac:dyDescent="0.3"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</row>
    <row r="122" spans="8:20" ht="18" customHeight="1" x14ac:dyDescent="0.3"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</row>
    <row r="123" spans="8:20" ht="18" customHeight="1" x14ac:dyDescent="0.3"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</row>
    <row r="124" spans="8:20" ht="18" customHeight="1" x14ac:dyDescent="0.3"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</row>
    <row r="125" spans="8:20" ht="18" customHeight="1" x14ac:dyDescent="0.3"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</row>
    <row r="126" spans="8:20" ht="18" customHeight="1" x14ac:dyDescent="0.3"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</row>
    <row r="127" spans="8:20" ht="18" customHeight="1" x14ac:dyDescent="0.3"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</row>
    <row r="128" spans="8:20" ht="18" customHeight="1" x14ac:dyDescent="0.3"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</row>
    <row r="129" spans="8:20" ht="18" customHeight="1" x14ac:dyDescent="0.3"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</row>
    <row r="130" spans="8:20" ht="18" customHeight="1" x14ac:dyDescent="0.3"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</row>
    <row r="131" spans="8:20" ht="18" customHeight="1" x14ac:dyDescent="0.3"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</row>
    <row r="132" spans="8:20" ht="18" customHeight="1" x14ac:dyDescent="0.3"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</row>
    <row r="133" spans="8:20" ht="18" customHeight="1" x14ac:dyDescent="0.3"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</row>
    <row r="134" spans="8:20" ht="18" customHeight="1" x14ac:dyDescent="0.3"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</row>
    <row r="135" spans="8:20" ht="18" customHeight="1" x14ac:dyDescent="0.3"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</row>
    <row r="136" spans="8:20" ht="18" customHeight="1" x14ac:dyDescent="0.3"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</row>
    <row r="137" spans="8:20" ht="18" customHeight="1" x14ac:dyDescent="0.3"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</row>
    <row r="138" spans="8:20" ht="18" customHeight="1" x14ac:dyDescent="0.3"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</row>
    <row r="139" spans="8:20" ht="18" customHeight="1" x14ac:dyDescent="0.3"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</row>
    <row r="140" spans="8:20" x14ac:dyDescent="0.3"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</row>
  </sheetData>
  <sheetProtection selectLockedCells="1"/>
  <mergeCells count="43">
    <mergeCell ref="A80:B80"/>
    <mergeCell ref="C80:G80"/>
    <mergeCell ref="A89:B89"/>
    <mergeCell ref="C89:G89"/>
    <mergeCell ref="A90:B90"/>
    <mergeCell ref="C90:G90"/>
    <mergeCell ref="A69:B69"/>
    <mergeCell ref="C69:G69"/>
    <mergeCell ref="A70:B70"/>
    <mergeCell ref="C70:G70"/>
    <mergeCell ref="A79:B79"/>
    <mergeCell ref="C79:G79"/>
    <mergeCell ref="A49:B49"/>
    <mergeCell ref="C49:G49"/>
    <mergeCell ref="A58:B58"/>
    <mergeCell ref="C58:G58"/>
    <mergeCell ref="A59:B59"/>
    <mergeCell ref="C59:G59"/>
    <mergeCell ref="A38:B38"/>
    <mergeCell ref="C38:G38"/>
    <mergeCell ref="A39:B39"/>
    <mergeCell ref="C39:G39"/>
    <mergeCell ref="A48:B48"/>
    <mergeCell ref="C48:G48"/>
    <mergeCell ref="A28:B28"/>
    <mergeCell ref="C28:G28"/>
    <mergeCell ref="A29:B29"/>
    <mergeCell ref="C29:G29"/>
    <mergeCell ref="A18:B18"/>
    <mergeCell ref="C18:G18"/>
    <mergeCell ref="A19:B19"/>
    <mergeCell ref="C19:G19"/>
    <mergeCell ref="A9:B9"/>
    <mergeCell ref="C9:G9"/>
    <mergeCell ref="A1:G1"/>
    <mergeCell ref="A2:G2"/>
    <mergeCell ref="A5:B5"/>
    <mergeCell ref="A6:B6"/>
    <mergeCell ref="C5:G5"/>
    <mergeCell ref="C6:G6"/>
    <mergeCell ref="A3:G3"/>
    <mergeCell ref="C8:G8"/>
    <mergeCell ref="A8:B8"/>
  </mergeCells>
  <dataValidations count="1">
    <dataValidation type="custom" allowBlank="1" showInputMessage="1" showErrorMessage="1" sqref="C9:C10 C5 C19 C29 C39 C49 C59 C70 C80 C90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T40"/>
  <sheetViews>
    <sheetView zoomScaleNormal="100" workbookViewId="0">
      <selection activeCell="A13" sqref="A13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6640625" style="11" customWidth="1"/>
    <col min="5" max="5" width="28.6640625" style="11" customWidth="1"/>
    <col min="6" max="6" width="12.6640625" style="11" customWidth="1"/>
    <col min="7" max="7" width="14.6640625" style="11" customWidth="1"/>
    <col min="8" max="16384" width="11.44140625" style="11"/>
  </cols>
  <sheetData>
    <row r="1" spans="1:20" ht="25.5" customHeight="1" x14ac:dyDescent="0.3">
      <c r="A1" s="57" t="str">
        <f>'Récapitulatif HOMMES'!A1</f>
        <v>CHAMPIONNATS DE FRANCE</v>
      </c>
      <c r="B1" s="57"/>
      <c r="C1" s="57"/>
      <c r="D1" s="57"/>
      <c r="E1" s="57"/>
      <c r="F1" s="57"/>
      <c r="G1" s="57"/>
    </row>
    <row r="2" spans="1:20" s="27" customFormat="1" ht="25.5" customHeight="1" x14ac:dyDescent="0.65">
      <c r="A2" s="59" t="str">
        <f>'Récapitulatif HOMMES'!A2</f>
        <v>MASTERS PISTE 2019</v>
      </c>
      <c r="B2" s="59"/>
      <c r="C2" s="59"/>
      <c r="D2" s="59"/>
      <c r="E2" s="59"/>
      <c r="F2" s="59"/>
      <c r="G2" s="59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61" t="str">
        <f>'Récapitulatif HOMMES'!A3</f>
        <v>Vélodrome Théo Cauville - LE NEUBOURG (NORMANDIE)</v>
      </c>
      <c r="B3" s="61"/>
      <c r="C3" s="61"/>
      <c r="D3" s="61"/>
      <c r="E3" s="61"/>
      <c r="F3" s="61"/>
      <c r="G3" s="6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70" t="s">
        <v>22</v>
      </c>
      <c r="B5" s="70"/>
      <c r="C5" s="71">
        <f>'Récapitulatif HOMMES'!C8</f>
        <v>0</v>
      </c>
      <c r="D5" s="71"/>
      <c r="E5" s="71"/>
      <c r="F5" s="71"/>
      <c r="G5" s="71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58" t="s">
        <v>8</v>
      </c>
      <c r="B6" s="58"/>
      <c r="C6" s="72" t="s">
        <v>34</v>
      </c>
      <c r="D6" s="72"/>
      <c r="E6" s="72"/>
      <c r="F6" s="72"/>
      <c r="G6" s="7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58" t="s">
        <v>24</v>
      </c>
      <c r="B8" s="58"/>
      <c r="C8" s="67" t="s">
        <v>35</v>
      </c>
      <c r="D8" s="67"/>
      <c r="E8" s="67"/>
      <c r="F8" s="67"/>
      <c r="G8" s="67"/>
      <c r="H8" s="67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58" t="s">
        <v>14</v>
      </c>
      <c r="B9" s="58"/>
      <c r="C9" s="68">
        <f>COUNTA(A13:A16,A20)</f>
        <v>0</v>
      </c>
      <c r="D9" s="68"/>
      <c r="E9" s="68"/>
      <c r="F9" s="68"/>
      <c r="G9" s="68"/>
      <c r="H9" s="68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22.5" customHeight="1" x14ac:dyDescent="0.3">
      <c r="A11" s="82" t="s">
        <v>36</v>
      </c>
      <c r="B11" s="82"/>
      <c r="C11" s="82"/>
      <c r="D11" s="82"/>
      <c r="E11" s="82"/>
      <c r="F11" s="82"/>
      <c r="G11" s="8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32.25" customHeight="1" x14ac:dyDescent="0.3">
      <c r="A12" s="4" t="s">
        <v>2</v>
      </c>
      <c r="B12" s="4" t="s">
        <v>9</v>
      </c>
      <c r="C12" s="4" t="s">
        <v>4</v>
      </c>
      <c r="D12" s="4" t="s">
        <v>3</v>
      </c>
      <c r="E12" s="4" t="s">
        <v>0</v>
      </c>
      <c r="F12" s="4" t="s">
        <v>19</v>
      </c>
      <c r="G12" s="4" t="s">
        <v>1</v>
      </c>
      <c r="H12" s="4" t="s">
        <v>57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IF(ISNA((VLOOKUP(A13,'Récapitulatif HOMMES'!A$13:G$43,2,FALSE))),0,(VLOOKUP(A13,'Récapitulatif HOMMES'!A$13:G$43,2,FALSE)))</f>
        <v>0</v>
      </c>
      <c r="C13" s="8">
        <f>IF(ISNA((VLOOKUP(B13,'Récapitulatif HOMMES'!B$13:I$43,2,FALSE))),0,(VLOOKUP(B13,'Récapitulatif HOMMES'!B$13:I$43,2,FALSE)))</f>
        <v>0</v>
      </c>
      <c r="D13" s="8">
        <f>IF(ISNA((VLOOKUP(A13,'Récapitulatif HOMMES'!A$13:J$43,4,FALSE))),0,(VLOOKUP(A13,'Récapitulatif HOMMES'!A$13:J$43,4,FALSE)))</f>
        <v>0</v>
      </c>
      <c r="E13" s="8">
        <f>IF(ISNA((VLOOKUP(A13,'Récapitulatif HOMMES'!A$13:H$43,5,FALSE))),0,(VLOOKUP(A13,'Récapitulatif HOMMES'!A$13:H$43,5,FALSE)))</f>
        <v>0</v>
      </c>
      <c r="F13" s="8">
        <f>IF(ISNA((VLOOKUP(E13,'Récapitulatif HOMMES'!E$13:K$43,2,FALSE))),0,(VLOOKUP(E13,'Récapitulatif HOMMES'!E$13:K$43,2,FALSE)))</f>
        <v>0</v>
      </c>
      <c r="G13" s="8">
        <f>IF(ISNA((VLOOKUP(F13,'Récapitulatif HOMMES'!F$13:L$43,2,FALSE))),0,(VLOOKUP(F13,'Récapitulatif HOMMES'!F$13:L$43,2,FALSE)))</f>
        <v>0</v>
      </c>
      <c r="H13" s="40" t="s">
        <v>55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IF(ISNA((VLOOKUP(A14,'Récapitulatif HOMMES'!A$13:G$43,2,FALSE))),0,(VLOOKUP(A14,'Récapitulatif HOMMES'!A$13:G$43,2,FALSE)))</f>
        <v>0</v>
      </c>
      <c r="C14" s="8">
        <f>IF(ISNA((VLOOKUP(B14,'Récapitulatif HOMMES'!B$13:I$43,2,FALSE))),0,(VLOOKUP(B14,'Récapitulatif HOMMES'!B$13:I$43,2,FALSE)))</f>
        <v>0</v>
      </c>
      <c r="D14" s="8">
        <f>IF(ISNA((VLOOKUP(A14,'Récapitulatif HOMMES'!A$13:J$43,4,FALSE))),0,(VLOOKUP(A14,'Récapitulatif HOMMES'!A$13:J$43,4,FALSE)))</f>
        <v>0</v>
      </c>
      <c r="E14" s="8">
        <f>IF(ISNA((VLOOKUP(A14,'Récapitulatif HOMMES'!A$13:H$43,5,FALSE))),0,(VLOOKUP(A14,'Récapitulatif HOMMES'!A$13:H$43,5,FALSE)))</f>
        <v>0</v>
      </c>
      <c r="F14" s="8">
        <f>IF(ISNA((VLOOKUP(E14,'Récapitulatif HOMMES'!E$13:K$43,2,FALSE))),0,(VLOOKUP(E14,'Récapitulatif HOMMES'!E$13:K$43,2,FALSE)))</f>
        <v>0</v>
      </c>
      <c r="G14" s="8">
        <f>IF(ISNA((VLOOKUP(F14,'Récapitulatif HOMMES'!F$13:L$43,2,FALSE))),0,(VLOOKUP(F14,'Récapitulatif HOMMES'!F$13:L$43,2,FALSE)))</f>
        <v>0</v>
      </c>
      <c r="H14" s="40" t="s">
        <v>55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IF(ISNA((VLOOKUP(A15,'Récapitulatif HOMMES'!A$13:G$43,2,FALSE))),0,(VLOOKUP(A15,'Récapitulatif HOMMES'!A$13:G$43,2,FALSE)))</f>
        <v>0</v>
      </c>
      <c r="C15" s="8">
        <f>IF(ISNA((VLOOKUP(B15,'Récapitulatif HOMMES'!B$13:I$43,2,FALSE))),0,(VLOOKUP(B15,'Récapitulatif HOMMES'!B$13:I$43,2,FALSE)))</f>
        <v>0</v>
      </c>
      <c r="D15" s="8">
        <f>IF(ISNA((VLOOKUP(A15,'Récapitulatif HOMMES'!A$13:J$43,4,FALSE))),0,(VLOOKUP(A15,'Récapitulatif HOMMES'!A$13:J$43,4,FALSE)))</f>
        <v>0</v>
      </c>
      <c r="E15" s="8">
        <f>IF(ISNA((VLOOKUP(A15,'Récapitulatif HOMMES'!A$13:H$43,5,FALSE))),0,(VLOOKUP(A15,'Récapitulatif HOMMES'!A$13:H$43,5,FALSE)))</f>
        <v>0</v>
      </c>
      <c r="F15" s="8">
        <f>IF(ISNA((VLOOKUP(E15,'Récapitulatif HOMMES'!E$13:K$43,2,FALSE))),0,(VLOOKUP(E15,'Récapitulatif HOMMES'!E$13:K$43,2,FALSE)))</f>
        <v>0</v>
      </c>
      <c r="G15" s="8">
        <f>IF(ISNA((VLOOKUP(F15,'Récapitulatif HOMMES'!F$13:L$43,2,FALSE))),0,(VLOOKUP(F15,'Récapitulatif HOMMES'!F$13:L$43,2,FALSE)))</f>
        <v>0</v>
      </c>
      <c r="H15" s="40" t="s">
        <v>55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43"/>
      <c r="B16" s="41">
        <f>IF(ISNA((VLOOKUP(A16,'Récapitulatif HOMMES'!A$13:G$43,2,FALSE))),0,(VLOOKUP(A16,'Récapitulatif HOMMES'!A$13:G$43,2,FALSE)))</f>
        <v>0</v>
      </c>
      <c r="C16" s="41">
        <f>IF(ISNA((VLOOKUP(B16,'Récapitulatif HOMMES'!B$13:I$43,2,FALSE))),0,(VLOOKUP(B16,'Récapitulatif HOMMES'!B$13:I$43,2,FALSE)))</f>
        <v>0</v>
      </c>
      <c r="D16" s="41">
        <f>IF(ISNA((VLOOKUP(A16,'Récapitulatif HOMMES'!A$13:J$43,4,FALSE))),0,(VLOOKUP(A16,'Récapitulatif HOMMES'!A$13:J$43,4,FALSE)))</f>
        <v>0</v>
      </c>
      <c r="E16" s="41">
        <f>IF(ISNA((VLOOKUP(A16,'Récapitulatif HOMMES'!A$13:H$43,5,FALSE))),0,(VLOOKUP(A16,'Récapitulatif HOMMES'!A$13:H$43,5,FALSE)))</f>
        <v>0</v>
      </c>
      <c r="F16" s="41">
        <f>IF(ISNA((VLOOKUP(E16,'Récapitulatif HOMMES'!E$13:K$43,2,FALSE))),0,(VLOOKUP(E16,'Récapitulatif HOMMES'!E$13:K$43,2,FALSE)))</f>
        <v>0</v>
      </c>
      <c r="G16" s="41">
        <f>IF(ISNA((VLOOKUP(F16,'Récapitulatif HOMMES'!F$13:L$43,2,FALSE))),0,(VLOOKUP(F16,'Récapitulatif HOMMES'!F$13:L$43,2,FALSE)))</f>
        <v>0</v>
      </c>
      <c r="H16" s="41" t="s">
        <v>56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s="32" customFormat="1" ht="22.5" customHeight="1" x14ac:dyDescent="0.3">
      <c r="A17" s="5"/>
      <c r="B17" s="6"/>
      <c r="C17" s="6"/>
      <c r="D17" s="6"/>
      <c r="E17" s="6"/>
      <c r="F17" s="6"/>
      <c r="G17" s="6"/>
    </row>
    <row r="18" spans="1:20" ht="22.5" customHeight="1" x14ac:dyDescent="0.3">
      <c r="A18" s="82" t="s">
        <v>37</v>
      </c>
      <c r="B18" s="82"/>
      <c r="C18" s="82"/>
      <c r="D18" s="82"/>
      <c r="E18" s="82"/>
      <c r="F18" s="82"/>
      <c r="G18" s="8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32.25" customHeight="1" x14ac:dyDescent="0.3">
      <c r="A19" s="4" t="s">
        <v>2</v>
      </c>
      <c r="B19" s="4" t="s">
        <v>9</v>
      </c>
      <c r="C19" s="4" t="s">
        <v>4</v>
      </c>
      <c r="D19" s="4" t="s">
        <v>3</v>
      </c>
      <c r="E19" s="4" t="s">
        <v>0</v>
      </c>
      <c r="F19" s="4" t="s">
        <v>19</v>
      </c>
      <c r="G19" s="4" t="s">
        <v>1</v>
      </c>
      <c r="H19" s="4" t="s">
        <v>57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0.25" customHeight="1" x14ac:dyDescent="0.3">
      <c r="A20" s="7"/>
      <c r="B20" s="8">
        <f>IF(ISNA((VLOOKUP(A20,'Récapitulatif HOMMES'!A$13:G$43,2,FALSE))),0,(VLOOKUP(A20,'Récapitulatif HOMMES'!A$13:G$43,2,FALSE)))</f>
        <v>0</v>
      </c>
      <c r="C20" s="8">
        <f>IF(ISNA((VLOOKUP(B20,'Récapitulatif HOMMES'!B$13:I$43,2,FALSE))),0,(VLOOKUP(B20,'Récapitulatif HOMMES'!B$13:I$43,2,FALSE)))</f>
        <v>0</v>
      </c>
      <c r="D20" s="8">
        <f>IF(ISNA((VLOOKUP(A20,'Récapitulatif HOMMES'!A$13:J$43,4,FALSE))),0,(VLOOKUP(A20,'Récapitulatif HOMMES'!A$13:J$43,4,FALSE)))</f>
        <v>0</v>
      </c>
      <c r="E20" s="8">
        <f>IF(ISNA((VLOOKUP(A20,'Récapitulatif HOMMES'!A$13:H$43,5,FALSE))),0,(VLOOKUP(A20,'Récapitulatif HOMMES'!A$13:H$43,5,FALSE)))</f>
        <v>0</v>
      </c>
      <c r="F20" s="8">
        <f>IF(ISNA((VLOOKUP(B20,'Récapitulatif HOMMES'!B$13:I$43,5,FALSE))),0,(VLOOKUP(B20,'Récapitulatif HOMMES'!B$13:I$43,5,FALSE)))</f>
        <v>0</v>
      </c>
      <c r="G20" s="8">
        <f>IF(ISNA((VLOOKUP(F20,'Récapitulatif HOMMES'!F$13:L$43,2,FALSE))),0,(VLOOKUP(F20,'Récapitulatif HOMMES'!F$13:L$43,2,FALSE)))</f>
        <v>0</v>
      </c>
      <c r="H20" s="40" t="s">
        <v>55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0.25" customHeight="1" x14ac:dyDescent="0.3">
      <c r="A21" s="7"/>
      <c r="B21" s="8">
        <f>IF(ISNA((VLOOKUP(A21,'Récapitulatif HOMMES'!A$13:G$43,2,FALSE))),0,(VLOOKUP(A21,'Récapitulatif HOMMES'!A$13:G$43,2,FALSE)))</f>
        <v>0</v>
      </c>
      <c r="C21" s="8">
        <f>IF(ISNA((VLOOKUP(B21,'Récapitulatif HOMMES'!B$13:I$43,2,FALSE))),0,(VLOOKUP(B21,'Récapitulatif HOMMES'!B$13:I$43,2,FALSE)))</f>
        <v>0</v>
      </c>
      <c r="D21" s="8">
        <f>IF(ISNA((VLOOKUP(A21,'Récapitulatif HOMMES'!A$13:J$43,4,FALSE))),0,(VLOOKUP(A21,'Récapitulatif HOMMES'!A$13:J$43,4,FALSE)))</f>
        <v>0</v>
      </c>
      <c r="E21" s="8">
        <f>IF(ISNA((VLOOKUP(A21,'Récapitulatif HOMMES'!A$13:H$43,5,FALSE))),0,(VLOOKUP(A21,'Récapitulatif HOMMES'!A$13:H$43,5,FALSE)))</f>
        <v>0</v>
      </c>
      <c r="F21" s="8">
        <f>IF(ISNA((VLOOKUP(E21,'Récapitulatif HOMMES'!E$13:K$43,2,FALSE))),0,(VLOOKUP(E21,'Récapitulatif HOMMES'!E$13:K$43,2,FALSE)))</f>
        <v>0</v>
      </c>
      <c r="G21" s="8">
        <f>IF(ISNA((VLOOKUP(F21,'Récapitulatif HOMMES'!F$13:L$43,2,FALSE))),0,(VLOOKUP(F21,'Récapitulatif HOMMES'!F$13:L$43,2,FALSE)))</f>
        <v>0</v>
      </c>
      <c r="H21" s="40" t="s">
        <v>55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0.25" customHeight="1" x14ac:dyDescent="0.3">
      <c r="A22" s="7"/>
      <c r="B22" s="8">
        <f>IF(ISNA((VLOOKUP(A22,'Récapitulatif HOMMES'!A$13:G$43,2,FALSE))),0,(VLOOKUP(A22,'Récapitulatif HOMMES'!A$13:G$43,2,FALSE)))</f>
        <v>0</v>
      </c>
      <c r="C22" s="8">
        <f>IF(ISNA((VLOOKUP(B22,'Récapitulatif HOMMES'!B$13:I$43,2,FALSE))),0,(VLOOKUP(B22,'Récapitulatif HOMMES'!B$13:I$43,2,FALSE)))</f>
        <v>0</v>
      </c>
      <c r="D22" s="8">
        <f>IF(ISNA((VLOOKUP(A22,'Récapitulatif HOMMES'!A$13:J$43,4,FALSE))),0,(VLOOKUP(A22,'Récapitulatif HOMMES'!A$13:J$43,4,FALSE)))</f>
        <v>0</v>
      </c>
      <c r="E22" s="8">
        <f>IF(ISNA((VLOOKUP(A22,'Récapitulatif HOMMES'!A$13:H$43,5,FALSE))),0,(VLOOKUP(A22,'Récapitulatif HOMMES'!A$13:H$43,5,FALSE)))</f>
        <v>0</v>
      </c>
      <c r="F22" s="8">
        <f>IF(ISNA((VLOOKUP(E22,'Récapitulatif HOMMES'!E$13:K$43,2,FALSE))),0,(VLOOKUP(E22,'Récapitulatif HOMMES'!E$13:K$43,2,FALSE)))</f>
        <v>0</v>
      </c>
      <c r="G22" s="8">
        <f>IF(ISNA((VLOOKUP(F22,'Récapitulatif HOMMES'!F$13:L$43,2,FALSE))),0,(VLOOKUP(F22,'Récapitulatif HOMMES'!F$13:L$43,2,FALSE)))</f>
        <v>0</v>
      </c>
      <c r="H22" s="40" t="s">
        <v>55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0.25" customHeight="1" x14ac:dyDescent="0.3">
      <c r="A23" s="43"/>
      <c r="B23" s="41">
        <f>IF(ISNA((VLOOKUP(A23,'Récapitulatif HOMMES'!A$13:G$43,2,FALSE))),0,(VLOOKUP(A23,'Récapitulatif HOMMES'!A$13:G$43,2,FALSE)))</f>
        <v>0</v>
      </c>
      <c r="C23" s="41">
        <f>IF(ISNA((VLOOKUP(B23,'Récapitulatif HOMMES'!B$13:I$43,2,FALSE))),0,(VLOOKUP(B23,'Récapitulatif HOMMES'!B$13:I$43,2,FALSE)))</f>
        <v>0</v>
      </c>
      <c r="D23" s="41">
        <f>IF(ISNA((VLOOKUP(A23,'Récapitulatif HOMMES'!A$13:J$43,4,FALSE))),0,(VLOOKUP(A23,'Récapitulatif HOMMES'!A$13:J$43,4,FALSE)))</f>
        <v>0</v>
      </c>
      <c r="E23" s="41">
        <f>IF(ISNA((VLOOKUP(A23,'Récapitulatif HOMMES'!A$13:H$43,5,FALSE))),0,(VLOOKUP(A23,'Récapitulatif HOMMES'!A$13:H$43,5,FALSE)))</f>
        <v>0</v>
      </c>
      <c r="F23" s="41">
        <f>IF(ISNA((VLOOKUP(E23,'Récapitulatif HOMMES'!E$13:K$43,2,FALSE))),0,(VLOOKUP(E23,'Récapitulatif HOMMES'!E$13:K$43,2,FALSE)))</f>
        <v>0</v>
      </c>
      <c r="G23" s="41">
        <f>IF(ISNA((VLOOKUP(F23,'Récapitulatif HOMMES'!F$13:L$43,2,FALSE))),0,(VLOOKUP(F23,'Récapitulatif HOMMES'!F$13:L$43,2,FALSE)))</f>
        <v>0</v>
      </c>
      <c r="H23" s="41" t="s">
        <v>56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0.25" customHeight="1" x14ac:dyDescent="0.3">
      <c r="A24" s="33"/>
      <c r="B24" s="17"/>
      <c r="C24" s="17"/>
      <c r="D24" s="17"/>
      <c r="E24" s="17"/>
      <c r="F24" s="17"/>
      <c r="G24" s="17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0.25" customHeight="1" x14ac:dyDescent="0.3">
      <c r="A25" s="58" t="s">
        <v>24</v>
      </c>
      <c r="B25" s="58"/>
      <c r="C25" s="83" t="s">
        <v>38</v>
      </c>
      <c r="D25" s="84"/>
      <c r="E25" s="84"/>
      <c r="F25" s="84"/>
      <c r="G25" s="84"/>
      <c r="H25" s="84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0.25" customHeight="1" x14ac:dyDescent="0.3">
      <c r="A26" s="58" t="s">
        <v>14</v>
      </c>
      <c r="B26" s="58"/>
      <c r="C26" s="83">
        <f>COUNTA(A30,A37)</f>
        <v>0</v>
      </c>
      <c r="D26" s="84"/>
      <c r="E26" s="84"/>
      <c r="F26" s="84"/>
      <c r="G26" s="84"/>
      <c r="H26" s="84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2.5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2.5" customHeight="1" x14ac:dyDescent="0.3">
      <c r="A28" s="82" t="s">
        <v>36</v>
      </c>
      <c r="B28" s="82"/>
      <c r="C28" s="82"/>
      <c r="D28" s="82"/>
      <c r="E28" s="82"/>
      <c r="F28" s="82"/>
      <c r="G28" s="8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32.25" customHeight="1" x14ac:dyDescent="0.3">
      <c r="A29" s="4" t="s">
        <v>2</v>
      </c>
      <c r="B29" s="4" t="s">
        <v>9</v>
      </c>
      <c r="C29" s="4" t="s">
        <v>4</v>
      </c>
      <c r="D29" s="4" t="s">
        <v>3</v>
      </c>
      <c r="E29" s="4" t="s">
        <v>0</v>
      </c>
      <c r="F29" s="4" t="s">
        <v>19</v>
      </c>
      <c r="G29" s="4" t="s">
        <v>1</v>
      </c>
      <c r="H29" s="4" t="s">
        <v>57</v>
      </c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0.25" customHeight="1" x14ac:dyDescent="0.3">
      <c r="A30" s="7"/>
      <c r="B30" s="8">
        <f>IF(ISNA((VLOOKUP(A30,'Récapitulatif HOMMES'!A$13:G$43,2,FALSE))),0,(VLOOKUP(A30,'Récapitulatif HOMMES'!A$13:G$43,2,FALSE)))</f>
        <v>0</v>
      </c>
      <c r="C30" s="8">
        <f>IF(ISNA((VLOOKUP(B30,'Récapitulatif HOMMES'!B$13:I$43,2,FALSE))),0,(VLOOKUP(B30,'Récapitulatif HOMMES'!B$13:I$43,2,FALSE)))</f>
        <v>0</v>
      </c>
      <c r="D30" s="8">
        <f>IF(ISNA((VLOOKUP(A30,'Récapitulatif HOMMES'!A$13:J$43,4,FALSE))),0,(VLOOKUP(A30,'Récapitulatif HOMMES'!A$13:J$43,4,FALSE)))</f>
        <v>0</v>
      </c>
      <c r="E30" s="8">
        <f>IF(ISNA((VLOOKUP(A30,'Récapitulatif HOMMES'!A$13:H$43,5,FALSE))),0,(VLOOKUP(A30,'Récapitulatif HOMMES'!A$13:H$43,5,FALSE)))</f>
        <v>0</v>
      </c>
      <c r="F30" s="8">
        <f>IF(ISNA((VLOOKUP(E30,'Récapitulatif HOMMES'!E$13:K$43,2,FALSE))),0,(VLOOKUP(E30,'Récapitulatif HOMMES'!E$13:K$43,2,FALSE)))</f>
        <v>0</v>
      </c>
      <c r="G30" s="8">
        <f>IF(ISNA((VLOOKUP(F30,'Récapitulatif HOMMES'!F$13:L$43,2,FALSE))),0,(VLOOKUP(F30,'Récapitulatif HOMMES'!F$13:L$43,2,FALSE)))</f>
        <v>0</v>
      </c>
      <c r="H30" s="40" t="s">
        <v>55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20.25" customHeight="1" x14ac:dyDescent="0.3">
      <c r="A31" s="7"/>
      <c r="B31" s="8">
        <f>IF(ISNA((VLOOKUP(A31,'Récapitulatif HOMMES'!A$13:G$43,2,FALSE))),0,(VLOOKUP(A31,'Récapitulatif HOMMES'!A$13:G$43,2,FALSE)))</f>
        <v>0</v>
      </c>
      <c r="C31" s="8">
        <f>IF(ISNA((VLOOKUP(B31,'Récapitulatif HOMMES'!B$13:I$43,2,FALSE))),0,(VLOOKUP(B31,'Récapitulatif HOMMES'!B$13:I$43,2,FALSE)))</f>
        <v>0</v>
      </c>
      <c r="D31" s="8">
        <f>IF(ISNA((VLOOKUP(A31,'Récapitulatif HOMMES'!A$13:J$43,4,FALSE))),0,(VLOOKUP(A31,'Récapitulatif HOMMES'!A$13:J$43,4,FALSE)))</f>
        <v>0</v>
      </c>
      <c r="E31" s="8">
        <f>IF(ISNA((VLOOKUP(A31,'Récapitulatif HOMMES'!A$13:H$43,5,FALSE))),0,(VLOOKUP(A31,'Récapitulatif HOMMES'!A$13:H$43,5,FALSE)))</f>
        <v>0</v>
      </c>
      <c r="F31" s="8">
        <f>IF(ISNA((VLOOKUP(B31,'Récapitulatif HOMMES'!B$13:I$43,5,FALSE))),0,(VLOOKUP(B31,'Récapitulatif HOMMES'!B$13:I$43,5,FALSE)))</f>
        <v>0</v>
      </c>
      <c r="G31" s="8">
        <f>IF(ISNA((VLOOKUP(F31,'Récapitulatif HOMMES'!F$13:L$43,2,FALSE))),0,(VLOOKUP(F31,'Récapitulatif HOMMES'!F$13:L$43,2,FALSE)))</f>
        <v>0</v>
      </c>
      <c r="H31" s="40" t="s">
        <v>55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0.25" customHeight="1" x14ac:dyDescent="0.3">
      <c r="A32" s="7"/>
      <c r="B32" s="8">
        <f>IF(ISNA((VLOOKUP(A32,'Récapitulatif HOMMES'!A$13:G$43,2,FALSE))),0,(VLOOKUP(A32,'Récapitulatif HOMMES'!A$13:G$43,2,FALSE)))</f>
        <v>0</v>
      </c>
      <c r="C32" s="8">
        <f>IF(ISNA((VLOOKUP(B32,'Récapitulatif HOMMES'!B$13:I$43,2,FALSE))),0,(VLOOKUP(B32,'Récapitulatif HOMMES'!B$13:I$43,2,FALSE)))</f>
        <v>0</v>
      </c>
      <c r="D32" s="8">
        <f>IF(ISNA((VLOOKUP(A32,'Récapitulatif HOMMES'!A$13:J$43,4,FALSE))),0,(VLOOKUP(A32,'Récapitulatif HOMMES'!A$13:J$43,4,FALSE)))</f>
        <v>0</v>
      </c>
      <c r="E32" s="8">
        <f>IF(ISNA((VLOOKUP(A32,'Récapitulatif HOMMES'!A$13:H$43,5,FALSE))),0,(VLOOKUP(A32,'Récapitulatif HOMMES'!A$13:H$43,5,FALSE)))</f>
        <v>0</v>
      </c>
      <c r="F32" s="8">
        <f>IF(ISNA((VLOOKUP(B32,'Récapitulatif HOMMES'!B$13:I$43,5,FALSE))),0,(VLOOKUP(B32,'Récapitulatif HOMMES'!B$13:I$43,5,FALSE)))</f>
        <v>0</v>
      </c>
      <c r="G32" s="8">
        <f>IF(ISNA((VLOOKUP(F32,'Récapitulatif HOMMES'!F$13:L$43,2,FALSE))),0,(VLOOKUP(F32,'Récapitulatif HOMMES'!F$13:L$43,2,FALSE)))</f>
        <v>0</v>
      </c>
      <c r="H32" s="40" t="s">
        <v>55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0.25" customHeight="1" x14ac:dyDescent="0.3">
      <c r="A33" s="43"/>
      <c r="B33" s="41">
        <f>IF(ISNA((VLOOKUP(A33,'Récapitulatif HOMMES'!A$13:G$43,2,FALSE))),0,(VLOOKUP(A33,'Récapitulatif HOMMES'!A$13:G$43,2,FALSE)))</f>
        <v>0</v>
      </c>
      <c r="C33" s="41">
        <f>IF(ISNA((VLOOKUP(B33,'Récapitulatif HOMMES'!B$13:I$43,2,FALSE))),0,(VLOOKUP(B33,'Récapitulatif HOMMES'!B$13:I$43,2,FALSE)))</f>
        <v>0</v>
      </c>
      <c r="D33" s="41">
        <f>IF(ISNA((VLOOKUP(A33,'Récapitulatif HOMMES'!A$13:J$43,4,FALSE))),0,(VLOOKUP(A33,'Récapitulatif HOMMES'!A$13:J$43,4,FALSE)))</f>
        <v>0</v>
      </c>
      <c r="E33" s="41">
        <f>IF(ISNA((VLOOKUP(A33,'Récapitulatif HOMMES'!A$13:H$43,5,FALSE))),0,(VLOOKUP(A33,'Récapitulatif HOMMES'!A$13:H$43,5,FALSE)))</f>
        <v>0</v>
      </c>
      <c r="F33" s="41">
        <f>IF(ISNA((VLOOKUP(B33,'Récapitulatif HOMMES'!B$13:I$43,5,FALSE))),0,(VLOOKUP(B33,'Récapitulatif HOMMES'!B$13:I$43,5,FALSE)))</f>
        <v>0</v>
      </c>
      <c r="G33" s="41">
        <f>IF(ISNA((VLOOKUP(F33,'Récapitulatif HOMMES'!F$13:L$43,2,FALSE))),0,(VLOOKUP(F33,'Récapitulatif HOMMES'!F$13:L$43,2,FALSE)))</f>
        <v>0</v>
      </c>
      <c r="H33" s="41" t="s">
        <v>56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s="32" customFormat="1" ht="22.5" customHeight="1" x14ac:dyDescent="0.3">
      <c r="A34" s="5"/>
      <c r="B34" s="6"/>
      <c r="C34" s="6"/>
      <c r="D34" s="6"/>
      <c r="E34" s="6"/>
      <c r="F34" s="6"/>
      <c r="G34" s="6"/>
    </row>
    <row r="35" spans="1:20" ht="22.5" customHeight="1" x14ac:dyDescent="0.3">
      <c r="A35" s="82" t="s">
        <v>37</v>
      </c>
      <c r="B35" s="82"/>
      <c r="C35" s="82"/>
      <c r="D35" s="82"/>
      <c r="E35" s="82"/>
      <c r="F35" s="82"/>
      <c r="G35" s="8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32.25" customHeight="1" x14ac:dyDescent="0.3">
      <c r="A36" s="4" t="s">
        <v>2</v>
      </c>
      <c r="B36" s="4" t="s">
        <v>9</v>
      </c>
      <c r="C36" s="4" t="s">
        <v>4</v>
      </c>
      <c r="D36" s="4" t="s">
        <v>3</v>
      </c>
      <c r="E36" s="4" t="s">
        <v>0</v>
      </c>
      <c r="F36" s="4" t="s">
        <v>19</v>
      </c>
      <c r="G36" s="4" t="s">
        <v>1</v>
      </c>
      <c r="H36" s="4" t="s">
        <v>57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20.25" customHeight="1" x14ac:dyDescent="0.3">
      <c r="A37" s="7"/>
      <c r="B37" s="8">
        <f>IF(ISNA((VLOOKUP(A37,'Récapitulatif HOMMES'!A$13:G$43,2,FALSE))),0,(VLOOKUP(A37,'Récapitulatif HOMMES'!A$13:G$43,2,FALSE)))</f>
        <v>0</v>
      </c>
      <c r="C37" s="8">
        <f>IF(ISNA((VLOOKUP(B37,'Récapitulatif HOMMES'!B$13:I$43,2,FALSE))),0,(VLOOKUP(B37,'Récapitulatif HOMMES'!B$13:I$43,2,FALSE)))</f>
        <v>0</v>
      </c>
      <c r="D37" s="8">
        <f>IF(ISNA((VLOOKUP(A37,'Récapitulatif HOMMES'!A$13:J$43,4,FALSE))),0,(VLOOKUP(A37,'Récapitulatif HOMMES'!A$13:J$43,4,FALSE)))</f>
        <v>0</v>
      </c>
      <c r="E37" s="8">
        <f>IF(ISNA((VLOOKUP(A37,'Récapitulatif HOMMES'!A$13:H$43,5,FALSE))),0,(VLOOKUP(A37,'Récapitulatif HOMMES'!A$13:H$43,5,FALSE)))</f>
        <v>0</v>
      </c>
      <c r="F37" s="8">
        <f>IF(ISNA((VLOOKUP(E37,'Récapitulatif HOMMES'!E$13:K$43,2,FALSE))),0,(VLOOKUP(E37,'Récapitulatif HOMMES'!E$13:K$43,2,FALSE)))</f>
        <v>0</v>
      </c>
      <c r="G37" s="8">
        <f>IF(ISNA((VLOOKUP(F37,'Récapitulatif HOMMES'!F$13:L$43,2,FALSE))),0,(VLOOKUP(F37,'Récapitulatif HOMMES'!F$13:L$43,2,FALSE)))</f>
        <v>0</v>
      </c>
      <c r="H37" s="40" t="s">
        <v>55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0.25" customHeight="1" x14ac:dyDescent="0.3">
      <c r="A38" s="7"/>
      <c r="B38" s="8">
        <f>IF(ISNA((VLOOKUP(A38,'Récapitulatif HOMMES'!A$13:G$43,2,FALSE))),0,(VLOOKUP(A38,'Récapitulatif HOMMES'!A$13:G$43,2,FALSE)))</f>
        <v>0</v>
      </c>
      <c r="C38" s="8">
        <f>IF(ISNA((VLOOKUP(B38,'Récapitulatif HOMMES'!B$13:I$43,2,FALSE))),0,(VLOOKUP(B38,'Récapitulatif HOMMES'!B$13:I$43,2,FALSE)))</f>
        <v>0</v>
      </c>
      <c r="D38" s="8">
        <f>IF(ISNA((VLOOKUP(A38,'Récapitulatif HOMMES'!A$13:J$43,4,FALSE))),0,(VLOOKUP(A38,'Récapitulatif HOMMES'!A$13:J$43,4,FALSE)))</f>
        <v>0</v>
      </c>
      <c r="E38" s="8">
        <f>IF(ISNA((VLOOKUP(A38,'Récapitulatif HOMMES'!A$13:H$43,5,FALSE))),0,(VLOOKUP(A38,'Récapitulatif HOMMES'!A$13:H$43,5,FALSE)))</f>
        <v>0</v>
      </c>
      <c r="F38" s="8">
        <f>IF(ISNA((VLOOKUP(E38,'Récapitulatif HOMMES'!E$13:K$43,2,FALSE))),0,(VLOOKUP(E38,'Récapitulatif HOMMES'!E$13:K$43,2,FALSE)))</f>
        <v>0</v>
      </c>
      <c r="G38" s="8">
        <f>IF(ISNA((VLOOKUP(F38,'Récapitulatif HOMMES'!F$13:L$43,2,FALSE))),0,(VLOOKUP(F38,'Récapitulatif HOMMES'!F$13:L$43,2,FALSE)))</f>
        <v>0</v>
      </c>
      <c r="H38" s="40" t="s">
        <v>55</v>
      </c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20.25" customHeight="1" x14ac:dyDescent="0.3">
      <c r="A39" s="7"/>
      <c r="B39" s="8">
        <f>IF(ISNA((VLOOKUP(A39,'Récapitulatif HOMMES'!A$13:G$43,2,FALSE))),0,(VLOOKUP(A39,'Récapitulatif HOMMES'!A$13:G$43,2,FALSE)))</f>
        <v>0</v>
      </c>
      <c r="C39" s="8">
        <f>IF(ISNA((VLOOKUP(B39,'Récapitulatif HOMMES'!B$13:I$43,2,FALSE))),0,(VLOOKUP(B39,'Récapitulatif HOMMES'!B$13:I$43,2,FALSE)))</f>
        <v>0</v>
      </c>
      <c r="D39" s="8">
        <f>IF(ISNA((VLOOKUP(A39,'Récapitulatif HOMMES'!A$13:J$43,4,FALSE))),0,(VLOOKUP(A39,'Récapitulatif HOMMES'!A$13:J$43,4,FALSE)))</f>
        <v>0</v>
      </c>
      <c r="E39" s="8">
        <f>IF(ISNA((VLOOKUP(A39,'Récapitulatif HOMMES'!A$13:H$43,5,FALSE))),0,(VLOOKUP(A39,'Récapitulatif HOMMES'!A$13:H$43,5,FALSE)))</f>
        <v>0</v>
      </c>
      <c r="F39" s="8">
        <f>IF(ISNA((VLOOKUP(E39,'Récapitulatif HOMMES'!E$13:K$43,2,FALSE))),0,(VLOOKUP(E39,'Récapitulatif HOMMES'!E$13:K$43,2,FALSE)))</f>
        <v>0</v>
      </c>
      <c r="G39" s="8">
        <f>IF(ISNA((VLOOKUP(F39,'Récapitulatif HOMMES'!F$13:L$43,2,FALSE))),0,(VLOOKUP(F39,'Récapitulatif HOMMES'!F$13:L$43,2,FALSE)))</f>
        <v>0</v>
      </c>
      <c r="H39" s="40" t="s">
        <v>55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0.25" customHeight="1" x14ac:dyDescent="0.3">
      <c r="A40" s="43"/>
      <c r="B40" s="41">
        <f>IF(ISNA((VLOOKUP(A40,'Récapitulatif HOMMES'!A$13:G$43,2,FALSE))),0,(VLOOKUP(A40,'Récapitulatif HOMMES'!A$13:G$43,2,FALSE)))</f>
        <v>0</v>
      </c>
      <c r="C40" s="41">
        <f>IF(ISNA((VLOOKUP(B40,'Récapitulatif HOMMES'!B$13:I$43,2,FALSE))),0,(VLOOKUP(B40,'Récapitulatif HOMMES'!B$13:I$43,2,FALSE)))</f>
        <v>0</v>
      </c>
      <c r="D40" s="41">
        <f>IF(ISNA((VLOOKUP(A40,'Récapitulatif HOMMES'!A$13:J$43,4,FALSE))),0,(VLOOKUP(A40,'Récapitulatif HOMMES'!A$13:J$43,4,FALSE)))</f>
        <v>0</v>
      </c>
      <c r="E40" s="41">
        <f>IF(ISNA((VLOOKUP(A40,'Récapitulatif HOMMES'!A$13:H$43,5,FALSE))),0,(VLOOKUP(A40,'Récapitulatif HOMMES'!A$13:H$43,5,FALSE)))</f>
        <v>0</v>
      </c>
      <c r="F40" s="41">
        <f>IF(ISNA((VLOOKUP(E40,'Récapitulatif HOMMES'!E$13:K$43,2,FALSE))),0,(VLOOKUP(E40,'Récapitulatif HOMMES'!E$13:K$43,2,FALSE)))</f>
        <v>0</v>
      </c>
      <c r="G40" s="41">
        <f>IF(ISNA((VLOOKUP(F40,'Récapitulatif HOMMES'!F$13:L$43,2,FALSE))),0,(VLOOKUP(F40,'Récapitulatif HOMMES'!F$13:L$43,2,FALSE)))</f>
        <v>0</v>
      </c>
      <c r="H40" s="41" t="s">
        <v>56</v>
      </c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</sheetData>
  <sheetProtection algorithmName="SHA-512" hashValue="FPfoGNhJ5hSiYt8AAdlR6iOD1iL7tKoJzZPTMi7FWXEg4oEYC/LppzgLqlaoiI8U7x++mtMn9L/DSCrp+Qus3A==" saltValue="DfOqapJrce3LFVZ5TGf2jg==" spinCount="100000" sheet="1" objects="1" scenarios="1" selectLockedCells="1"/>
  <mergeCells count="19">
    <mergeCell ref="A28:G28"/>
    <mergeCell ref="A35:G35"/>
    <mergeCell ref="A8:B8"/>
    <mergeCell ref="A9:B9"/>
    <mergeCell ref="A25:B25"/>
    <mergeCell ref="A11:G11"/>
    <mergeCell ref="A18:G18"/>
    <mergeCell ref="C25:H25"/>
    <mergeCell ref="C26:H26"/>
    <mergeCell ref="C8:H8"/>
    <mergeCell ref="C9:H9"/>
    <mergeCell ref="A26:B26"/>
    <mergeCell ref="A6:B6"/>
    <mergeCell ref="C6:G6"/>
    <mergeCell ref="A1:G1"/>
    <mergeCell ref="A2:G2"/>
    <mergeCell ref="A3:G3"/>
    <mergeCell ref="A5:B5"/>
    <mergeCell ref="C5:G5"/>
  </mergeCells>
  <dataValidations count="1">
    <dataValidation type="custom" allowBlank="1" showInputMessage="1" showErrorMessage="1" sqref="C9:C10 C5 C26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T105"/>
  <sheetViews>
    <sheetView zoomScaleNormal="100" workbookViewId="0">
      <selection activeCell="A12" sqref="A12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44140625" style="11" customWidth="1"/>
    <col min="5" max="5" width="28.6640625" style="11" customWidth="1"/>
    <col min="6" max="6" width="12.6640625" style="11" customWidth="1"/>
    <col min="7" max="7" width="16.6640625" style="11" customWidth="1"/>
    <col min="8" max="16384" width="11.44140625" style="11"/>
  </cols>
  <sheetData>
    <row r="1" spans="1:20" ht="25.5" customHeight="1" x14ac:dyDescent="0.3">
      <c r="A1" s="57" t="str">
        <f>'Récapitulatif HOMMES'!A1</f>
        <v>CHAMPIONNATS DE FRANCE</v>
      </c>
      <c r="B1" s="57"/>
      <c r="C1" s="57"/>
      <c r="D1" s="57"/>
      <c r="E1" s="57"/>
      <c r="F1" s="57"/>
      <c r="G1" s="57"/>
    </row>
    <row r="2" spans="1:20" s="27" customFormat="1" ht="25.5" customHeight="1" x14ac:dyDescent="0.65">
      <c r="A2" s="59" t="str">
        <f>'Récapitulatif HOMMES'!A2</f>
        <v>MASTERS PISTE 2019</v>
      </c>
      <c r="B2" s="59"/>
      <c r="C2" s="59"/>
      <c r="D2" s="59"/>
      <c r="E2" s="59"/>
      <c r="F2" s="59"/>
      <c r="G2" s="59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61" t="str">
        <f>'Récapitulatif HOMMES'!A3</f>
        <v>Vélodrome Théo Cauville - LE NEUBOURG (NORMANDIE)</v>
      </c>
      <c r="B3" s="61"/>
      <c r="C3" s="61"/>
      <c r="D3" s="61"/>
      <c r="E3" s="61"/>
      <c r="F3" s="61"/>
      <c r="G3" s="6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70" t="s">
        <v>22</v>
      </c>
      <c r="B5" s="70"/>
      <c r="C5" s="71">
        <f>'Récapitulatif HOMMES'!C8</f>
        <v>0</v>
      </c>
      <c r="D5" s="71"/>
      <c r="E5" s="71"/>
      <c r="F5" s="71"/>
      <c r="G5" s="71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58" t="s">
        <v>8</v>
      </c>
      <c r="B6" s="58"/>
      <c r="C6" s="72" t="s">
        <v>43</v>
      </c>
      <c r="D6" s="72"/>
      <c r="E6" s="72"/>
      <c r="F6" s="72"/>
      <c r="G6" s="7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58" t="s">
        <v>24</v>
      </c>
      <c r="B8" s="58"/>
      <c r="C8" s="73" t="s">
        <v>25</v>
      </c>
      <c r="D8" s="73"/>
      <c r="E8" s="73"/>
      <c r="F8" s="73"/>
      <c r="G8" s="73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58" t="s">
        <v>14</v>
      </c>
      <c r="B9" s="58"/>
      <c r="C9" s="69">
        <f>COUNTA(A12:A16)</f>
        <v>0</v>
      </c>
      <c r="D9" s="69"/>
      <c r="E9" s="69"/>
      <c r="F9" s="69"/>
      <c r="G9" s="69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32.25" customHeight="1" x14ac:dyDescent="0.3">
      <c r="A11" s="4" t="s">
        <v>2</v>
      </c>
      <c r="B11" s="4" t="s">
        <v>9</v>
      </c>
      <c r="C11" s="4" t="s">
        <v>4</v>
      </c>
      <c r="D11" s="4" t="s">
        <v>3</v>
      </c>
      <c r="E11" s="4" t="s">
        <v>0</v>
      </c>
      <c r="F11" s="4" t="s">
        <v>19</v>
      </c>
      <c r="G11" s="4" t="s">
        <v>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25" customHeight="1" x14ac:dyDescent="0.3">
      <c r="A12" s="7"/>
      <c r="B12" s="8">
        <f>IF(ISNA((VLOOKUP(A12,'Récapitulatif HOMMES'!A$13:G$43,2,FALSE))),0,(VLOOKUP(A12,'Récapitulatif HOMMES'!A$13:G$43,2,FALSE)))</f>
        <v>0</v>
      </c>
      <c r="C12" s="8">
        <f>IF(ISNA((VLOOKUP(B12,'Récapitulatif HOMMES'!B$13:I$43,2,FALSE))),0,(VLOOKUP(B12,'Récapitulatif HOMMES'!B$13:I$43,2,FALSE)))</f>
        <v>0</v>
      </c>
      <c r="D12" s="8">
        <f>IF(ISNA((VLOOKUP(A12,'Récapitulatif HOMMES'!A$13:J$43,4,FALSE))),0,(VLOOKUP(A12,'Récapitulatif HOMMES'!A$13:J$43,4,FALSE)))</f>
        <v>0</v>
      </c>
      <c r="E12" s="8">
        <f>IF(ISNA((VLOOKUP(A12,'Récapitulatif HOMMES'!A$13:H$43,5,FALSE))),0,(VLOOKUP(A12,'Récapitulatif HOMMES'!A$13:H$43,5,FALSE)))</f>
        <v>0</v>
      </c>
      <c r="F12" s="8">
        <f>IF(ISNA((VLOOKUP(E12,'Récapitulatif HOMMES'!E$13:K$43,2,FALSE))),0,(VLOOKUP(E12,'Récapitulatif HOMMES'!E$13:K$43,2,FALSE)))</f>
        <v>0</v>
      </c>
      <c r="G12" s="8">
        <f>IF(ISNA((VLOOKUP(F12,'Récapitulatif HOMMES'!F$13:L$43,2,FALSE))),0,(VLOOKUP(F12,'Récapitulatif HOMMES'!F$13:L$43,2,FALSE)))</f>
        <v>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IF(ISNA((VLOOKUP(A13,'Récapitulatif HOMMES'!A$13:G$43,2,FALSE))),0,(VLOOKUP(A13,'Récapitulatif HOMMES'!A$13:G$43,2,FALSE)))</f>
        <v>0</v>
      </c>
      <c r="C13" s="8">
        <f>IF(ISNA((VLOOKUP(B13,'Récapitulatif HOMMES'!B$13:I$43,2,FALSE))),0,(VLOOKUP(B13,'Récapitulatif HOMMES'!B$13:I$43,2,FALSE)))</f>
        <v>0</v>
      </c>
      <c r="D13" s="8">
        <f>IF(ISNA((VLOOKUP(A13,'Récapitulatif HOMMES'!A$13:J$43,4,FALSE))),0,(VLOOKUP(A13,'Récapitulatif HOMMES'!A$13:J$43,4,FALSE)))</f>
        <v>0</v>
      </c>
      <c r="E13" s="8">
        <f>IF(ISNA((VLOOKUP(A13,'Récapitulatif HOMMES'!A$13:H$43,5,FALSE))),0,(VLOOKUP(A13,'Récapitulatif HOMMES'!A$13:H$43,5,FALSE)))</f>
        <v>0</v>
      </c>
      <c r="F13" s="8">
        <f>IF(ISNA((VLOOKUP(E13,'Récapitulatif HOMMES'!E$13:K$43,2,FALSE))),0,(VLOOKUP(E13,'Récapitulatif HOMMES'!E$13:K$43,2,FALSE)))</f>
        <v>0</v>
      </c>
      <c r="G13" s="8">
        <f>IF(ISNA((VLOOKUP(F13,'Récapitulatif HOMMES'!F$13:L$43,2,FALSE))),0,(VLOOKUP(F13,'Récapitulatif HOMMES'!F$13:L$43,2,FALSE)))</f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IF(ISNA((VLOOKUP(A14,'Récapitulatif HOMMES'!A$13:G$43,2,FALSE))),0,(VLOOKUP(A14,'Récapitulatif HOMMES'!A$13:G$43,2,FALSE)))</f>
        <v>0</v>
      </c>
      <c r="C14" s="8">
        <f>IF(ISNA((VLOOKUP(B14,'Récapitulatif HOMMES'!B$13:I$43,2,FALSE))),0,(VLOOKUP(B14,'Récapitulatif HOMMES'!B$13:I$43,2,FALSE)))</f>
        <v>0</v>
      </c>
      <c r="D14" s="8">
        <f>IF(ISNA((VLOOKUP(A14,'Récapitulatif HOMMES'!A$13:J$43,4,FALSE))),0,(VLOOKUP(A14,'Récapitulatif HOMMES'!A$13:J$43,4,FALSE)))</f>
        <v>0</v>
      </c>
      <c r="E14" s="8">
        <f>IF(ISNA((VLOOKUP(A14,'Récapitulatif HOMMES'!A$13:H$43,5,FALSE))),0,(VLOOKUP(A14,'Récapitulatif HOMMES'!A$13:H$43,5,FALSE)))</f>
        <v>0</v>
      </c>
      <c r="F14" s="8">
        <f>IF(ISNA((VLOOKUP(E14,'Récapitulatif HOMMES'!E$13:K$43,2,FALSE))),0,(VLOOKUP(E14,'Récapitulatif HOMMES'!E$13:K$43,2,FALSE)))</f>
        <v>0</v>
      </c>
      <c r="G14" s="8">
        <f>IF(ISNA((VLOOKUP(F14,'Récapitulatif HOMMES'!F$13:L$43,2,FALSE))),0,(VLOOKUP(F14,'Récapitulatif HOMMES'!F$13:L$43,2,FALSE)))</f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IF(ISNA((VLOOKUP(A15,'Récapitulatif HOMMES'!A$13:G$43,2,FALSE))),0,(VLOOKUP(A15,'Récapitulatif HOMMES'!A$13:G$43,2,FALSE)))</f>
        <v>0</v>
      </c>
      <c r="C15" s="8">
        <f>IF(ISNA((VLOOKUP(B15,'Récapitulatif HOMMES'!B$13:I$43,2,FALSE))),0,(VLOOKUP(B15,'Récapitulatif HOMMES'!B$13:I$43,2,FALSE)))</f>
        <v>0</v>
      </c>
      <c r="D15" s="8">
        <f>IF(ISNA((VLOOKUP(A15,'Récapitulatif HOMMES'!A$13:J$43,4,FALSE))),0,(VLOOKUP(A15,'Récapitulatif HOMMES'!A$13:J$43,4,FALSE)))</f>
        <v>0</v>
      </c>
      <c r="E15" s="8">
        <f>IF(ISNA((VLOOKUP(A15,'Récapitulatif HOMMES'!A$13:H$43,5,FALSE))),0,(VLOOKUP(A15,'Récapitulatif HOMMES'!A$13:H$43,5,FALSE)))</f>
        <v>0</v>
      </c>
      <c r="F15" s="8">
        <f>IF(ISNA((VLOOKUP(E15,'Récapitulatif HOMMES'!E$13:K$43,2,FALSE))),0,(VLOOKUP(E15,'Récapitulatif HOMMES'!E$13:K$43,2,FALSE)))</f>
        <v>0</v>
      </c>
      <c r="G15" s="8">
        <f>IF(ISNA((VLOOKUP(F15,'Récapitulatif HOMMES'!F$13:L$43,2,FALSE))),0,(VLOOKUP(F15,'Récapitulatif HOMMES'!F$13:L$43,2,FALSE)))</f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IF(ISNA((VLOOKUP(A16,'Récapitulatif HOMMES'!A$13:G$43,2,FALSE))),0,(VLOOKUP(A16,'Récapitulatif HOMMES'!A$13:G$43,2,FALSE)))</f>
        <v>0</v>
      </c>
      <c r="C16" s="8">
        <f>IF(ISNA((VLOOKUP(B16,'Récapitulatif HOMMES'!B$13:I$43,2,FALSE))),0,(VLOOKUP(B16,'Récapitulatif HOMMES'!B$13:I$43,2,FALSE)))</f>
        <v>0</v>
      </c>
      <c r="D16" s="8">
        <f>IF(ISNA((VLOOKUP(A16,'Récapitulatif HOMMES'!A$13:J$43,4,FALSE))),0,(VLOOKUP(A16,'Récapitulatif HOMMES'!A$13:J$43,4,FALSE)))</f>
        <v>0</v>
      </c>
      <c r="E16" s="8">
        <f>IF(ISNA((VLOOKUP(A16,'Récapitulatif HOMMES'!A$13:H$43,5,FALSE))),0,(VLOOKUP(A16,'Récapitulatif HOMMES'!A$13:H$43,5,FALSE)))</f>
        <v>0</v>
      </c>
      <c r="F16" s="8">
        <f>IF(ISNA((VLOOKUP(B16,'Récapitulatif HOMMES'!B$13:I$43,5,FALSE))),0,(VLOOKUP(B16,'Récapitulatif HOMMES'!B$13:I$43,5,FALSE)))</f>
        <v>0</v>
      </c>
      <c r="G16" s="8">
        <f>IF(ISNA((VLOOKUP(F16,'Récapitulatif HOMMES'!F$13:L$43,2,FALSE))),0,(VLOOKUP(F16,'Récapitulatif HOMMES'!F$13:L$43,2,FALSE)))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s="32" customFormat="1" ht="22.5" customHeight="1" x14ac:dyDescent="0.3">
      <c r="A17" s="5"/>
      <c r="B17" s="6"/>
      <c r="C17" s="6"/>
      <c r="D17" s="6"/>
      <c r="E17" s="6"/>
      <c r="F17" s="6"/>
      <c r="G17" s="6"/>
    </row>
    <row r="18" spans="1:20" ht="20.25" customHeight="1" x14ac:dyDescent="0.3">
      <c r="A18" s="74" t="s">
        <v>24</v>
      </c>
      <c r="B18" s="75"/>
      <c r="C18" s="76" t="s">
        <v>26</v>
      </c>
      <c r="D18" s="77"/>
      <c r="E18" s="77"/>
      <c r="F18" s="77"/>
      <c r="G18" s="78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0.25" customHeight="1" x14ac:dyDescent="0.3">
      <c r="A19" s="74" t="s">
        <v>14</v>
      </c>
      <c r="B19" s="75"/>
      <c r="C19" s="76">
        <f>COUNTA(A22:A26)</f>
        <v>0</v>
      </c>
      <c r="D19" s="77"/>
      <c r="E19" s="77"/>
      <c r="F19" s="77"/>
      <c r="G19" s="78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2.5" customHeight="1" x14ac:dyDescent="0.3"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32.25" customHeight="1" x14ac:dyDescent="0.3">
      <c r="A21" s="4" t="s">
        <v>2</v>
      </c>
      <c r="B21" s="4" t="s">
        <v>9</v>
      </c>
      <c r="C21" s="4" t="s">
        <v>4</v>
      </c>
      <c r="D21" s="4" t="s">
        <v>3</v>
      </c>
      <c r="E21" s="4" t="s">
        <v>0</v>
      </c>
      <c r="F21" s="4" t="s">
        <v>19</v>
      </c>
      <c r="G21" s="4" t="s">
        <v>1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0.25" customHeight="1" x14ac:dyDescent="0.3">
      <c r="A22" s="7"/>
      <c r="B22" s="8">
        <f>IF(ISNA((VLOOKUP(A22,'Récapitulatif HOMMES'!A$13:G$43,2,FALSE))),0,(VLOOKUP(A22,'Récapitulatif HOMMES'!A$13:G$43,2,FALSE)))</f>
        <v>0</v>
      </c>
      <c r="C22" s="8">
        <f>IF(ISNA((VLOOKUP(B22,'Récapitulatif HOMMES'!B$13:I$43,2,FALSE))),0,(VLOOKUP(B22,'Récapitulatif HOMMES'!B$13:I$43,2,FALSE)))</f>
        <v>0</v>
      </c>
      <c r="D22" s="8">
        <f>IF(ISNA((VLOOKUP(A22,'Récapitulatif HOMMES'!A$13:J$43,4,FALSE))),0,(VLOOKUP(A22,'Récapitulatif HOMMES'!A$13:J$43,4,FALSE)))</f>
        <v>0</v>
      </c>
      <c r="E22" s="8">
        <f>IF(ISNA((VLOOKUP(A22,'Récapitulatif HOMMES'!A$13:H$43,5,FALSE))),0,(VLOOKUP(A22,'Récapitulatif HOMMES'!A$13:H$43,5,FALSE)))</f>
        <v>0</v>
      </c>
      <c r="F22" s="8">
        <f>IF(ISNA((VLOOKUP(B22,'Récapitulatif HOMMES'!B$13:I$43,5,FALSE))),0,(VLOOKUP(B22,'Récapitulatif HOMMES'!B$13:I$43,5,FALSE)))</f>
        <v>0</v>
      </c>
      <c r="G22" s="8">
        <f>IF(ISNA((VLOOKUP(F22,'Récapitulatif HOMMES'!F$13:L$43,2,FALSE))),0,(VLOOKUP(F22,'Récapitulatif HOMMES'!F$13:L$43,2,FALSE)))</f>
        <v>0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0.25" customHeight="1" x14ac:dyDescent="0.3">
      <c r="A23" s="7"/>
      <c r="B23" s="8">
        <f>IF(ISNA((VLOOKUP(A23,'Récapitulatif HOMMES'!A$13:G$43,2,FALSE))),0,(VLOOKUP(A23,'Récapitulatif HOMMES'!A$13:G$43,2,FALSE)))</f>
        <v>0</v>
      </c>
      <c r="C23" s="8">
        <f>IF(ISNA((VLOOKUP(B23,'Récapitulatif HOMMES'!B$13:I$43,2,FALSE))),0,(VLOOKUP(B23,'Récapitulatif HOMMES'!B$13:I$43,2,FALSE)))</f>
        <v>0</v>
      </c>
      <c r="D23" s="8">
        <f>IF(ISNA((VLOOKUP(A23,'Récapitulatif HOMMES'!A$13:J$43,4,FALSE))),0,(VLOOKUP(A23,'Récapitulatif HOMMES'!A$13:J$43,4,FALSE)))</f>
        <v>0</v>
      </c>
      <c r="E23" s="8">
        <f>IF(ISNA((VLOOKUP(A23,'Récapitulatif HOMMES'!A$13:H$43,5,FALSE))),0,(VLOOKUP(A23,'Récapitulatif HOMMES'!A$13:H$43,5,FALSE)))</f>
        <v>0</v>
      </c>
      <c r="F23" s="8">
        <f>IF(ISNA((VLOOKUP(B23,'Récapitulatif HOMMES'!B$13:I$43,5,FALSE))),0,(VLOOKUP(B23,'Récapitulatif HOMMES'!B$13:I$43,5,FALSE)))</f>
        <v>0</v>
      </c>
      <c r="G23" s="8">
        <f>IF(ISNA((VLOOKUP(F23,'Récapitulatif HOMMES'!F$13:L$43,2,FALSE))),0,(VLOOKUP(F23,'Récapitulatif HOMMES'!F$13:L$43,2,FALSE)))</f>
        <v>0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0.25" customHeight="1" x14ac:dyDescent="0.3">
      <c r="A24" s="7"/>
      <c r="B24" s="8">
        <f>IF(ISNA((VLOOKUP(A24,'Récapitulatif HOMMES'!A$13:G$43,2,FALSE))),0,(VLOOKUP(A24,'Récapitulatif HOMMES'!A$13:G$43,2,FALSE)))</f>
        <v>0</v>
      </c>
      <c r="C24" s="8">
        <f>IF(ISNA((VLOOKUP(B24,'Récapitulatif HOMMES'!B$13:I$43,2,FALSE))),0,(VLOOKUP(B24,'Récapitulatif HOMMES'!B$13:I$43,2,FALSE)))</f>
        <v>0</v>
      </c>
      <c r="D24" s="8">
        <f>IF(ISNA((VLOOKUP(A24,'Récapitulatif HOMMES'!A$13:J$43,4,FALSE))),0,(VLOOKUP(A24,'Récapitulatif HOMMES'!A$13:J$43,4,FALSE)))</f>
        <v>0</v>
      </c>
      <c r="E24" s="8">
        <f>IF(ISNA((VLOOKUP(A24,'Récapitulatif HOMMES'!A$13:H$43,5,FALSE))),0,(VLOOKUP(A24,'Récapitulatif HOMMES'!A$13:H$43,5,FALSE)))</f>
        <v>0</v>
      </c>
      <c r="F24" s="8">
        <f>IF(ISNA((VLOOKUP(E24,'Récapitulatif HOMMES'!E$13:K$43,2,FALSE))),0,(VLOOKUP(E24,'Récapitulatif HOMMES'!E$13:K$43,2,FALSE)))</f>
        <v>0</v>
      </c>
      <c r="G24" s="8">
        <f>IF(ISNA((VLOOKUP(F24,'Récapitulatif HOMMES'!F$13:L$43,2,FALSE))),0,(VLOOKUP(F24,'Récapitulatif HOMMES'!F$13:L$43,2,FALSE)))</f>
        <v>0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0.25" customHeight="1" x14ac:dyDescent="0.3">
      <c r="A25" s="7"/>
      <c r="B25" s="8">
        <f>IF(ISNA((VLOOKUP(A25,'Récapitulatif HOMMES'!A$13:G$43,2,FALSE))),0,(VLOOKUP(A25,'Récapitulatif HOMMES'!A$13:G$43,2,FALSE)))</f>
        <v>0</v>
      </c>
      <c r="C25" s="8">
        <f>IF(ISNA((VLOOKUP(B25,'Récapitulatif HOMMES'!B$13:I$43,2,FALSE))),0,(VLOOKUP(B25,'Récapitulatif HOMMES'!B$13:I$43,2,FALSE)))</f>
        <v>0</v>
      </c>
      <c r="D25" s="8">
        <f>IF(ISNA((VLOOKUP(A25,'Récapitulatif HOMMES'!A$13:J$43,4,FALSE))),0,(VLOOKUP(A25,'Récapitulatif HOMMES'!A$13:J$43,4,FALSE)))</f>
        <v>0</v>
      </c>
      <c r="E25" s="8">
        <f>IF(ISNA((VLOOKUP(A25,'Récapitulatif HOMMES'!A$13:H$43,5,FALSE))),0,(VLOOKUP(A25,'Récapitulatif HOMMES'!A$13:H$43,5,FALSE)))</f>
        <v>0</v>
      </c>
      <c r="F25" s="8">
        <f>IF(ISNA((VLOOKUP(B25,'Récapitulatif HOMMES'!B$13:I$43,5,FALSE))),0,(VLOOKUP(B25,'Récapitulatif HOMMES'!B$13:I$43,5,FALSE)))</f>
        <v>0</v>
      </c>
      <c r="G25" s="8">
        <f>IF(ISNA((VLOOKUP(F25,'Récapitulatif HOMMES'!F$13:L$43,2,FALSE))),0,(VLOOKUP(F25,'Récapitulatif HOMMES'!F$13:L$43,2,FALSE)))</f>
        <v>0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0.25" customHeight="1" x14ac:dyDescent="0.3">
      <c r="A26" s="7"/>
      <c r="B26" s="8">
        <f>IF(ISNA((VLOOKUP(A26,'Récapitulatif HOMMES'!A$13:G$43,2,FALSE))),0,(VLOOKUP(A26,'Récapitulatif HOMMES'!A$13:G$43,2,FALSE)))</f>
        <v>0</v>
      </c>
      <c r="C26" s="8">
        <f>IF(ISNA((VLOOKUP(B26,'Récapitulatif HOMMES'!B$13:I$43,2,FALSE))),0,(VLOOKUP(B26,'Récapitulatif HOMMES'!B$13:I$43,2,FALSE)))</f>
        <v>0</v>
      </c>
      <c r="D26" s="8">
        <f>IF(ISNA((VLOOKUP(A26,'Récapitulatif HOMMES'!A$13:J$43,4,FALSE))),0,(VLOOKUP(A26,'Récapitulatif HOMMES'!A$13:J$43,4,FALSE)))</f>
        <v>0</v>
      </c>
      <c r="E26" s="8">
        <f>IF(ISNA((VLOOKUP(A26,'Récapitulatif HOMMES'!A$13:H$43,5,FALSE))),0,(VLOOKUP(A26,'Récapitulatif HOMMES'!A$13:H$43,5,FALSE)))</f>
        <v>0</v>
      </c>
      <c r="F26" s="8">
        <f>IF(ISNA((VLOOKUP(E26,'Récapitulatif HOMMES'!E$13:K$43,2,FALSE))),0,(VLOOKUP(E26,'Récapitulatif HOMMES'!E$13:K$43,2,FALSE)))</f>
        <v>0</v>
      </c>
      <c r="G26" s="8">
        <f>IF(ISNA((VLOOKUP(F26,'Récapitulatif HOMMES'!F$13:L$43,2,FALSE))),0,(VLOOKUP(F26,'Récapitulatif HOMMES'!F$13:L$43,2,FALSE)))</f>
        <v>0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2.5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0.25" customHeight="1" x14ac:dyDescent="0.3">
      <c r="A28" s="74" t="s">
        <v>24</v>
      </c>
      <c r="B28" s="75"/>
      <c r="C28" s="76" t="s">
        <v>27</v>
      </c>
      <c r="D28" s="77"/>
      <c r="E28" s="77"/>
      <c r="F28" s="77"/>
      <c r="G28" s="78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0.25" customHeight="1" x14ac:dyDescent="0.3">
      <c r="A29" s="74" t="s">
        <v>14</v>
      </c>
      <c r="B29" s="75"/>
      <c r="C29" s="76">
        <f>COUNTA(A32:A36)</f>
        <v>0</v>
      </c>
      <c r="D29" s="77"/>
      <c r="E29" s="77"/>
      <c r="F29" s="77"/>
      <c r="G29" s="78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2.5" customHeight="1" x14ac:dyDescent="0.3"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32.25" customHeight="1" x14ac:dyDescent="0.3">
      <c r="A31" s="4" t="s">
        <v>2</v>
      </c>
      <c r="B31" s="4" t="s">
        <v>9</v>
      </c>
      <c r="C31" s="4" t="s">
        <v>4</v>
      </c>
      <c r="D31" s="4" t="s">
        <v>3</v>
      </c>
      <c r="E31" s="4" t="s">
        <v>0</v>
      </c>
      <c r="F31" s="4" t="s">
        <v>19</v>
      </c>
      <c r="G31" s="4" t="s">
        <v>1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0.25" customHeight="1" x14ac:dyDescent="0.3">
      <c r="A32" s="7"/>
      <c r="B32" s="8">
        <f>IF(ISNA((VLOOKUP(A32,'Récapitulatif HOMMES'!A$13:G$43,2,FALSE))),0,(VLOOKUP(A32,'Récapitulatif HOMMES'!A$13:G$43,2,FALSE)))</f>
        <v>0</v>
      </c>
      <c r="C32" s="8">
        <f>IF(ISNA((VLOOKUP(B32,'Récapitulatif HOMMES'!B$13:I$43,2,FALSE))),0,(VLOOKUP(B32,'Récapitulatif HOMMES'!B$13:I$43,2,FALSE)))</f>
        <v>0</v>
      </c>
      <c r="D32" s="8">
        <f>IF(ISNA((VLOOKUP(A32,'Récapitulatif HOMMES'!A$13:J$43,4,FALSE))),0,(VLOOKUP(A32,'Récapitulatif HOMMES'!A$13:J$43,4,FALSE)))</f>
        <v>0</v>
      </c>
      <c r="E32" s="8">
        <f>IF(ISNA((VLOOKUP(A32,'Récapitulatif HOMMES'!A$13:H$43,5,FALSE))),0,(VLOOKUP(A32,'Récapitulatif HOMMES'!A$13:H$43,5,FALSE)))</f>
        <v>0</v>
      </c>
      <c r="F32" s="8">
        <f>IF(ISNA((VLOOKUP(E32,'Récapitulatif HOMMES'!E$13:K$43,2,FALSE))),0,(VLOOKUP(E32,'Récapitulatif HOMMES'!E$13:K$43,2,FALSE)))</f>
        <v>0</v>
      </c>
      <c r="G32" s="8">
        <f>IF(ISNA((VLOOKUP(F32,'Récapitulatif HOMMES'!F$13:L$43,2,FALSE))),0,(VLOOKUP(F32,'Récapitulatif HOMMES'!F$13:L$43,2,FALSE)))</f>
        <v>0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0.25" customHeight="1" x14ac:dyDescent="0.3">
      <c r="A33" s="7"/>
      <c r="B33" s="8">
        <f>IF(ISNA((VLOOKUP(A33,'Récapitulatif HOMMES'!A$13:G$43,2,FALSE))),0,(VLOOKUP(A33,'Récapitulatif HOMMES'!A$13:G$43,2,FALSE)))</f>
        <v>0</v>
      </c>
      <c r="C33" s="8">
        <f>IF(ISNA((VLOOKUP(B33,'Récapitulatif HOMMES'!B$13:I$43,2,FALSE))),0,(VLOOKUP(B33,'Récapitulatif HOMMES'!B$13:I$43,2,FALSE)))</f>
        <v>0</v>
      </c>
      <c r="D33" s="8">
        <f>IF(ISNA((VLOOKUP(A33,'Récapitulatif HOMMES'!A$13:J$43,4,FALSE))),0,(VLOOKUP(A33,'Récapitulatif HOMMES'!A$13:J$43,4,FALSE)))</f>
        <v>0</v>
      </c>
      <c r="E33" s="8">
        <f>IF(ISNA((VLOOKUP(A33,'Récapitulatif HOMMES'!A$13:H$43,5,FALSE))),0,(VLOOKUP(A33,'Récapitulatif HOMMES'!A$13:H$43,5,FALSE)))</f>
        <v>0</v>
      </c>
      <c r="F33" s="8">
        <f>IF(ISNA((VLOOKUP(B33,'Récapitulatif HOMMES'!B$13:I$43,5,FALSE))),0,(VLOOKUP(B33,'Récapitulatif HOMMES'!B$13:I$43,5,FALSE)))</f>
        <v>0</v>
      </c>
      <c r="G33" s="8">
        <f>IF(ISNA((VLOOKUP(F33,'Récapitulatif HOMMES'!F$13:L$43,2,FALSE))),0,(VLOOKUP(F33,'Récapitulatif HOMMES'!F$13:L$43,2,FALSE)))</f>
        <v>0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0.25" customHeight="1" x14ac:dyDescent="0.3">
      <c r="A34" s="7"/>
      <c r="B34" s="8">
        <f>IF(ISNA((VLOOKUP(A34,'Récapitulatif HOMMES'!A$13:G$43,2,FALSE))),0,(VLOOKUP(A34,'Récapitulatif HOMMES'!A$13:G$43,2,FALSE)))</f>
        <v>0</v>
      </c>
      <c r="C34" s="8">
        <f>IF(ISNA((VLOOKUP(B34,'Récapitulatif HOMMES'!B$13:I$43,2,FALSE))),0,(VLOOKUP(B34,'Récapitulatif HOMMES'!B$13:I$43,2,FALSE)))</f>
        <v>0</v>
      </c>
      <c r="D34" s="8">
        <f>IF(ISNA((VLOOKUP(A34,'Récapitulatif HOMMES'!A$13:J$43,4,FALSE))),0,(VLOOKUP(A34,'Récapitulatif HOMMES'!A$13:J$43,4,FALSE)))</f>
        <v>0</v>
      </c>
      <c r="E34" s="8">
        <f>IF(ISNA((VLOOKUP(A34,'Récapitulatif HOMMES'!A$13:H$43,5,FALSE))),0,(VLOOKUP(A34,'Récapitulatif HOMMES'!A$13:H$43,5,FALSE)))</f>
        <v>0</v>
      </c>
      <c r="F34" s="8">
        <f>IF(ISNA((VLOOKUP(B34,'Récapitulatif HOMMES'!B$13:I$43,5,FALSE))),0,(VLOOKUP(B34,'Récapitulatif HOMMES'!B$13:I$43,5,FALSE)))</f>
        <v>0</v>
      </c>
      <c r="G34" s="8">
        <f>IF(ISNA((VLOOKUP(F34,'Récapitulatif HOMMES'!F$13:L$43,2,FALSE))),0,(VLOOKUP(F34,'Récapitulatif HOMMES'!F$13:L$43,2,FALSE)))</f>
        <v>0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0.25" customHeight="1" x14ac:dyDescent="0.3">
      <c r="A35" s="7"/>
      <c r="B35" s="8">
        <f>IF(ISNA((VLOOKUP(A35,'Récapitulatif HOMMES'!A$13:G$43,2,FALSE))),0,(VLOOKUP(A35,'Récapitulatif HOMMES'!A$13:G$43,2,FALSE)))</f>
        <v>0</v>
      </c>
      <c r="C35" s="8">
        <f>IF(ISNA((VLOOKUP(B35,'Récapitulatif HOMMES'!B$13:I$43,2,FALSE))),0,(VLOOKUP(B35,'Récapitulatif HOMMES'!B$13:I$43,2,FALSE)))</f>
        <v>0</v>
      </c>
      <c r="D35" s="8">
        <f>IF(ISNA((VLOOKUP(A35,'Récapitulatif HOMMES'!A$13:J$43,4,FALSE))),0,(VLOOKUP(A35,'Récapitulatif HOMMES'!A$13:J$43,4,FALSE)))</f>
        <v>0</v>
      </c>
      <c r="E35" s="8">
        <f>IF(ISNA((VLOOKUP(A35,'Récapitulatif HOMMES'!A$13:H$43,5,FALSE))),0,(VLOOKUP(A35,'Récapitulatif HOMMES'!A$13:H$43,5,FALSE)))</f>
        <v>0</v>
      </c>
      <c r="F35" s="8">
        <f>IF(ISNA((VLOOKUP(E35,'Récapitulatif HOMMES'!E$13:K$43,2,FALSE))),0,(VLOOKUP(E35,'Récapitulatif HOMMES'!E$13:K$43,2,FALSE)))</f>
        <v>0</v>
      </c>
      <c r="G35" s="8">
        <f>IF(ISNA((VLOOKUP(F35,'Récapitulatif HOMMES'!F$13:L$43,2,FALSE))),0,(VLOOKUP(F35,'Récapitulatif HOMMES'!F$13:L$43,2,FALSE)))</f>
        <v>0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0.25" customHeight="1" x14ac:dyDescent="0.3">
      <c r="A36" s="7"/>
      <c r="B36" s="8">
        <f>IF(ISNA((VLOOKUP(A36,'Récapitulatif HOMMES'!A$13:G$43,2,FALSE))),0,(VLOOKUP(A36,'Récapitulatif HOMMES'!A$13:G$43,2,FALSE)))</f>
        <v>0</v>
      </c>
      <c r="C36" s="8">
        <f>IF(ISNA((VLOOKUP(B36,'Récapitulatif HOMMES'!B$13:I$43,2,FALSE))),0,(VLOOKUP(B36,'Récapitulatif HOMMES'!B$13:I$43,2,FALSE)))</f>
        <v>0</v>
      </c>
      <c r="D36" s="8">
        <f>IF(ISNA((VLOOKUP(A36,'Récapitulatif HOMMES'!A$13:J$43,4,FALSE))),0,(VLOOKUP(A36,'Récapitulatif HOMMES'!A$13:J$43,4,FALSE)))</f>
        <v>0</v>
      </c>
      <c r="E36" s="8">
        <f>IF(ISNA((VLOOKUP(A36,'Récapitulatif HOMMES'!A$13:H$43,5,FALSE))),0,(VLOOKUP(A36,'Récapitulatif HOMMES'!A$13:H$43,5,FALSE)))</f>
        <v>0</v>
      </c>
      <c r="F36" s="8">
        <f>IF(ISNA((VLOOKUP(B36,'Récapitulatif HOMMES'!B$13:I$43,5,FALSE))),0,(VLOOKUP(B36,'Récapitulatif HOMMES'!B$13:I$43,5,FALSE)))</f>
        <v>0</v>
      </c>
      <c r="G36" s="8">
        <f>IF(ISNA((VLOOKUP(F36,'Récapitulatif HOMMES'!F$13:L$43,2,FALSE))),0,(VLOOKUP(F36,'Récapitulatif HOMMES'!F$13:L$43,2,FALSE)))</f>
        <v>0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22.5" customHeight="1" x14ac:dyDescent="0.3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0.25" customHeight="1" x14ac:dyDescent="0.3">
      <c r="A38" s="74" t="s">
        <v>24</v>
      </c>
      <c r="B38" s="75"/>
      <c r="C38" s="76" t="s">
        <v>28</v>
      </c>
      <c r="D38" s="77"/>
      <c r="E38" s="77"/>
      <c r="F38" s="77"/>
      <c r="G38" s="78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20.25" customHeight="1" x14ac:dyDescent="0.3">
      <c r="A39" s="74" t="s">
        <v>14</v>
      </c>
      <c r="B39" s="75"/>
      <c r="C39" s="76">
        <f>COUNTA(A42:A46)</f>
        <v>0</v>
      </c>
      <c r="D39" s="77"/>
      <c r="E39" s="77"/>
      <c r="F39" s="77"/>
      <c r="G39" s="78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2.5" customHeight="1" x14ac:dyDescent="0.3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32.25" customHeight="1" x14ac:dyDescent="0.3">
      <c r="A41" s="4" t="s">
        <v>2</v>
      </c>
      <c r="B41" s="4" t="s">
        <v>9</v>
      </c>
      <c r="C41" s="4" t="s">
        <v>4</v>
      </c>
      <c r="D41" s="4" t="s">
        <v>3</v>
      </c>
      <c r="E41" s="4" t="s">
        <v>0</v>
      </c>
      <c r="F41" s="4" t="s">
        <v>19</v>
      </c>
      <c r="G41" s="4" t="s">
        <v>1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20.25" customHeight="1" x14ac:dyDescent="0.3">
      <c r="A42" s="7"/>
      <c r="B42" s="8">
        <f>IF(ISNA((VLOOKUP(A42,'Récapitulatif HOMMES'!A$13:G$43,2,FALSE))),0,(VLOOKUP(A42,'Récapitulatif HOMMES'!A$13:G$43,2,FALSE)))</f>
        <v>0</v>
      </c>
      <c r="C42" s="8">
        <f>IF(ISNA((VLOOKUP(B42,'Récapitulatif HOMMES'!B$13:I$43,2,FALSE))),0,(VLOOKUP(B42,'Récapitulatif HOMMES'!B$13:I$43,2,FALSE)))</f>
        <v>0</v>
      </c>
      <c r="D42" s="8">
        <f>IF(ISNA((VLOOKUP(A42,'Récapitulatif HOMMES'!A$13:J$43,4,FALSE))),0,(VLOOKUP(A42,'Récapitulatif HOMMES'!A$13:J$43,4,FALSE)))</f>
        <v>0</v>
      </c>
      <c r="E42" s="8">
        <f>IF(ISNA((VLOOKUP(A42,'Récapitulatif HOMMES'!A$13:H$43,5,FALSE))),0,(VLOOKUP(A42,'Récapitulatif HOMMES'!A$13:H$43,5,FALSE)))</f>
        <v>0</v>
      </c>
      <c r="F42" s="8">
        <f>IF(ISNA((VLOOKUP(B42,'Récapitulatif HOMMES'!B$13:I$43,5,FALSE))),0,(VLOOKUP(B42,'Récapitulatif HOMMES'!B$13:I$43,5,FALSE)))</f>
        <v>0</v>
      </c>
      <c r="G42" s="8">
        <f>IF(ISNA((VLOOKUP(F42,'Récapitulatif HOMMES'!F$13:L$43,2,FALSE))),0,(VLOOKUP(F42,'Récapitulatif HOMMES'!F$13:L$43,2,FALSE)))</f>
        <v>0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20.25" customHeight="1" x14ac:dyDescent="0.3">
      <c r="A43" s="7"/>
      <c r="B43" s="8">
        <f>IF(ISNA((VLOOKUP(A43,'Récapitulatif HOMMES'!A$13:G$43,2,FALSE))),0,(VLOOKUP(A43,'Récapitulatif HOMMES'!A$13:G$43,2,FALSE)))</f>
        <v>0</v>
      </c>
      <c r="C43" s="8">
        <f>IF(ISNA((VLOOKUP(B43,'Récapitulatif HOMMES'!B$13:I$43,2,FALSE))),0,(VLOOKUP(B43,'Récapitulatif HOMMES'!B$13:I$43,2,FALSE)))</f>
        <v>0</v>
      </c>
      <c r="D43" s="8">
        <f>IF(ISNA((VLOOKUP(A43,'Récapitulatif HOMMES'!A$13:J$43,4,FALSE))),0,(VLOOKUP(A43,'Récapitulatif HOMMES'!A$13:J$43,4,FALSE)))</f>
        <v>0</v>
      </c>
      <c r="E43" s="8">
        <f>IF(ISNA((VLOOKUP(A43,'Récapitulatif HOMMES'!A$13:H$43,5,FALSE))),0,(VLOOKUP(A43,'Récapitulatif HOMMES'!A$13:H$43,5,FALSE)))</f>
        <v>0</v>
      </c>
      <c r="F43" s="8">
        <f>IF(ISNA((VLOOKUP(B43,'Récapitulatif HOMMES'!B$13:I$43,5,FALSE))),0,(VLOOKUP(B43,'Récapitulatif HOMMES'!B$13:I$43,5,FALSE)))</f>
        <v>0</v>
      </c>
      <c r="G43" s="8">
        <f>IF(ISNA((VLOOKUP(F43,'Récapitulatif HOMMES'!F$13:L$43,2,FALSE))),0,(VLOOKUP(F43,'Récapitulatif HOMMES'!F$13:L$43,2,FALSE)))</f>
        <v>0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20.25" customHeight="1" x14ac:dyDescent="0.3">
      <c r="A44" s="7"/>
      <c r="B44" s="8">
        <f>IF(ISNA((VLOOKUP(A44,'Récapitulatif HOMMES'!A$13:G$43,2,FALSE))),0,(VLOOKUP(A44,'Récapitulatif HOMMES'!A$13:G$43,2,FALSE)))</f>
        <v>0</v>
      </c>
      <c r="C44" s="8">
        <f>IF(ISNA((VLOOKUP(B44,'Récapitulatif HOMMES'!B$13:I$43,2,FALSE))),0,(VLOOKUP(B44,'Récapitulatif HOMMES'!B$13:I$43,2,FALSE)))</f>
        <v>0</v>
      </c>
      <c r="D44" s="8">
        <f>IF(ISNA((VLOOKUP(A44,'Récapitulatif HOMMES'!A$13:J$43,4,FALSE))),0,(VLOOKUP(A44,'Récapitulatif HOMMES'!A$13:J$43,4,FALSE)))</f>
        <v>0</v>
      </c>
      <c r="E44" s="8">
        <f>IF(ISNA((VLOOKUP(A44,'Récapitulatif HOMMES'!A$13:H$43,5,FALSE))),0,(VLOOKUP(A44,'Récapitulatif HOMMES'!A$13:H$43,5,FALSE)))</f>
        <v>0</v>
      </c>
      <c r="F44" s="8">
        <f>IF(ISNA((VLOOKUP(B44,'Récapitulatif HOMMES'!B$13:I$43,5,FALSE))),0,(VLOOKUP(B44,'Récapitulatif HOMMES'!B$13:I$43,5,FALSE)))</f>
        <v>0</v>
      </c>
      <c r="G44" s="8">
        <f>IF(ISNA((VLOOKUP(F44,'Récapitulatif HOMMES'!F$13:L$43,2,FALSE))),0,(VLOOKUP(F44,'Récapitulatif HOMMES'!F$13:L$43,2,FALSE)))</f>
        <v>0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20.25" customHeight="1" x14ac:dyDescent="0.3">
      <c r="A45" s="7"/>
      <c r="B45" s="8">
        <f>IF(ISNA((VLOOKUP(A45,'Récapitulatif HOMMES'!A$13:G$43,2,FALSE))),0,(VLOOKUP(A45,'Récapitulatif HOMMES'!A$13:G$43,2,FALSE)))</f>
        <v>0</v>
      </c>
      <c r="C45" s="8">
        <f>IF(ISNA((VLOOKUP(B45,'Récapitulatif HOMMES'!B$13:I$43,2,FALSE))),0,(VLOOKUP(B45,'Récapitulatif HOMMES'!B$13:I$43,2,FALSE)))</f>
        <v>0</v>
      </c>
      <c r="D45" s="8">
        <f>IF(ISNA((VLOOKUP(A45,'Récapitulatif HOMMES'!A$13:J$43,4,FALSE))),0,(VLOOKUP(A45,'Récapitulatif HOMMES'!A$13:J$43,4,FALSE)))</f>
        <v>0</v>
      </c>
      <c r="E45" s="8">
        <f>IF(ISNA((VLOOKUP(A45,'Récapitulatif HOMMES'!A$13:H$43,5,FALSE))),0,(VLOOKUP(A45,'Récapitulatif HOMMES'!A$13:H$43,5,FALSE)))</f>
        <v>0</v>
      </c>
      <c r="F45" s="8">
        <f>IF(ISNA((VLOOKUP(B45,'Récapitulatif HOMMES'!B$13:I$43,5,FALSE))),0,(VLOOKUP(B45,'Récapitulatif HOMMES'!B$13:I$43,5,FALSE)))</f>
        <v>0</v>
      </c>
      <c r="G45" s="8">
        <f>IF(ISNA((VLOOKUP(F45,'Récapitulatif HOMMES'!F$13:L$43,2,FALSE))),0,(VLOOKUP(F45,'Récapitulatif HOMMES'!F$13:L$43,2,FALSE)))</f>
        <v>0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0.25" customHeight="1" x14ac:dyDescent="0.3">
      <c r="A46" s="7"/>
      <c r="B46" s="8">
        <f>IF(ISNA((VLOOKUP(A46,'Récapitulatif HOMMES'!A$13:G$43,2,FALSE))),0,(VLOOKUP(A46,'Récapitulatif HOMMES'!A$13:G$43,2,FALSE)))</f>
        <v>0</v>
      </c>
      <c r="C46" s="8">
        <f>IF(ISNA((VLOOKUP(B46,'Récapitulatif HOMMES'!B$13:I$43,2,FALSE))),0,(VLOOKUP(B46,'Récapitulatif HOMMES'!B$13:I$43,2,FALSE)))</f>
        <v>0</v>
      </c>
      <c r="D46" s="8">
        <f>IF(ISNA((VLOOKUP(A46,'Récapitulatif HOMMES'!A$13:J$43,4,FALSE))),0,(VLOOKUP(A46,'Récapitulatif HOMMES'!A$13:J$43,4,FALSE)))</f>
        <v>0</v>
      </c>
      <c r="E46" s="8">
        <f>IF(ISNA((VLOOKUP(A46,'Récapitulatif HOMMES'!A$13:H$43,5,FALSE))),0,(VLOOKUP(A46,'Récapitulatif HOMMES'!A$13:H$43,5,FALSE)))</f>
        <v>0</v>
      </c>
      <c r="F46" s="8">
        <f>IF(ISNA((VLOOKUP(B46,'Récapitulatif HOMMES'!B$13:I$43,5,FALSE))),0,(VLOOKUP(B46,'Récapitulatif HOMMES'!B$13:I$43,5,FALSE)))</f>
        <v>0</v>
      </c>
      <c r="G46" s="8">
        <f>IF(ISNA((VLOOKUP(F46,'Récapitulatif HOMMES'!F$13:L$43,2,FALSE))),0,(VLOOKUP(F46,'Récapitulatif HOMMES'!F$13:L$43,2,FALSE)))</f>
        <v>0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18" customHeight="1" x14ac:dyDescent="0.3"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20.25" customHeight="1" x14ac:dyDescent="0.3">
      <c r="A48" s="74" t="s">
        <v>24</v>
      </c>
      <c r="B48" s="75"/>
      <c r="C48" s="79" t="s">
        <v>29</v>
      </c>
      <c r="D48" s="80"/>
      <c r="E48" s="80"/>
      <c r="F48" s="80"/>
      <c r="G48" s="81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ht="20.25" customHeight="1" x14ac:dyDescent="0.3">
      <c r="A49" s="74" t="s">
        <v>14</v>
      </c>
      <c r="B49" s="75"/>
      <c r="C49" s="76">
        <f>COUNTA(A52:A56)</f>
        <v>0</v>
      </c>
      <c r="D49" s="77"/>
      <c r="E49" s="77"/>
      <c r="F49" s="77"/>
      <c r="G49" s="78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ht="22.5" customHeight="1" x14ac:dyDescent="0.3"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 ht="32.25" customHeight="1" x14ac:dyDescent="0.3">
      <c r="A51" s="4" t="s">
        <v>2</v>
      </c>
      <c r="B51" s="4" t="s">
        <v>9</v>
      </c>
      <c r="C51" s="4" t="s">
        <v>4</v>
      </c>
      <c r="D51" s="4" t="s">
        <v>3</v>
      </c>
      <c r="E51" s="4" t="s">
        <v>0</v>
      </c>
      <c r="F51" s="4" t="s">
        <v>19</v>
      </c>
      <c r="G51" s="4" t="s">
        <v>1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20.25" customHeight="1" x14ac:dyDescent="0.3">
      <c r="A52" s="7"/>
      <c r="B52" s="8">
        <f>IF(ISNA((VLOOKUP(A52,'Récapitulatif HOMMES'!A$13:G$43,2,FALSE))),0,(VLOOKUP(A52,'Récapitulatif HOMMES'!A$13:G$43,2,FALSE)))</f>
        <v>0</v>
      </c>
      <c r="C52" s="8">
        <f>IF(ISNA((VLOOKUP(B52,'Récapitulatif HOMMES'!B$13:I$43,2,FALSE))),0,(VLOOKUP(B52,'Récapitulatif HOMMES'!B$13:I$43,2,FALSE)))</f>
        <v>0</v>
      </c>
      <c r="D52" s="8">
        <f>IF(ISNA((VLOOKUP(A52,'Récapitulatif HOMMES'!A$13:J$43,4,FALSE))),0,(VLOOKUP(A52,'Récapitulatif HOMMES'!A$13:J$43,4,FALSE)))</f>
        <v>0</v>
      </c>
      <c r="E52" s="8">
        <f>IF(ISNA((VLOOKUP(A52,'Récapitulatif HOMMES'!A$13:H$43,5,FALSE))),0,(VLOOKUP(A52,'Récapitulatif HOMMES'!A$13:H$43,5,FALSE)))</f>
        <v>0</v>
      </c>
      <c r="F52" s="8">
        <f>IF(ISNA((VLOOKUP(E52,'Récapitulatif HOMMES'!E$13:K$43,2,FALSE))),0,(VLOOKUP(E52,'Récapitulatif HOMMES'!E$13:K$43,2,FALSE)))</f>
        <v>0</v>
      </c>
      <c r="G52" s="8">
        <f>IF(ISNA((VLOOKUP(F52,'Récapitulatif HOMMES'!F$13:L$43,2,FALSE))),0,(VLOOKUP(F52,'Récapitulatif HOMMES'!F$13:L$43,2,FALSE)))</f>
        <v>0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20.25" customHeight="1" x14ac:dyDescent="0.3">
      <c r="A53" s="7"/>
      <c r="B53" s="8">
        <f>IF(ISNA((VLOOKUP(A53,'Récapitulatif HOMMES'!A$13:G$43,2,FALSE))),0,(VLOOKUP(A53,'Récapitulatif HOMMES'!A$13:G$43,2,FALSE)))</f>
        <v>0</v>
      </c>
      <c r="C53" s="8">
        <f>IF(ISNA((VLOOKUP(B53,'Récapitulatif HOMMES'!B$13:I$43,2,FALSE))),0,(VLOOKUP(B53,'Récapitulatif HOMMES'!B$13:I$43,2,FALSE)))</f>
        <v>0</v>
      </c>
      <c r="D53" s="8">
        <f>IF(ISNA((VLOOKUP(A53,'Récapitulatif HOMMES'!A$13:J$43,4,FALSE))),0,(VLOOKUP(A53,'Récapitulatif HOMMES'!A$13:J$43,4,FALSE)))</f>
        <v>0</v>
      </c>
      <c r="E53" s="8">
        <f>IF(ISNA((VLOOKUP(A53,'Récapitulatif HOMMES'!A$13:H$43,5,FALSE))),0,(VLOOKUP(A53,'Récapitulatif HOMMES'!A$13:H$43,5,FALSE)))</f>
        <v>0</v>
      </c>
      <c r="F53" s="8">
        <f>IF(ISNA((VLOOKUP(B53,'Récapitulatif HOMMES'!B$13:I$43,5,FALSE))),0,(VLOOKUP(B53,'Récapitulatif HOMMES'!B$13:I$43,5,FALSE)))</f>
        <v>0</v>
      </c>
      <c r="G53" s="8">
        <f>IF(ISNA((VLOOKUP(F53,'Récapitulatif HOMMES'!F$13:L$43,2,FALSE))),0,(VLOOKUP(F53,'Récapitulatif HOMMES'!F$13:L$43,2,FALSE)))</f>
        <v>0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20.25" customHeight="1" x14ac:dyDescent="0.3">
      <c r="A54" s="7"/>
      <c r="B54" s="8">
        <f>IF(ISNA((VLOOKUP(A54,'Récapitulatif HOMMES'!A$13:G$43,2,FALSE))),0,(VLOOKUP(A54,'Récapitulatif HOMMES'!A$13:G$43,2,FALSE)))</f>
        <v>0</v>
      </c>
      <c r="C54" s="8">
        <f>IF(ISNA((VLOOKUP(B54,'Récapitulatif HOMMES'!B$13:I$43,2,FALSE))),0,(VLOOKUP(B54,'Récapitulatif HOMMES'!B$13:I$43,2,FALSE)))</f>
        <v>0</v>
      </c>
      <c r="D54" s="8">
        <f>IF(ISNA((VLOOKUP(A54,'Récapitulatif HOMMES'!A$13:J$43,4,FALSE))),0,(VLOOKUP(A54,'Récapitulatif HOMMES'!A$13:J$43,4,FALSE)))</f>
        <v>0</v>
      </c>
      <c r="E54" s="8">
        <f>IF(ISNA((VLOOKUP(A54,'Récapitulatif HOMMES'!A$13:H$43,5,FALSE))),0,(VLOOKUP(A54,'Récapitulatif HOMMES'!A$13:H$43,5,FALSE)))</f>
        <v>0</v>
      </c>
      <c r="F54" s="8">
        <f>IF(ISNA((VLOOKUP(E54,'Récapitulatif HOMMES'!E$13:K$43,2,FALSE))),0,(VLOOKUP(E54,'Récapitulatif HOMMES'!E$13:K$43,2,FALSE)))</f>
        <v>0</v>
      </c>
      <c r="G54" s="8">
        <f>IF(ISNA((VLOOKUP(F54,'Récapitulatif HOMMES'!F$13:L$43,2,FALSE))),0,(VLOOKUP(F54,'Récapitulatif HOMMES'!F$13:L$43,2,FALSE)))</f>
        <v>0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0" ht="20.25" customHeight="1" x14ac:dyDescent="0.3">
      <c r="A55" s="7"/>
      <c r="B55" s="8">
        <f>IF(ISNA((VLOOKUP(A55,'Récapitulatif HOMMES'!A$13:G$43,2,FALSE))),0,(VLOOKUP(A55,'Récapitulatif HOMMES'!A$13:G$43,2,FALSE)))</f>
        <v>0</v>
      </c>
      <c r="C55" s="8">
        <f>IF(ISNA((VLOOKUP(B55,'Récapitulatif HOMMES'!B$13:I$43,2,FALSE))),0,(VLOOKUP(B55,'Récapitulatif HOMMES'!B$13:I$43,2,FALSE)))</f>
        <v>0</v>
      </c>
      <c r="D55" s="8">
        <f>IF(ISNA((VLOOKUP(A55,'Récapitulatif HOMMES'!A$13:J$43,4,FALSE))),0,(VLOOKUP(A55,'Récapitulatif HOMMES'!A$13:J$43,4,FALSE)))</f>
        <v>0</v>
      </c>
      <c r="E55" s="8">
        <f>IF(ISNA((VLOOKUP(A55,'Récapitulatif HOMMES'!A$13:H$43,5,FALSE))),0,(VLOOKUP(A55,'Récapitulatif HOMMES'!A$13:H$43,5,FALSE)))</f>
        <v>0</v>
      </c>
      <c r="F55" s="8">
        <f>IF(ISNA((VLOOKUP(E55,'Récapitulatif HOMMES'!E$13:K$43,2,FALSE))),0,(VLOOKUP(E55,'Récapitulatif HOMMES'!E$13:K$43,2,FALSE)))</f>
        <v>0</v>
      </c>
      <c r="G55" s="8">
        <f>IF(ISNA((VLOOKUP(F55,'Récapitulatif HOMMES'!F$13:L$43,2,FALSE))),0,(VLOOKUP(F55,'Récapitulatif HOMMES'!F$13:L$43,2,FALSE)))</f>
        <v>0</v>
      </c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0" ht="20.25" customHeight="1" x14ac:dyDescent="0.3">
      <c r="A56" s="7"/>
      <c r="B56" s="8">
        <f>IF(ISNA((VLOOKUP(A56,'Récapitulatif HOMMES'!A$13:G$43,2,FALSE))),0,(VLOOKUP(A56,'Récapitulatif HOMMES'!A$13:G$43,2,FALSE)))</f>
        <v>0</v>
      </c>
      <c r="C56" s="8">
        <f>IF(ISNA((VLOOKUP(B56,'Récapitulatif HOMMES'!B$13:I$43,2,FALSE))),0,(VLOOKUP(B56,'Récapitulatif HOMMES'!B$13:I$43,2,FALSE)))</f>
        <v>0</v>
      </c>
      <c r="D56" s="8">
        <f>IF(ISNA((VLOOKUP(A56,'Récapitulatif HOMMES'!A$13:J$43,4,FALSE))),0,(VLOOKUP(A56,'Récapitulatif HOMMES'!A$13:J$43,4,FALSE)))</f>
        <v>0</v>
      </c>
      <c r="E56" s="8">
        <f>IF(ISNA((VLOOKUP(A56,'Récapitulatif HOMMES'!A$13:H$43,5,FALSE))),0,(VLOOKUP(A56,'Récapitulatif HOMMES'!A$13:H$43,5,FALSE)))</f>
        <v>0</v>
      </c>
      <c r="F56" s="8">
        <f>IF(ISNA((VLOOKUP(E56,'Récapitulatif HOMMES'!E$13:K$43,2,FALSE))),0,(VLOOKUP(E56,'Récapitulatif HOMMES'!E$13:K$43,2,FALSE)))</f>
        <v>0</v>
      </c>
      <c r="G56" s="8">
        <f>IF(ISNA((VLOOKUP(F56,'Récapitulatif HOMMES'!F$13:L$43,2,FALSE))),0,(VLOOKUP(F56,'Récapitulatif HOMMES'!F$13:L$43,2,FALSE)))</f>
        <v>0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1:20" ht="18" customHeight="1" x14ac:dyDescent="0.3"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1:20" ht="20.25" customHeight="1" x14ac:dyDescent="0.3">
      <c r="A58" s="74" t="s">
        <v>24</v>
      </c>
      <c r="B58" s="75"/>
      <c r="C58" s="76" t="s">
        <v>30</v>
      </c>
      <c r="D58" s="77"/>
      <c r="E58" s="77"/>
      <c r="F58" s="77"/>
      <c r="G58" s="78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1:20" ht="20.25" customHeight="1" x14ac:dyDescent="0.3">
      <c r="A59" s="74" t="s">
        <v>14</v>
      </c>
      <c r="B59" s="75"/>
      <c r="C59" s="76">
        <f>COUNTA(A62:A66)</f>
        <v>0</v>
      </c>
      <c r="D59" s="77"/>
      <c r="E59" s="77"/>
      <c r="F59" s="77"/>
      <c r="G59" s="78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1:20" ht="22.5" customHeight="1" x14ac:dyDescent="0.3"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1:20" ht="32.25" customHeight="1" x14ac:dyDescent="0.3">
      <c r="A61" s="4" t="s">
        <v>2</v>
      </c>
      <c r="B61" s="4" t="s">
        <v>9</v>
      </c>
      <c r="C61" s="4" t="s">
        <v>4</v>
      </c>
      <c r="D61" s="4" t="s">
        <v>3</v>
      </c>
      <c r="E61" s="4" t="s">
        <v>0</v>
      </c>
      <c r="F61" s="4" t="s">
        <v>19</v>
      </c>
      <c r="G61" s="4" t="s">
        <v>1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1:20" ht="20.25" customHeight="1" x14ac:dyDescent="0.3">
      <c r="A62" s="7"/>
      <c r="B62" s="8">
        <f>IF(ISNA((VLOOKUP(A62,'Récapitulatif HOMMES'!A$13:G$43,2,FALSE))),0,(VLOOKUP(A62,'Récapitulatif HOMMES'!A$13:G$43,2,FALSE)))</f>
        <v>0</v>
      </c>
      <c r="C62" s="8">
        <f>IF(ISNA((VLOOKUP(B62,'Récapitulatif HOMMES'!B$13:I$43,2,FALSE))),0,(VLOOKUP(B62,'Récapitulatif HOMMES'!B$13:I$43,2,FALSE)))</f>
        <v>0</v>
      </c>
      <c r="D62" s="8">
        <f>IF(ISNA((VLOOKUP(A62,'Récapitulatif HOMMES'!A$13:J$43,4,FALSE))),0,(VLOOKUP(A62,'Récapitulatif HOMMES'!A$13:J$43,4,FALSE)))</f>
        <v>0</v>
      </c>
      <c r="E62" s="8">
        <f>IF(ISNA((VLOOKUP(A62,'Récapitulatif HOMMES'!A$13:H$43,5,FALSE))),0,(VLOOKUP(A62,'Récapitulatif HOMMES'!A$13:H$43,5,FALSE)))</f>
        <v>0</v>
      </c>
      <c r="F62" s="8">
        <f>IF(ISNA((VLOOKUP(B62,'Récapitulatif HOMMES'!B$13:I$43,5,FALSE))),0,(VLOOKUP(B62,'Récapitulatif HOMMES'!B$13:I$43,5,FALSE)))</f>
        <v>0</v>
      </c>
      <c r="G62" s="8">
        <f>IF(ISNA((VLOOKUP(F62,'Récapitulatif HOMMES'!F$13:L$43,2,FALSE))),0,(VLOOKUP(F62,'Récapitulatif HOMMES'!F$13:L$43,2,FALSE)))</f>
        <v>0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1:20" ht="20.25" customHeight="1" x14ac:dyDescent="0.3">
      <c r="A63" s="7"/>
      <c r="B63" s="8">
        <f>IF(ISNA((VLOOKUP(A63,'Récapitulatif HOMMES'!A$13:G$43,2,FALSE))),0,(VLOOKUP(A63,'Récapitulatif HOMMES'!A$13:G$43,2,FALSE)))</f>
        <v>0</v>
      </c>
      <c r="C63" s="8">
        <f>IF(ISNA((VLOOKUP(B63,'Récapitulatif HOMMES'!B$13:I$43,2,FALSE))),0,(VLOOKUP(B63,'Récapitulatif HOMMES'!B$13:I$43,2,FALSE)))</f>
        <v>0</v>
      </c>
      <c r="D63" s="8">
        <f>IF(ISNA((VLOOKUP(A63,'Récapitulatif HOMMES'!A$13:J$43,4,FALSE))),0,(VLOOKUP(A63,'Récapitulatif HOMMES'!A$13:J$43,4,FALSE)))</f>
        <v>0</v>
      </c>
      <c r="E63" s="8">
        <f>IF(ISNA((VLOOKUP(A63,'Récapitulatif HOMMES'!A$13:H$43,5,FALSE))),0,(VLOOKUP(A63,'Récapitulatif HOMMES'!A$13:H$43,5,FALSE)))</f>
        <v>0</v>
      </c>
      <c r="F63" s="8">
        <f>IF(ISNA((VLOOKUP(E63,'Récapitulatif HOMMES'!E$13:K$43,2,FALSE))),0,(VLOOKUP(E63,'Récapitulatif HOMMES'!E$13:K$43,2,FALSE)))</f>
        <v>0</v>
      </c>
      <c r="G63" s="8">
        <f>IF(ISNA((VLOOKUP(F63,'Récapitulatif HOMMES'!F$13:L$43,2,FALSE))),0,(VLOOKUP(F63,'Récapitulatif HOMMES'!F$13:L$43,2,FALSE)))</f>
        <v>0</v>
      </c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1:20" ht="20.25" customHeight="1" x14ac:dyDescent="0.3">
      <c r="A64" s="7"/>
      <c r="B64" s="8">
        <f>IF(ISNA((VLOOKUP(A64,'Récapitulatif HOMMES'!A$13:G$43,2,FALSE))),0,(VLOOKUP(A64,'Récapitulatif HOMMES'!A$13:G$43,2,FALSE)))</f>
        <v>0</v>
      </c>
      <c r="C64" s="8">
        <f>IF(ISNA((VLOOKUP(B64,'Récapitulatif HOMMES'!B$13:I$43,2,FALSE))),0,(VLOOKUP(B64,'Récapitulatif HOMMES'!B$13:I$43,2,FALSE)))</f>
        <v>0</v>
      </c>
      <c r="D64" s="8">
        <f>IF(ISNA((VLOOKUP(A64,'Récapitulatif HOMMES'!A$13:J$43,4,FALSE))),0,(VLOOKUP(A64,'Récapitulatif HOMMES'!A$13:J$43,4,FALSE)))</f>
        <v>0</v>
      </c>
      <c r="E64" s="8">
        <f>IF(ISNA((VLOOKUP(A64,'Récapitulatif HOMMES'!A$13:H$43,5,FALSE))),0,(VLOOKUP(A64,'Récapitulatif HOMMES'!A$13:H$43,5,FALSE)))</f>
        <v>0</v>
      </c>
      <c r="F64" s="8">
        <f>IF(ISNA((VLOOKUP(E64,'Récapitulatif HOMMES'!E$13:K$43,2,FALSE))),0,(VLOOKUP(E64,'Récapitulatif HOMMES'!E$13:K$43,2,FALSE)))</f>
        <v>0</v>
      </c>
      <c r="G64" s="8">
        <f>IF(ISNA((VLOOKUP(F64,'Récapitulatif HOMMES'!F$13:L$43,2,FALSE))),0,(VLOOKUP(F64,'Récapitulatif HOMMES'!F$13:L$43,2,FALSE)))</f>
        <v>0</v>
      </c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1:20" ht="20.25" customHeight="1" x14ac:dyDescent="0.3">
      <c r="A65" s="7"/>
      <c r="B65" s="8">
        <f>IF(ISNA((VLOOKUP(A65,'Récapitulatif HOMMES'!A$13:G$43,2,FALSE))),0,(VLOOKUP(A65,'Récapitulatif HOMMES'!A$13:G$43,2,FALSE)))</f>
        <v>0</v>
      </c>
      <c r="C65" s="8">
        <f>IF(ISNA((VLOOKUP(B65,'Récapitulatif HOMMES'!B$13:I$43,2,FALSE))),0,(VLOOKUP(B65,'Récapitulatif HOMMES'!B$13:I$43,2,FALSE)))</f>
        <v>0</v>
      </c>
      <c r="D65" s="8">
        <f>IF(ISNA((VLOOKUP(A65,'Récapitulatif HOMMES'!A$13:J$43,4,FALSE))),0,(VLOOKUP(A65,'Récapitulatif HOMMES'!A$13:J$43,4,FALSE)))</f>
        <v>0</v>
      </c>
      <c r="E65" s="8">
        <f>IF(ISNA((VLOOKUP(A65,'Récapitulatif HOMMES'!A$13:H$43,5,FALSE))),0,(VLOOKUP(A65,'Récapitulatif HOMMES'!A$13:H$43,5,FALSE)))</f>
        <v>0</v>
      </c>
      <c r="F65" s="8">
        <f>IF(ISNA((VLOOKUP(E65,'Récapitulatif HOMMES'!E$13:K$43,2,FALSE))),0,(VLOOKUP(E65,'Récapitulatif HOMMES'!E$13:K$43,2,FALSE)))</f>
        <v>0</v>
      </c>
      <c r="G65" s="8">
        <f>IF(ISNA((VLOOKUP(F65,'Récapitulatif HOMMES'!F$13:L$43,2,FALSE))),0,(VLOOKUP(F65,'Récapitulatif HOMMES'!F$13:L$43,2,FALSE)))</f>
        <v>0</v>
      </c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1:20" ht="20.25" customHeight="1" x14ac:dyDescent="0.3">
      <c r="A66" s="7"/>
      <c r="B66" s="8">
        <f>IF(ISNA((VLOOKUP(A66,'Récapitulatif HOMMES'!A$13:G$43,2,FALSE))),0,(VLOOKUP(A66,'Récapitulatif HOMMES'!A$13:G$43,2,FALSE)))</f>
        <v>0</v>
      </c>
      <c r="C66" s="8">
        <f>IF(ISNA((VLOOKUP(B66,'Récapitulatif HOMMES'!B$13:I$43,2,FALSE))),0,(VLOOKUP(B66,'Récapitulatif HOMMES'!B$13:I$43,2,FALSE)))</f>
        <v>0</v>
      </c>
      <c r="D66" s="8">
        <f>IF(ISNA((VLOOKUP(A66,'Récapitulatif HOMMES'!A$13:J$43,4,FALSE))),0,(VLOOKUP(A66,'Récapitulatif HOMMES'!A$13:J$43,4,FALSE)))</f>
        <v>0</v>
      </c>
      <c r="E66" s="8">
        <f>IF(ISNA((VLOOKUP(A66,'Récapitulatif HOMMES'!A$13:H$43,5,FALSE))),0,(VLOOKUP(A66,'Récapitulatif HOMMES'!A$13:H$43,5,FALSE)))</f>
        <v>0</v>
      </c>
      <c r="F66" s="8">
        <f>IF(ISNA((VLOOKUP(B66,'Récapitulatif HOMMES'!B$13:I$43,5,FALSE))),0,(VLOOKUP(B66,'Récapitulatif HOMMES'!B$13:I$43,5,FALSE)))</f>
        <v>0</v>
      </c>
      <c r="G66" s="8">
        <f>IF(ISNA((VLOOKUP(F66,'Récapitulatif HOMMES'!F$13:L$43,2,FALSE))),0,(VLOOKUP(F66,'Récapitulatif HOMMES'!F$13:L$43,2,FALSE)))</f>
        <v>0</v>
      </c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1:20" ht="18" customHeight="1" x14ac:dyDescent="0.3"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</row>
    <row r="68" spans="1:20" ht="18" customHeight="1" x14ac:dyDescent="0.3"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1:20" ht="20.25" customHeight="1" x14ac:dyDescent="0.3">
      <c r="A69" s="74" t="s">
        <v>24</v>
      </c>
      <c r="B69" s="75"/>
      <c r="C69" s="76" t="s">
        <v>31</v>
      </c>
      <c r="D69" s="77"/>
      <c r="E69" s="77"/>
      <c r="F69" s="77"/>
      <c r="G69" s="78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1:20" ht="20.25" customHeight="1" x14ac:dyDescent="0.3">
      <c r="A70" s="74" t="s">
        <v>14</v>
      </c>
      <c r="B70" s="75"/>
      <c r="C70" s="76">
        <f>COUNTA(A73:A77)</f>
        <v>0</v>
      </c>
      <c r="D70" s="77"/>
      <c r="E70" s="77"/>
      <c r="F70" s="77"/>
      <c r="G70" s="78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1:20" ht="22.5" customHeight="1" x14ac:dyDescent="0.3"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1:20" ht="32.25" customHeight="1" x14ac:dyDescent="0.3">
      <c r="A72" s="4" t="s">
        <v>2</v>
      </c>
      <c r="B72" s="4" t="s">
        <v>9</v>
      </c>
      <c r="C72" s="4" t="s">
        <v>4</v>
      </c>
      <c r="D72" s="4" t="s">
        <v>3</v>
      </c>
      <c r="E72" s="4" t="s">
        <v>0</v>
      </c>
      <c r="F72" s="4" t="s">
        <v>19</v>
      </c>
      <c r="G72" s="4" t="s">
        <v>1</v>
      </c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1:20" ht="20.25" customHeight="1" x14ac:dyDescent="0.3">
      <c r="A73" s="7"/>
      <c r="B73" s="8">
        <f>IF(ISNA((VLOOKUP(A73,'Récapitulatif HOMMES'!A$13:G$43,2,FALSE))),0,(VLOOKUP(A73,'Récapitulatif HOMMES'!A$13:G$43,2,FALSE)))</f>
        <v>0</v>
      </c>
      <c r="C73" s="8">
        <f>IF(ISNA((VLOOKUP(B73,'Récapitulatif HOMMES'!B$13:I$43,2,FALSE))),0,(VLOOKUP(B73,'Récapitulatif HOMMES'!B$13:I$43,2,FALSE)))</f>
        <v>0</v>
      </c>
      <c r="D73" s="8">
        <f>IF(ISNA((VLOOKUP(A73,'Récapitulatif HOMMES'!A$13:J$43,4,FALSE))),0,(VLOOKUP(A73,'Récapitulatif HOMMES'!A$13:J$43,4,FALSE)))</f>
        <v>0</v>
      </c>
      <c r="E73" s="8">
        <f>IF(ISNA((VLOOKUP(A73,'Récapitulatif HOMMES'!A$13:H$43,5,FALSE))),0,(VLOOKUP(A73,'Récapitulatif HOMMES'!A$13:H$43,5,FALSE)))</f>
        <v>0</v>
      </c>
      <c r="F73" s="8">
        <f>IF(ISNA((VLOOKUP(E73,'Récapitulatif HOMMES'!E$13:K$43,2,FALSE))),0,(VLOOKUP(E73,'Récapitulatif HOMMES'!E$13:K$43,2,FALSE)))</f>
        <v>0</v>
      </c>
      <c r="G73" s="8">
        <f>IF(ISNA((VLOOKUP(F73,'Récapitulatif HOMMES'!F$13:L$43,2,FALSE))),0,(VLOOKUP(F73,'Récapitulatif HOMMES'!F$13:L$43,2,FALSE)))</f>
        <v>0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1:20" ht="20.25" customHeight="1" x14ac:dyDescent="0.3">
      <c r="A74" s="7"/>
      <c r="B74" s="8">
        <f>IF(ISNA((VLOOKUP(A74,'Récapitulatif HOMMES'!A$13:G$43,2,FALSE))),0,(VLOOKUP(A74,'Récapitulatif HOMMES'!A$13:G$43,2,FALSE)))</f>
        <v>0</v>
      </c>
      <c r="C74" s="8">
        <f>IF(ISNA((VLOOKUP(B74,'Récapitulatif HOMMES'!B$13:I$43,2,FALSE))),0,(VLOOKUP(B74,'Récapitulatif HOMMES'!B$13:I$43,2,FALSE)))</f>
        <v>0</v>
      </c>
      <c r="D74" s="8">
        <f>IF(ISNA((VLOOKUP(A74,'Récapitulatif HOMMES'!A$13:J$43,4,FALSE))),0,(VLOOKUP(A74,'Récapitulatif HOMMES'!A$13:J$43,4,FALSE)))</f>
        <v>0</v>
      </c>
      <c r="E74" s="8">
        <f>IF(ISNA((VLOOKUP(A74,'Récapitulatif HOMMES'!A$13:H$43,5,FALSE))),0,(VLOOKUP(A74,'Récapitulatif HOMMES'!A$13:H$43,5,FALSE)))</f>
        <v>0</v>
      </c>
      <c r="F74" s="8">
        <f>IF(ISNA((VLOOKUP(E74,'Récapitulatif HOMMES'!E$13:K$43,2,FALSE))),0,(VLOOKUP(E74,'Récapitulatif HOMMES'!E$13:K$43,2,FALSE)))</f>
        <v>0</v>
      </c>
      <c r="G74" s="8">
        <f>IF(ISNA((VLOOKUP(F74,'Récapitulatif HOMMES'!F$13:L$43,2,FALSE))),0,(VLOOKUP(F74,'Récapitulatif HOMMES'!F$13:L$43,2,FALSE)))</f>
        <v>0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1:20" ht="20.25" customHeight="1" x14ac:dyDescent="0.3">
      <c r="A75" s="7"/>
      <c r="B75" s="8">
        <f>IF(ISNA((VLOOKUP(A75,'Récapitulatif HOMMES'!A$13:G$43,2,FALSE))),0,(VLOOKUP(A75,'Récapitulatif HOMMES'!A$13:G$43,2,FALSE)))</f>
        <v>0</v>
      </c>
      <c r="C75" s="8">
        <f>IF(ISNA((VLOOKUP(B75,'Récapitulatif HOMMES'!B$13:I$43,2,FALSE))),0,(VLOOKUP(B75,'Récapitulatif HOMMES'!B$13:I$43,2,FALSE)))</f>
        <v>0</v>
      </c>
      <c r="D75" s="8">
        <f>IF(ISNA((VLOOKUP(A75,'Récapitulatif HOMMES'!A$13:J$43,4,FALSE))),0,(VLOOKUP(A75,'Récapitulatif HOMMES'!A$13:J$43,4,FALSE)))</f>
        <v>0</v>
      </c>
      <c r="E75" s="8">
        <f>IF(ISNA((VLOOKUP(A75,'Récapitulatif HOMMES'!A$13:H$43,5,FALSE))),0,(VLOOKUP(A75,'Récapitulatif HOMMES'!A$13:H$43,5,FALSE)))</f>
        <v>0</v>
      </c>
      <c r="F75" s="8">
        <f>IF(ISNA((VLOOKUP(E75,'Récapitulatif HOMMES'!E$13:K$43,2,FALSE))),0,(VLOOKUP(E75,'Récapitulatif HOMMES'!E$13:K$43,2,FALSE)))</f>
        <v>0</v>
      </c>
      <c r="G75" s="8">
        <f>IF(ISNA((VLOOKUP(F75,'Récapitulatif HOMMES'!F$13:L$43,2,FALSE))),0,(VLOOKUP(F75,'Récapitulatif HOMMES'!F$13:L$43,2,FALSE)))</f>
        <v>0</v>
      </c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</row>
    <row r="76" spans="1:20" ht="20.25" customHeight="1" x14ac:dyDescent="0.3">
      <c r="A76" s="7"/>
      <c r="B76" s="8">
        <f>IF(ISNA((VLOOKUP(A76,'Récapitulatif HOMMES'!A$13:G$43,2,FALSE))),0,(VLOOKUP(A76,'Récapitulatif HOMMES'!A$13:G$43,2,FALSE)))</f>
        <v>0</v>
      </c>
      <c r="C76" s="8">
        <f>IF(ISNA((VLOOKUP(B76,'Récapitulatif HOMMES'!B$13:I$43,2,FALSE))),0,(VLOOKUP(B76,'Récapitulatif HOMMES'!B$13:I$43,2,FALSE)))</f>
        <v>0</v>
      </c>
      <c r="D76" s="8">
        <f>IF(ISNA((VLOOKUP(A76,'Récapitulatif HOMMES'!A$13:J$43,4,FALSE))),0,(VLOOKUP(A76,'Récapitulatif HOMMES'!A$13:J$43,4,FALSE)))</f>
        <v>0</v>
      </c>
      <c r="E76" s="8">
        <f>IF(ISNA((VLOOKUP(A76,'Récapitulatif HOMMES'!A$13:H$43,5,FALSE))),0,(VLOOKUP(A76,'Récapitulatif HOMMES'!A$13:H$43,5,FALSE)))</f>
        <v>0</v>
      </c>
      <c r="F76" s="8">
        <f>IF(ISNA((VLOOKUP(E76,'Récapitulatif HOMMES'!E$13:K$43,2,FALSE))),0,(VLOOKUP(E76,'Récapitulatif HOMMES'!E$13:K$43,2,FALSE)))</f>
        <v>0</v>
      </c>
      <c r="G76" s="8">
        <f>IF(ISNA((VLOOKUP(F76,'Récapitulatif HOMMES'!F$13:L$43,2,FALSE))),0,(VLOOKUP(F76,'Récapitulatif HOMMES'!F$13:L$43,2,FALSE)))</f>
        <v>0</v>
      </c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</row>
    <row r="77" spans="1:20" ht="20.25" customHeight="1" x14ac:dyDescent="0.3">
      <c r="A77" s="7"/>
      <c r="B77" s="8">
        <f>IF(ISNA((VLOOKUP(A77,'Récapitulatif HOMMES'!A$13:G$43,2,FALSE))),0,(VLOOKUP(A77,'Récapitulatif HOMMES'!A$13:G$43,2,FALSE)))</f>
        <v>0</v>
      </c>
      <c r="C77" s="8">
        <f>IF(ISNA((VLOOKUP(B77,'Récapitulatif HOMMES'!B$13:I$43,2,FALSE))),0,(VLOOKUP(B77,'Récapitulatif HOMMES'!B$13:I$43,2,FALSE)))</f>
        <v>0</v>
      </c>
      <c r="D77" s="8">
        <f>IF(ISNA((VLOOKUP(A77,'Récapitulatif HOMMES'!A$13:J$43,4,FALSE))),0,(VLOOKUP(A77,'Récapitulatif HOMMES'!A$13:J$43,4,FALSE)))</f>
        <v>0</v>
      </c>
      <c r="E77" s="8">
        <f>IF(ISNA((VLOOKUP(A77,'Récapitulatif HOMMES'!A$13:H$43,5,FALSE))),0,(VLOOKUP(A77,'Récapitulatif HOMMES'!A$13:H$43,5,FALSE)))</f>
        <v>0</v>
      </c>
      <c r="F77" s="8">
        <f>IF(ISNA((VLOOKUP(B77,'Récapitulatif HOMMES'!B$13:I$43,5,FALSE))),0,(VLOOKUP(B77,'Récapitulatif HOMMES'!B$13:I$43,5,FALSE)))</f>
        <v>0</v>
      </c>
      <c r="G77" s="8">
        <f>IF(ISNA((VLOOKUP(F77,'Récapitulatif HOMMES'!F$13:L$43,2,FALSE))),0,(VLOOKUP(F77,'Récapitulatif HOMMES'!F$13:L$43,2,FALSE)))</f>
        <v>0</v>
      </c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</row>
    <row r="78" spans="1:20" ht="18" customHeight="1" x14ac:dyDescent="0.3"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</row>
    <row r="79" spans="1:20" ht="20.25" customHeight="1" x14ac:dyDescent="0.3">
      <c r="A79" s="74" t="s">
        <v>24</v>
      </c>
      <c r="B79" s="75"/>
      <c r="C79" s="76" t="s">
        <v>32</v>
      </c>
      <c r="D79" s="77"/>
      <c r="E79" s="77"/>
      <c r="F79" s="77"/>
      <c r="G79" s="78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0" spans="1:20" ht="20.25" customHeight="1" x14ac:dyDescent="0.3">
      <c r="A80" s="74" t="s">
        <v>14</v>
      </c>
      <c r="B80" s="75"/>
      <c r="C80" s="76">
        <f>COUNTA(A83:A87)</f>
        <v>0</v>
      </c>
      <c r="D80" s="77"/>
      <c r="E80" s="77"/>
      <c r="F80" s="77"/>
      <c r="G80" s="78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1:20" ht="22.5" customHeight="1" x14ac:dyDescent="0.3"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1:20" ht="32.25" customHeight="1" x14ac:dyDescent="0.3">
      <c r="A82" s="4" t="s">
        <v>2</v>
      </c>
      <c r="B82" s="4" t="s">
        <v>9</v>
      </c>
      <c r="C82" s="4" t="s">
        <v>4</v>
      </c>
      <c r="D82" s="4" t="s">
        <v>3</v>
      </c>
      <c r="E82" s="4" t="s">
        <v>0</v>
      </c>
      <c r="F82" s="4" t="s">
        <v>19</v>
      </c>
      <c r="G82" s="4" t="s">
        <v>1</v>
      </c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1:20" ht="20.25" customHeight="1" x14ac:dyDescent="0.3">
      <c r="A83" s="7"/>
      <c r="B83" s="8">
        <f>IF(ISNA((VLOOKUP(A83,'Récapitulatif HOMMES'!A$13:G$43,2,FALSE))),0,(VLOOKUP(A83,'Récapitulatif HOMMES'!A$13:G$43,2,FALSE)))</f>
        <v>0</v>
      </c>
      <c r="C83" s="8">
        <f>IF(ISNA((VLOOKUP(B83,'Récapitulatif HOMMES'!B$13:I$43,2,FALSE))),0,(VLOOKUP(B83,'Récapitulatif HOMMES'!B$13:I$43,2,FALSE)))</f>
        <v>0</v>
      </c>
      <c r="D83" s="8">
        <f>IF(ISNA((VLOOKUP(A83,'Récapitulatif HOMMES'!A$13:J$43,4,FALSE))),0,(VLOOKUP(A83,'Récapitulatif HOMMES'!A$13:J$43,4,FALSE)))</f>
        <v>0</v>
      </c>
      <c r="E83" s="8">
        <f>IF(ISNA((VLOOKUP(A83,'Récapitulatif HOMMES'!A$13:H$43,5,FALSE))),0,(VLOOKUP(A83,'Récapitulatif HOMMES'!A$13:H$43,5,FALSE)))</f>
        <v>0</v>
      </c>
      <c r="F83" s="8">
        <f>IF(ISNA((VLOOKUP(E83,'Récapitulatif HOMMES'!E$13:K$43,2,FALSE))),0,(VLOOKUP(E83,'Récapitulatif HOMMES'!E$13:K$43,2,FALSE)))</f>
        <v>0</v>
      </c>
      <c r="G83" s="8">
        <f>IF(ISNA((VLOOKUP(F83,'Récapitulatif HOMMES'!F$13:L$43,2,FALSE))),0,(VLOOKUP(F83,'Récapitulatif HOMMES'!F$13:L$43,2,FALSE)))</f>
        <v>0</v>
      </c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1:20" ht="20.25" customHeight="1" x14ac:dyDescent="0.3">
      <c r="A84" s="7"/>
      <c r="B84" s="8">
        <f>IF(ISNA((VLOOKUP(A84,'Récapitulatif HOMMES'!A$13:G$43,2,FALSE))),0,(VLOOKUP(A84,'Récapitulatif HOMMES'!A$13:G$43,2,FALSE)))</f>
        <v>0</v>
      </c>
      <c r="C84" s="8">
        <f>IF(ISNA((VLOOKUP(B84,'Récapitulatif HOMMES'!B$13:I$43,2,FALSE))),0,(VLOOKUP(B84,'Récapitulatif HOMMES'!B$13:I$43,2,FALSE)))</f>
        <v>0</v>
      </c>
      <c r="D84" s="8">
        <f>IF(ISNA((VLOOKUP(A84,'Récapitulatif HOMMES'!A$13:J$43,4,FALSE))),0,(VLOOKUP(A84,'Récapitulatif HOMMES'!A$13:J$43,4,FALSE)))</f>
        <v>0</v>
      </c>
      <c r="E84" s="8">
        <f>IF(ISNA((VLOOKUP(A84,'Récapitulatif HOMMES'!A$13:H$43,5,FALSE))),0,(VLOOKUP(A84,'Récapitulatif HOMMES'!A$13:H$43,5,FALSE)))</f>
        <v>0</v>
      </c>
      <c r="F84" s="8">
        <f>IF(ISNA((VLOOKUP(E84,'Récapitulatif HOMMES'!E$13:K$43,2,FALSE))),0,(VLOOKUP(E84,'Récapitulatif HOMMES'!E$13:K$43,2,FALSE)))</f>
        <v>0</v>
      </c>
      <c r="G84" s="8">
        <f>IF(ISNA((VLOOKUP(F84,'Récapitulatif HOMMES'!F$13:L$43,2,FALSE))),0,(VLOOKUP(F84,'Récapitulatif HOMMES'!F$13:L$43,2,FALSE)))</f>
        <v>0</v>
      </c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</row>
    <row r="85" spans="1:20" ht="20.25" customHeight="1" x14ac:dyDescent="0.3">
      <c r="A85" s="7"/>
      <c r="B85" s="8">
        <f>IF(ISNA((VLOOKUP(A85,'Récapitulatif HOMMES'!A$13:G$43,2,FALSE))),0,(VLOOKUP(A85,'Récapitulatif HOMMES'!A$13:G$43,2,FALSE)))</f>
        <v>0</v>
      </c>
      <c r="C85" s="8">
        <f>IF(ISNA((VLOOKUP(B85,'Récapitulatif HOMMES'!B$13:I$43,2,FALSE))),0,(VLOOKUP(B85,'Récapitulatif HOMMES'!B$13:I$43,2,FALSE)))</f>
        <v>0</v>
      </c>
      <c r="D85" s="8">
        <f>IF(ISNA((VLOOKUP(A85,'Récapitulatif HOMMES'!A$13:J$43,4,FALSE))),0,(VLOOKUP(A85,'Récapitulatif HOMMES'!A$13:J$43,4,FALSE)))</f>
        <v>0</v>
      </c>
      <c r="E85" s="8">
        <f>IF(ISNA((VLOOKUP(A85,'Récapitulatif HOMMES'!A$13:H$43,5,FALSE))),0,(VLOOKUP(A85,'Récapitulatif HOMMES'!A$13:H$43,5,FALSE)))</f>
        <v>0</v>
      </c>
      <c r="F85" s="8">
        <f>IF(ISNA((VLOOKUP(E85,'Récapitulatif HOMMES'!E$13:K$43,2,FALSE))),0,(VLOOKUP(E85,'Récapitulatif HOMMES'!E$13:K$43,2,FALSE)))</f>
        <v>0</v>
      </c>
      <c r="G85" s="8">
        <f>IF(ISNA((VLOOKUP(F85,'Récapitulatif HOMMES'!F$13:L$43,2,FALSE))),0,(VLOOKUP(F85,'Récapitulatif HOMMES'!F$13:L$43,2,FALSE)))</f>
        <v>0</v>
      </c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1:20" ht="20.25" customHeight="1" x14ac:dyDescent="0.3">
      <c r="A86" s="7"/>
      <c r="B86" s="8">
        <f>IF(ISNA((VLOOKUP(A86,'Récapitulatif HOMMES'!A$13:G$43,2,FALSE))),0,(VLOOKUP(A86,'Récapitulatif HOMMES'!A$13:G$43,2,FALSE)))</f>
        <v>0</v>
      </c>
      <c r="C86" s="8">
        <f>IF(ISNA((VLOOKUP(B86,'Récapitulatif HOMMES'!B$13:I$43,2,FALSE))),0,(VLOOKUP(B86,'Récapitulatif HOMMES'!B$13:I$43,2,FALSE)))</f>
        <v>0</v>
      </c>
      <c r="D86" s="8">
        <f>IF(ISNA((VLOOKUP(A86,'Récapitulatif HOMMES'!A$13:J$43,4,FALSE))),0,(VLOOKUP(A86,'Récapitulatif HOMMES'!A$13:J$43,4,FALSE)))</f>
        <v>0</v>
      </c>
      <c r="E86" s="8">
        <f>IF(ISNA((VLOOKUP(A86,'Récapitulatif HOMMES'!A$13:H$43,5,FALSE))),0,(VLOOKUP(A86,'Récapitulatif HOMMES'!A$13:H$43,5,FALSE)))</f>
        <v>0</v>
      </c>
      <c r="F86" s="8">
        <f>IF(ISNA((VLOOKUP(B86,'Récapitulatif HOMMES'!B$13:I$43,5,FALSE))),0,(VLOOKUP(B86,'Récapitulatif HOMMES'!B$13:I$43,5,FALSE)))</f>
        <v>0</v>
      </c>
      <c r="G86" s="8">
        <f>IF(ISNA((VLOOKUP(F86,'Récapitulatif HOMMES'!F$13:L$43,2,FALSE))),0,(VLOOKUP(F86,'Récapitulatif HOMMES'!F$13:L$43,2,FALSE)))</f>
        <v>0</v>
      </c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1:20" ht="20.25" customHeight="1" x14ac:dyDescent="0.3">
      <c r="A87" s="7"/>
      <c r="B87" s="8">
        <f>IF(ISNA((VLOOKUP(A87,'Récapitulatif HOMMES'!A$13:G$43,2,FALSE))),0,(VLOOKUP(A87,'Récapitulatif HOMMES'!A$13:G$43,2,FALSE)))</f>
        <v>0</v>
      </c>
      <c r="C87" s="8">
        <f>IF(ISNA((VLOOKUP(B87,'Récapitulatif HOMMES'!B$13:I$43,2,FALSE))),0,(VLOOKUP(B87,'Récapitulatif HOMMES'!B$13:I$43,2,FALSE)))</f>
        <v>0</v>
      </c>
      <c r="D87" s="8">
        <f>IF(ISNA((VLOOKUP(A87,'Récapitulatif HOMMES'!A$13:J$43,4,FALSE))),0,(VLOOKUP(A87,'Récapitulatif HOMMES'!A$13:J$43,4,FALSE)))</f>
        <v>0</v>
      </c>
      <c r="E87" s="8">
        <f>IF(ISNA((VLOOKUP(A87,'Récapitulatif HOMMES'!A$13:H$43,5,FALSE))),0,(VLOOKUP(A87,'Récapitulatif HOMMES'!A$13:H$43,5,FALSE)))</f>
        <v>0</v>
      </c>
      <c r="F87" s="8">
        <f>IF(ISNA((VLOOKUP(E87,'Récapitulatif HOMMES'!E$13:K$43,2,FALSE))),0,(VLOOKUP(E87,'Récapitulatif HOMMES'!E$13:K$43,2,FALSE)))</f>
        <v>0</v>
      </c>
      <c r="G87" s="8">
        <f>IF(ISNA((VLOOKUP(F87,'Récapitulatif HOMMES'!F$13:L$43,2,FALSE))),0,(VLOOKUP(F87,'Récapitulatif HOMMES'!F$13:L$43,2,FALSE)))</f>
        <v>0</v>
      </c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1:20" ht="18" customHeight="1" x14ac:dyDescent="0.3"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</row>
    <row r="89" spans="1:20" ht="20.25" customHeight="1" x14ac:dyDescent="0.3">
      <c r="A89" s="74" t="s">
        <v>24</v>
      </c>
      <c r="B89" s="75"/>
      <c r="C89" s="76" t="s">
        <v>33</v>
      </c>
      <c r="D89" s="77"/>
      <c r="E89" s="77"/>
      <c r="F89" s="77"/>
      <c r="G89" s="78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</row>
    <row r="90" spans="1:20" ht="20.25" customHeight="1" x14ac:dyDescent="0.3">
      <c r="A90" s="74" t="s">
        <v>14</v>
      </c>
      <c r="B90" s="75"/>
      <c r="C90" s="76">
        <f>COUNTA(A93:A97)</f>
        <v>0</v>
      </c>
      <c r="D90" s="77"/>
      <c r="E90" s="77"/>
      <c r="F90" s="77"/>
      <c r="G90" s="78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</row>
    <row r="91" spans="1:20" ht="22.5" customHeight="1" x14ac:dyDescent="0.3"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</row>
    <row r="92" spans="1:20" ht="32.25" customHeight="1" x14ac:dyDescent="0.3">
      <c r="A92" s="4" t="s">
        <v>2</v>
      </c>
      <c r="B92" s="4" t="s">
        <v>9</v>
      </c>
      <c r="C92" s="4" t="s">
        <v>4</v>
      </c>
      <c r="D92" s="4" t="s">
        <v>3</v>
      </c>
      <c r="E92" s="4" t="s">
        <v>0</v>
      </c>
      <c r="F92" s="4" t="s">
        <v>19</v>
      </c>
      <c r="G92" s="4" t="s">
        <v>1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</row>
    <row r="93" spans="1:20" ht="20.25" customHeight="1" x14ac:dyDescent="0.3">
      <c r="A93" s="7"/>
      <c r="B93" s="8">
        <f>IF(ISNA((VLOOKUP(A93,'Récapitulatif HOMMES'!A$13:G$43,2,FALSE))),0,(VLOOKUP(A93,'Récapitulatif HOMMES'!A$13:G$43,2,FALSE)))</f>
        <v>0</v>
      </c>
      <c r="C93" s="8">
        <f>IF(ISNA((VLOOKUP(B93,'Récapitulatif HOMMES'!B$13:I$43,2,FALSE))),0,(VLOOKUP(B93,'Récapitulatif HOMMES'!B$13:I$43,2,FALSE)))</f>
        <v>0</v>
      </c>
      <c r="D93" s="8">
        <f>IF(ISNA((VLOOKUP(A93,'Récapitulatif HOMMES'!A$13:J$43,4,FALSE))),0,(VLOOKUP(A93,'Récapitulatif HOMMES'!A$13:J$43,4,FALSE)))</f>
        <v>0</v>
      </c>
      <c r="E93" s="8">
        <f>IF(ISNA((VLOOKUP(A93,'Récapitulatif HOMMES'!A$13:H$43,5,FALSE))),0,(VLOOKUP(A93,'Récapitulatif HOMMES'!A$13:H$43,5,FALSE)))</f>
        <v>0</v>
      </c>
      <c r="F93" s="8">
        <f>IF(ISNA((VLOOKUP(E93,'Récapitulatif HOMMES'!E$13:K$43,2,FALSE))),0,(VLOOKUP(E93,'Récapitulatif HOMMES'!E$13:K$43,2,FALSE)))</f>
        <v>0</v>
      </c>
      <c r="G93" s="8">
        <f>IF(ISNA((VLOOKUP(F93,'Récapitulatif HOMMES'!F$13:L$43,2,FALSE))),0,(VLOOKUP(F93,'Récapitulatif HOMMES'!F$13:L$43,2,FALSE)))</f>
        <v>0</v>
      </c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</row>
    <row r="94" spans="1:20" ht="20.25" customHeight="1" x14ac:dyDescent="0.3">
      <c r="A94" s="7"/>
      <c r="B94" s="8">
        <f>IF(ISNA((VLOOKUP(A94,'Récapitulatif HOMMES'!A$13:G$43,2,FALSE))),0,(VLOOKUP(A94,'Récapitulatif HOMMES'!A$13:G$43,2,FALSE)))</f>
        <v>0</v>
      </c>
      <c r="C94" s="8">
        <f>IF(ISNA((VLOOKUP(B94,'Récapitulatif HOMMES'!B$13:I$43,2,FALSE))),0,(VLOOKUP(B94,'Récapitulatif HOMMES'!B$13:I$43,2,FALSE)))</f>
        <v>0</v>
      </c>
      <c r="D94" s="8">
        <f>IF(ISNA((VLOOKUP(A94,'Récapitulatif HOMMES'!A$13:J$43,4,FALSE))),0,(VLOOKUP(A94,'Récapitulatif HOMMES'!A$13:J$43,4,FALSE)))</f>
        <v>0</v>
      </c>
      <c r="E94" s="8">
        <f>IF(ISNA((VLOOKUP(A94,'Récapitulatif HOMMES'!A$13:H$43,5,FALSE))),0,(VLOOKUP(A94,'Récapitulatif HOMMES'!A$13:H$43,5,FALSE)))</f>
        <v>0</v>
      </c>
      <c r="F94" s="8">
        <f>IF(ISNA((VLOOKUP(E94,'Récapitulatif HOMMES'!E$13:K$43,2,FALSE))),0,(VLOOKUP(E94,'Récapitulatif HOMMES'!E$13:K$43,2,FALSE)))</f>
        <v>0</v>
      </c>
      <c r="G94" s="8">
        <f>IF(ISNA((VLOOKUP(F94,'Récapitulatif HOMMES'!F$13:L$43,2,FALSE))),0,(VLOOKUP(F94,'Récapitulatif HOMMES'!F$13:L$43,2,FALSE)))</f>
        <v>0</v>
      </c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</row>
    <row r="95" spans="1:20" ht="20.25" customHeight="1" x14ac:dyDescent="0.3">
      <c r="A95" s="7"/>
      <c r="B95" s="8">
        <f>IF(ISNA((VLOOKUP(A95,'Récapitulatif HOMMES'!A$13:G$43,2,FALSE))),0,(VLOOKUP(A95,'Récapitulatif HOMMES'!A$13:G$43,2,FALSE)))</f>
        <v>0</v>
      </c>
      <c r="C95" s="8">
        <f>IF(ISNA((VLOOKUP(B95,'Récapitulatif HOMMES'!B$13:I$43,2,FALSE))),0,(VLOOKUP(B95,'Récapitulatif HOMMES'!B$13:I$43,2,FALSE)))</f>
        <v>0</v>
      </c>
      <c r="D95" s="8">
        <f>IF(ISNA((VLOOKUP(A95,'Récapitulatif HOMMES'!A$13:J$43,4,FALSE))),0,(VLOOKUP(A95,'Récapitulatif HOMMES'!A$13:J$43,4,FALSE)))</f>
        <v>0</v>
      </c>
      <c r="E95" s="8">
        <f>IF(ISNA((VLOOKUP(A95,'Récapitulatif HOMMES'!A$13:H$43,5,FALSE))),0,(VLOOKUP(A95,'Récapitulatif HOMMES'!A$13:H$43,5,FALSE)))</f>
        <v>0</v>
      </c>
      <c r="F95" s="8">
        <f>IF(ISNA((VLOOKUP(B95,'Récapitulatif HOMMES'!B$13:I$43,5,FALSE))),0,(VLOOKUP(B95,'Récapitulatif HOMMES'!B$13:I$43,5,FALSE)))</f>
        <v>0</v>
      </c>
      <c r="G95" s="8">
        <f>IF(ISNA((VLOOKUP(F95,'Récapitulatif HOMMES'!F$13:L$43,2,FALSE))),0,(VLOOKUP(F95,'Récapitulatif HOMMES'!F$13:L$43,2,FALSE)))</f>
        <v>0</v>
      </c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</row>
    <row r="96" spans="1:20" ht="20.25" customHeight="1" x14ac:dyDescent="0.3">
      <c r="A96" s="7"/>
      <c r="B96" s="8">
        <f>IF(ISNA((VLOOKUP(A96,'Récapitulatif HOMMES'!A$13:G$43,2,FALSE))),0,(VLOOKUP(A96,'Récapitulatif HOMMES'!A$13:G$43,2,FALSE)))</f>
        <v>0</v>
      </c>
      <c r="C96" s="8">
        <f>IF(ISNA((VLOOKUP(B96,'Récapitulatif HOMMES'!B$13:I$43,2,FALSE))),0,(VLOOKUP(B96,'Récapitulatif HOMMES'!B$13:I$43,2,FALSE)))</f>
        <v>0</v>
      </c>
      <c r="D96" s="8">
        <f>IF(ISNA((VLOOKUP(A96,'Récapitulatif HOMMES'!A$13:J$43,4,FALSE))),0,(VLOOKUP(A96,'Récapitulatif HOMMES'!A$13:J$43,4,FALSE)))</f>
        <v>0</v>
      </c>
      <c r="E96" s="8">
        <f>IF(ISNA((VLOOKUP(A96,'Récapitulatif HOMMES'!A$13:H$43,5,FALSE))),0,(VLOOKUP(A96,'Récapitulatif HOMMES'!A$13:H$43,5,FALSE)))</f>
        <v>0</v>
      </c>
      <c r="F96" s="8">
        <f>IF(ISNA((VLOOKUP(E96,'Récapitulatif HOMMES'!E$13:K$43,2,FALSE))),0,(VLOOKUP(E96,'Récapitulatif HOMMES'!E$13:K$43,2,FALSE)))</f>
        <v>0</v>
      </c>
      <c r="G96" s="8">
        <f>IF(ISNA((VLOOKUP(F96,'Récapitulatif HOMMES'!F$13:L$43,2,FALSE))),0,(VLOOKUP(F96,'Récapitulatif HOMMES'!F$13:L$43,2,FALSE)))</f>
        <v>0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</row>
    <row r="97" spans="1:20" ht="20.25" customHeight="1" x14ac:dyDescent="0.3">
      <c r="A97" s="7"/>
      <c r="B97" s="8">
        <f>IF(ISNA((VLOOKUP(A97,'Récapitulatif HOMMES'!A$13:G$43,2,FALSE))),0,(VLOOKUP(A97,'Récapitulatif HOMMES'!A$13:G$43,2,FALSE)))</f>
        <v>0</v>
      </c>
      <c r="C97" s="8">
        <f>IF(ISNA((VLOOKUP(B97,'Récapitulatif HOMMES'!B$13:I$43,2,FALSE))),0,(VLOOKUP(B97,'Récapitulatif HOMMES'!B$13:I$43,2,FALSE)))</f>
        <v>0</v>
      </c>
      <c r="D97" s="8">
        <f>IF(ISNA((VLOOKUP(A97,'Récapitulatif HOMMES'!A$13:J$43,4,FALSE))),0,(VLOOKUP(A97,'Récapitulatif HOMMES'!A$13:J$43,4,FALSE)))</f>
        <v>0</v>
      </c>
      <c r="E97" s="8">
        <f>IF(ISNA((VLOOKUP(A97,'Récapitulatif HOMMES'!A$13:H$43,5,FALSE))),0,(VLOOKUP(A97,'Récapitulatif HOMMES'!A$13:H$43,5,FALSE)))</f>
        <v>0</v>
      </c>
      <c r="F97" s="8">
        <f>IF(ISNA((VLOOKUP(B97,'Récapitulatif HOMMES'!B$13:I$43,5,FALSE))),0,(VLOOKUP(B97,'Récapitulatif HOMMES'!B$13:I$43,5,FALSE)))</f>
        <v>0</v>
      </c>
      <c r="G97" s="8">
        <f>IF(ISNA((VLOOKUP(F97,'Récapitulatif HOMMES'!F$13:L$43,2,FALSE))),0,(VLOOKUP(F97,'Récapitulatif HOMMES'!F$13:L$43,2,FALSE)))</f>
        <v>0</v>
      </c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</row>
    <row r="98" spans="1:20" ht="18" customHeight="1" x14ac:dyDescent="0.3"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</row>
    <row r="99" spans="1:20" ht="18" customHeight="1" x14ac:dyDescent="0.3"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</row>
    <row r="100" spans="1:20" ht="18" customHeight="1" x14ac:dyDescent="0.3"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</row>
    <row r="101" spans="1:20" ht="18" customHeight="1" x14ac:dyDescent="0.3"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</row>
    <row r="102" spans="1:20" ht="18" customHeight="1" x14ac:dyDescent="0.3"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</row>
    <row r="103" spans="1:20" ht="18" customHeight="1" x14ac:dyDescent="0.3"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</row>
    <row r="104" spans="1:20" ht="18" customHeight="1" x14ac:dyDescent="0.3"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</row>
    <row r="105" spans="1:20" x14ac:dyDescent="0.3"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</row>
  </sheetData>
  <sheetProtection algorithmName="SHA-512" hashValue="HBKM9EEHu3vMJTzLRzXsM/wrUXjuXGCrNtqQ8enOJ7h++AgWqceWygtH7Whc30EqWIpdarC1aOagzxaFUbfssQ==" saltValue="qO6QMLAEgeRt3A6Tdb4Cuw==" spinCount="100000" sheet="1" objects="1" scenarios="1" selectLockedCells="1"/>
  <mergeCells count="43">
    <mergeCell ref="A39:B39"/>
    <mergeCell ref="C39:G39"/>
    <mergeCell ref="A48:B48"/>
    <mergeCell ref="C48:G48"/>
    <mergeCell ref="A28:B28"/>
    <mergeCell ref="C28:G28"/>
    <mergeCell ref="A29:B29"/>
    <mergeCell ref="C29:G29"/>
    <mergeCell ref="A38:B38"/>
    <mergeCell ref="C38:G38"/>
    <mergeCell ref="A1:G1"/>
    <mergeCell ref="A2:G2"/>
    <mergeCell ref="A3:G3"/>
    <mergeCell ref="A5:B5"/>
    <mergeCell ref="C5:G5"/>
    <mergeCell ref="A6:B6"/>
    <mergeCell ref="C6:G6"/>
    <mergeCell ref="A18:B18"/>
    <mergeCell ref="C18:G18"/>
    <mergeCell ref="A19:B19"/>
    <mergeCell ref="C19:G19"/>
    <mergeCell ref="A8:B8"/>
    <mergeCell ref="C8:G8"/>
    <mergeCell ref="A9:B9"/>
    <mergeCell ref="C9:G9"/>
    <mergeCell ref="A49:B49"/>
    <mergeCell ref="C49:G49"/>
    <mergeCell ref="A58:B58"/>
    <mergeCell ref="C58:G58"/>
    <mergeCell ref="A59:B59"/>
    <mergeCell ref="C59:G59"/>
    <mergeCell ref="A69:B69"/>
    <mergeCell ref="C69:G69"/>
    <mergeCell ref="A70:B70"/>
    <mergeCell ref="C70:G70"/>
    <mergeCell ref="A79:B79"/>
    <mergeCell ref="C79:G79"/>
    <mergeCell ref="A80:B80"/>
    <mergeCell ref="C80:G80"/>
    <mergeCell ref="A89:B89"/>
    <mergeCell ref="C89:G89"/>
    <mergeCell ref="A90:B90"/>
    <mergeCell ref="C90:G90"/>
  </mergeCells>
  <dataValidations count="1">
    <dataValidation type="custom" allowBlank="1" showInputMessage="1" showErrorMessage="1" sqref="C5 C9:C10 C19 C29 C39 C49 C59 C70 C80 C90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T123"/>
  <sheetViews>
    <sheetView zoomScaleNormal="100" workbookViewId="0">
      <selection activeCell="A12" sqref="A12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6640625" style="11" customWidth="1"/>
    <col min="5" max="5" width="28.6640625" style="11" customWidth="1"/>
    <col min="6" max="6" width="12.6640625" style="11" customWidth="1"/>
    <col min="7" max="7" width="17" style="11" customWidth="1"/>
    <col min="8" max="16384" width="11.44140625" style="11"/>
  </cols>
  <sheetData>
    <row r="1" spans="1:20" ht="25.5" customHeight="1" x14ac:dyDescent="0.3">
      <c r="A1" s="57" t="str">
        <f>'Récapitulatif HOMMES'!A1</f>
        <v>CHAMPIONNATS DE FRANCE</v>
      </c>
      <c r="B1" s="57"/>
      <c r="C1" s="57"/>
      <c r="D1" s="57"/>
      <c r="E1" s="57"/>
      <c r="F1" s="57"/>
      <c r="G1" s="57"/>
    </row>
    <row r="2" spans="1:20" s="27" customFormat="1" ht="25.5" customHeight="1" x14ac:dyDescent="0.65">
      <c r="A2" s="59" t="str">
        <f>'Récapitulatif HOMMES'!A2</f>
        <v>MASTERS PISTE 2019</v>
      </c>
      <c r="B2" s="59"/>
      <c r="C2" s="59"/>
      <c r="D2" s="59"/>
      <c r="E2" s="59"/>
      <c r="F2" s="59"/>
      <c r="G2" s="59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61" t="str">
        <f>'Récapitulatif HOMMES'!A3</f>
        <v>Vélodrome Théo Cauville - LE NEUBOURG (NORMANDIE)</v>
      </c>
      <c r="B3" s="61"/>
      <c r="C3" s="61"/>
      <c r="D3" s="61"/>
      <c r="E3" s="61"/>
      <c r="F3" s="61"/>
      <c r="G3" s="6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70" t="s">
        <v>22</v>
      </c>
      <c r="B5" s="70"/>
      <c r="C5" s="71">
        <f>'Récapitulatif HOMMES'!C8</f>
        <v>0</v>
      </c>
      <c r="D5" s="71"/>
      <c r="E5" s="71"/>
      <c r="F5" s="71"/>
      <c r="G5" s="71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58" t="s">
        <v>8</v>
      </c>
      <c r="B6" s="58"/>
      <c r="C6" s="72" t="s">
        <v>39</v>
      </c>
      <c r="D6" s="72"/>
      <c r="E6" s="72"/>
      <c r="F6" s="72"/>
      <c r="G6" s="7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58" t="s">
        <v>24</v>
      </c>
      <c r="B8" s="58"/>
      <c r="C8" s="73" t="s">
        <v>25</v>
      </c>
      <c r="D8" s="73"/>
      <c r="E8" s="73"/>
      <c r="F8" s="73"/>
      <c r="G8" s="73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58" t="s">
        <v>14</v>
      </c>
      <c r="B9" s="58"/>
      <c r="C9" s="69">
        <f>COUNTA(A12:A16)</f>
        <v>0</v>
      </c>
      <c r="D9" s="69"/>
      <c r="E9" s="69"/>
      <c r="F9" s="69"/>
      <c r="G9" s="69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32.25" customHeight="1" x14ac:dyDescent="0.3">
      <c r="A11" s="4" t="s">
        <v>2</v>
      </c>
      <c r="B11" s="4" t="s">
        <v>9</v>
      </c>
      <c r="C11" s="4" t="s">
        <v>4</v>
      </c>
      <c r="D11" s="4" t="s">
        <v>3</v>
      </c>
      <c r="E11" s="4" t="s">
        <v>0</v>
      </c>
      <c r="F11" s="4" t="s">
        <v>19</v>
      </c>
      <c r="G11" s="4" t="s">
        <v>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25" customHeight="1" x14ac:dyDescent="0.3">
      <c r="A12" s="7"/>
      <c r="B12" s="8">
        <f>IF(ISNA((VLOOKUP(A12,'Récapitulatif HOMMES'!A$13:G$43,2,FALSE))),0,(VLOOKUP(A12,'Récapitulatif HOMMES'!A$13:G$43,2,FALSE)))</f>
        <v>0</v>
      </c>
      <c r="C12" s="8">
        <f>IF(ISNA((VLOOKUP(B12,'Récapitulatif HOMMES'!B$13:I$43,2,FALSE))),0,(VLOOKUP(B12,'Récapitulatif HOMMES'!B$13:I$43,2,FALSE)))</f>
        <v>0</v>
      </c>
      <c r="D12" s="8">
        <f>IF(ISNA((VLOOKUP(A12,'Récapitulatif HOMMES'!A$13:J$43,4,FALSE))),0,(VLOOKUP(A12,'Récapitulatif HOMMES'!A$13:J$43,4,FALSE)))</f>
        <v>0</v>
      </c>
      <c r="E12" s="8">
        <f>IF(ISNA((VLOOKUP(A12,'Récapitulatif HOMMES'!A$13:H$43,5,FALSE))),0,(VLOOKUP(A12,'Récapitulatif HOMMES'!A$13:H$43,5,FALSE)))</f>
        <v>0</v>
      </c>
      <c r="F12" s="8">
        <f>IF(ISNA((VLOOKUP(B12,'Récapitulatif HOMMES'!B$13:I$43,5,FALSE))),0,(VLOOKUP(B12,'Récapitulatif HOMMES'!B$13:I$43,5,FALSE)))</f>
        <v>0</v>
      </c>
      <c r="G12" s="8">
        <f>IF(ISNA((VLOOKUP(F12,'Récapitulatif HOMMES'!F$13:L$43,2,FALSE))),0,(VLOOKUP(F12,'Récapitulatif HOMMES'!F$13:L$43,2,FALSE)))</f>
        <v>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IF(ISNA((VLOOKUP(A13,'Récapitulatif HOMMES'!A$13:G$43,2,FALSE))),0,(VLOOKUP(A13,'Récapitulatif HOMMES'!A$13:G$43,2,FALSE)))</f>
        <v>0</v>
      </c>
      <c r="C13" s="8">
        <f>IF(ISNA((VLOOKUP(B13,'Récapitulatif HOMMES'!B$13:I$43,2,FALSE))),0,(VLOOKUP(B13,'Récapitulatif HOMMES'!B$13:I$43,2,FALSE)))</f>
        <v>0</v>
      </c>
      <c r="D13" s="8">
        <f>IF(ISNA((VLOOKUP(A13,'Récapitulatif HOMMES'!A$13:J$43,4,FALSE))),0,(VLOOKUP(A13,'Récapitulatif HOMMES'!A$13:J$43,4,FALSE)))</f>
        <v>0</v>
      </c>
      <c r="E13" s="8">
        <f>IF(ISNA((VLOOKUP(A13,'Récapitulatif HOMMES'!A$13:H$43,5,FALSE))),0,(VLOOKUP(A13,'Récapitulatif HOMMES'!A$13:H$43,5,FALSE)))</f>
        <v>0</v>
      </c>
      <c r="F13" s="8">
        <f>IF(ISNA((VLOOKUP(B13,'Récapitulatif HOMMES'!B$13:I$43,5,FALSE))),0,(VLOOKUP(B13,'Récapitulatif HOMMES'!B$13:I$43,5,FALSE)))</f>
        <v>0</v>
      </c>
      <c r="G13" s="8">
        <f>IF(ISNA((VLOOKUP(F13,'Récapitulatif HOMMES'!F$13:L$43,2,FALSE))),0,(VLOOKUP(F13,'Récapitulatif HOMMES'!F$13:L$43,2,FALSE)))</f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IF(ISNA((VLOOKUP(A14,'Récapitulatif HOMMES'!A$13:G$43,2,FALSE))),0,(VLOOKUP(A14,'Récapitulatif HOMMES'!A$13:G$43,2,FALSE)))</f>
        <v>0</v>
      </c>
      <c r="C14" s="8">
        <f>IF(ISNA((VLOOKUP(B14,'Récapitulatif HOMMES'!B$13:I$43,2,FALSE))),0,(VLOOKUP(B14,'Récapitulatif HOMMES'!B$13:I$43,2,FALSE)))</f>
        <v>0</v>
      </c>
      <c r="D14" s="8">
        <f>IF(ISNA((VLOOKUP(A14,'Récapitulatif HOMMES'!A$13:J$43,4,FALSE))),0,(VLOOKUP(A14,'Récapitulatif HOMMES'!A$13:J$43,4,FALSE)))</f>
        <v>0</v>
      </c>
      <c r="E14" s="8">
        <f>IF(ISNA((VLOOKUP(A14,'Récapitulatif HOMMES'!A$13:H$43,5,FALSE))),0,(VLOOKUP(A14,'Récapitulatif HOMMES'!A$13:H$43,5,FALSE)))</f>
        <v>0</v>
      </c>
      <c r="F14" s="8">
        <f>IF(ISNA((VLOOKUP(B14,'Récapitulatif HOMMES'!B$13:I$43,5,FALSE))),0,(VLOOKUP(B14,'Récapitulatif HOMMES'!B$13:I$43,5,FALSE)))</f>
        <v>0</v>
      </c>
      <c r="G14" s="8">
        <f>IF(ISNA((VLOOKUP(F14,'Récapitulatif HOMMES'!F$13:L$43,2,FALSE))),0,(VLOOKUP(F14,'Récapitulatif HOMMES'!F$13:L$43,2,FALSE)))</f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IF(ISNA((VLOOKUP(A15,'Récapitulatif HOMMES'!A$13:G$43,2,FALSE))),0,(VLOOKUP(A15,'Récapitulatif HOMMES'!A$13:G$43,2,FALSE)))</f>
        <v>0</v>
      </c>
      <c r="C15" s="8">
        <f>IF(ISNA((VLOOKUP(B15,'Récapitulatif HOMMES'!B$13:I$43,2,FALSE))),0,(VLOOKUP(B15,'Récapitulatif HOMMES'!B$13:I$43,2,FALSE)))</f>
        <v>0</v>
      </c>
      <c r="D15" s="8">
        <f>IF(ISNA((VLOOKUP(A15,'Récapitulatif HOMMES'!A$13:J$43,4,FALSE))),0,(VLOOKUP(A15,'Récapitulatif HOMMES'!A$13:J$43,4,FALSE)))</f>
        <v>0</v>
      </c>
      <c r="E15" s="8">
        <f>IF(ISNA((VLOOKUP(A15,'Récapitulatif HOMMES'!A$13:H$43,5,FALSE))),0,(VLOOKUP(A15,'Récapitulatif HOMMES'!A$13:H$43,5,FALSE)))</f>
        <v>0</v>
      </c>
      <c r="F15" s="8">
        <f>IF(ISNA((VLOOKUP(B15,'Récapitulatif HOMMES'!B$13:I$43,5,FALSE))),0,(VLOOKUP(B15,'Récapitulatif HOMMES'!B$13:I$43,5,FALSE)))</f>
        <v>0</v>
      </c>
      <c r="G15" s="8">
        <f>IF(ISNA((VLOOKUP(F15,'Récapitulatif HOMMES'!F$13:L$43,2,FALSE))),0,(VLOOKUP(F15,'Récapitulatif HOMMES'!F$13:L$43,2,FALSE)))</f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IF(ISNA((VLOOKUP(A16,'Récapitulatif HOMMES'!A$13:G$43,2,FALSE))),0,(VLOOKUP(A16,'Récapitulatif HOMMES'!A$13:G$43,2,FALSE)))</f>
        <v>0</v>
      </c>
      <c r="C16" s="8">
        <f>IF(ISNA((VLOOKUP(B16,'Récapitulatif HOMMES'!B$13:I$43,2,FALSE))),0,(VLOOKUP(B16,'Récapitulatif HOMMES'!B$13:I$43,2,FALSE)))</f>
        <v>0</v>
      </c>
      <c r="D16" s="8">
        <f>IF(ISNA((VLOOKUP(A16,'Récapitulatif HOMMES'!A$13:J$43,4,FALSE))),0,(VLOOKUP(A16,'Récapitulatif HOMMES'!A$13:J$43,4,FALSE)))</f>
        <v>0</v>
      </c>
      <c r="E16" s="8">
        <f>IF(ISNA((VLOOKUP(A16,'Récapitulatif HOMMES'!A$13:H$43,5,FALSE))),0,(VLOOKUP(A16,'Récapitulatif HOMMES'!A$13:H$43,5,FALSE)))</f>
        <v>0</v>
      </c>
      <c r="F16" s="8">
        <f>IF(ISNA((VLOOKUP(B16,'Récapitulatif HOMMES'!B$13:I$43,5,FALSE))),0,(VLOOKUP(B16,'Récapitulatif HOMMES'!B$13:I$43,5,FALSE)))</f>
        <v>0</v>
      </c>
      <c r="G16" s="8">
        <f>IF(ISNA((VLOOKUP(F16,'Récapitulatif HOMMES'!F$13:L$43,2,FALSE))),0,(VLOOKUP(F16,'Récapitulatif HOMMES'!F$13:L$43,2,FALSE)))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s="32" customFormat="1" ht="22.5" customHeight="1" x14ac:dyDescent="0.3">
      <c r="A17" s="5"/>
      <c r="B17" s="6"/>
      <c r="C17" s="6"/>
      <c r="D17" s="6"/>
      <c r="E17" s="6"/>
      <c r="F17" s="6"/>
      <c r="G17" s="6"/>
    </row>
    <row r="18" spans="1:20" ht="20.25" customHeight="1" x14ac:dyDescent="0.3">
      <c r="A18" s="74" t="s">
        <v>24</v>
      </c>
      <c r="B18" s="75"/>
      <c r="C18" s="76" t="s">
        <v>26</v>
      </c>
      <c r="D18" s="77"/>
      <c r="E18" s="77"/>
      <c r="F18" s="77"/>
      <c r="G18" s="78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0.25" customHeight="1" x14ac:dyDescent="0.3">
      <c r="A19" s="74" t="s">
        <v>14</v>
      </c>
      <c r="B19" s="75"/>
      <c r="C19" s="76">
        <f>COUNTA(A22:A26)</f>
        <v>0</v>
      </c>
      <c r="D19" s="77"/>
      <c r="E19" s="77"/>
      <c r="F19" s="77"/>
      <c r="G19" s="78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2.5" customHeight="1" x14ac:dyDescent="0.3"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32.25" customHeight="1" x14ac:dyDescent="0.3">
      <c r="A21" s="4" t="s">
        <v>2</v>
      </c>
      <c r="B21" s="4" t="s">
        <v>9</v>
      </c>
      <c r="C21" s="4" t="s">
        <v>4</v>
      </c>
      <c r="D21" s="4" t="s">
        <v>3</v>
      </c>
      <c r="E21" s="4" t="s">
        <v>0</v>
      </c>
      <c r="F21" s="4" t="s">
        <v>19</v>
      </c>
      <c r="G21" s="4" t="s">
        <v>1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0.25" customHeight="1" x14ac:dyDescent="0.3">
      <c r="A22" s="7"/>
      <c r="B22" s="8">
        <f>IF(ISNA((VLOOKUP(A22,'Récapitulatif HOMMES'!A$13:G$43,2,FALSE))),0,(VLOOKUP(A22,'Récapitulatif HOMMES'!A$13:G$43,2,FALSE)))</f>
        <v>0</v>
      </c>
      <c r="C22" s="8">
        <f>IF(ISNA((VLOOKUP(B22,'Récapitulatif HOMMES'!B$13:I$43,2,FALSE))),0,(VLOOKUP(B22,'Récapitulatif HOMMES'!B$13:I$43,2,FALSE)))</f>
        <v>0</v>
      </c>
      <c r="D22" s="8">
        <f>IF(ISNA((VLOOKUP(A22,'Récapitulatif HOMMES'!A$13:J$43,4,FALSE))),0,(VLOOKUP(A22,'Récapitulatif HOMMES'!A$13:J$43,4,FALSE)))</f>
        <v>0</v>
      </c>
      <c r="E22" s="8">
        <f>IF(ISNA((VLOOKUP(A22,'Récapitulatif HOMMES'!A$13:H$43,5,FALSE))),0,(VLOOKUP(A22,'Récapitulatif HOMMES'!A$13:H$43,5,FALSE)))</f>
        <v>0</v>
      </c>
      <c r="F22" s="8">
        <f>IF(ISNA((VLOOKUP(B22,'Récapitulatif HOMMES'!B$13:I$43,5,FALSE))),0,(VLOOKUP(B22,'Récapitulatif HOMMES'!B$13:I$43,5,FALSE)))</f>
        <v>0</v>
      </c>
      <c r="G22" s="8">
        <f>IF(ISNA((VLOOKUP(F22,'Récapitulatif HOMMES'!F$13:L$43,2,FALSE))),0,(VLOOKUP(F22,'Récapitulatif HOMMES'!F$13:L$43,2,FALSE)))</f>
        <v>0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0.25" customHeight="1" x14ac:dyDescent="0.3">
      <c r="A23" s="7"/>
      <c r="B23" s="8">
        <f>IF(ISNA((VLOOKUP(A23,'Récapitulatif HOMMES'!A$13:G$43,2,FALSE))),0,(VLOOKUP(A23,'Récapitulatif HOMMES'!A$13:G$43,2,FALSE)))</f>
        <v>0</v>
      </c>
      <c r="C23" s="8">
        <f>IF(ISNA((VLOOKUP(B23,'Récapitulatif HOMMES'!B$13:I$43,2,FALSE))),0,(VLOOKUP(B23,'Récapitulatif HOMMES'!B$13:I$43,2,FALSE)))</f>
        <v>0</v>
      </c>
      <c r="D23" s="8">
        <f>IF(ISNA((VLOOKUP(A23,'Récapitulatif HOMMES'!A$13:J$43,4,FALSE))),0,(VLOOKUP(A23,'Récapitulatif HOMMES'!A$13:J$43,4,FALSE)))</f>
        <v>0</v>
      </c>
      <c r="E23" s="8">
        <f>IF(ISNA((VLOOKUP(A23,'Récapitulatif HOMMES'!A$13:H$43,5,FALSE))),0,(VLOOKUP(A23,'Récapitulatif HOMMES'!A$13:H$43,5,FALSE)))</f>
        <v>0</v>
      </c>
      <c r="F23" s="8">
        <f>IF(ISNA((VLOOKUP(B23,'Récapitulatif HOMMES'!B$13:I$43,5,FALSE))),0,(VLOOKUP(B23,'Récapitulatif HOMMES'!B$13:I$43,5,FALSE)))</f>
        <v>0</v>
      </c>
      <c r="G23" s="8">
        <f>IF(ISNA((VLOOKUP(F23,'Récapitulatif HOMMES'!F$13:L$43,2,FALSE))),0,(VLOOKUP(F23,'Récapitulatif HOMMES'!F$13:L$43,2,FALSE)))</f>
        <v>0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0.25" customHeight="1" x14ac:dyDescent="0.3">
      <c r="A24" s="7"/>
      <c r="B24" s="8">
        <f>IF(ISNA((VLOOKUP(A24,'Récapitulatif HOMMES'!A$13:G$43,2,FALSE))),0,(VLOOKUP(A24,'Récapitulatif HOMMES'!A$13:G$43,2,FALSE)))</f>
        <v>0</v>
      </c>
      <c r="C24" s="8">
        <f>IF(ISNA((VLOOKUP(B24,'Récapitulatif HOMMES'!B$13:I$43,2,FALSE))),0,(VLOOKUP(B24,'Récapitulatif HOMMES'!B$13:I$43,2,FALSE)))</f>
        <v>0</v>
      </c>
      <c r="D24" s="8">
        <f>IF(ISNA((VLOOKUP(A24,'Récapitulatif HOMMES'!A$13:J$43,4,FALSE))),0,(VLOOKUP(A24,'Récapitulatif HOMMES'!A$13:J$43,4,FALSE)))</f>
        <v>0</v>
      </c>
      <c r="E24" s="8">
        <f>IF(ISNA((VLOOKUP(A24,'Récapitulatif HOMMES'!A$13:H$43,5,FALSE))),0,(VLOOKUP(A24,'Récapitulatif HOMMES'!A$13:H$43,5,FALSE)))</f>
        <v>0</v>
      </c>
      <c r="F24" s="8">
        <f>IF(ISNA((VLOOKUP(B24,'Récapitulatif HOMMES'!B$13:I$43,5,FALSE))),0,(VLOOKUP(B24,'Récapitulatif HOMMES'!B$13:I$43,5,FALSE)))</f>
        <v>0</v>
      </c>
      <c r="G24" s="8">
        <f>IF(ISNA((VLOOKUP(F24,'Récapitulatif HOMMES'!F$13:L$43,2,FALSE))),0,(VLOOKUP(F24,'Récapitulatif HOMMES'!F$13:L$43,2,FALSE)))</f>
        <v>0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0.25" customHeight="1" x14ac:dyDescent="0.3">
      <c r="A25" s="7"/>
      <c r="B25" s="8">
        <f>IF(ISNA((VLOOKUP(A25,'Récapitulatif HOMMES'!A$13:G$43,2,FALSE))),0,(VLOOKUP(A25,'Récapitulatif HOMMES'!A$13:G$43,2,FALSE)))</f>
        <v>0</v>
      </c>
      <c r="C25" s="8">
        <f>IF(ISNA((VLOOKUP(B25,'Récapitulatif HOMMES'!B$13:I$43,2,FALSE))),0,(VLOOKUP(B25,'Récapitulatif HOMMES'!B$13:I$43,2,FALSE)))</f>
        <v>0</v>
      </c>
      <c r="D25" s="8">
        <f>IF(ISNA((VLOOKUP(A25,'Récapitulatif HOMMES'!A$13:J$43,4,FALSE))),0,(VLOOKUP(A25,'Récapitulatif HOMMES'!A$13:J$43,4,FALSE)))</f>
        <v>0</v>
      </c>
      <c r="E25" s="8">
        <f>IF(ISNA((VLOOKUP(A25,'Récapitulatif HOMMES'!A$13:H$43,5,FALSE))),0,(VLOOKUP(A25,'Récapitulatif HOMMES'!A$13:H$43,5,FALSE)))</f>
        <v>0</v>
      </c>
      <c r="F25" s="8">
        <f>IF(ISNA((VLOOKUP(B25,'Récapitulatif HOMMES'!B$13:I$43,5,FALSE))),0,(VLOOKUP(B25,'Récapitulatif HOMMES'!B$13:I$43,5,FALSE)))</f>
        <v>0</v>
      </c>
      <c r="G25" s="8">
        <f>IF(ISNA((VLOOKUP(F25,'Récapitulatif HOMMES'!F$13:L$43,2,FALSE))),0,(VLOOKUP(F25,'Récapitulatif HOMMES'!F$13:L$43,2,FALSE)))</f>
        <v>0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0.25" customHeight="1" x14ac:dyDescent="0.3">
      <c r="A26" s="7"/>
      <c r="B26" s="8">
        <f>IF(ISNA((VLOOKUP(A26,'Récapitulatif HOMMES'!A$13:G$43,2,FALSE))),0,(VLOOKUP(A26,'Récapitulatif HOMMES'!A$13:G$43,2,FALSE)))</f>
        <v>0</v>
      </c>
      <c r="C26" s="8">
        <f>IF(ISNA((VLOOKUP(B26,'Récapitulatif HOMMES'!B$13:I$43,2,FALSE))),0,(VLOOKUP(B26,'Récapitulatif HOMMES'!B$13:I$43,2,FALSE)))</f>
        <v>0</v>
      </c>
      <c r="D26" s="8">
        <f>IF(ISNA((VLOOKUP(A26,'Récapitulatif HOMMES'!A$13:J$43,4,FALSE))),0,(VLOOKUP(A26,'Récapitulatif HOMMES'!A$13:J$43,4,FALSE)))</f>
        <v>0</v>
      </c>
      <c r="E26" s="8">
        <f>IF(ISNA((VLOOKUP(A26,'Récapitulatif HOMMES'!A$13:H$43,5,FALSE))),0,(VLOOKUP(A26,'Récapitulatif HOMMES'!A$13:H$43,5,FALSE)))</f>
        <v>0</v>
      </c>
      <c r="F26" s="8">
        <f>IF(ISNA((VLOOKUP(B26,'Récapitulatif HOMMES'!B$13:I$43,5,FALSE))),0,(VLOOKUP(B26,'Récapitulatif HOMMES'!B$13:I$43,5,FALSE)))</f>
        <v>0</v>
      </c>
      <c r="G26" s="8">
        <f>IF(ISNA((VLOOKUP(F26,'Récapitulatif HOMMES'!F$13:L$43,2,FALSE))),0,(VLOOKUP(F26,'Récapitulatif HOMMES'!F$13:L$43,2,FALSE)))</f>
        <v>0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2.5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0.25" customHeight="1" x14ac:dyDescent="0.3">
      <c r="A28" s="74" t="s">
        <v>24</v>
      </c>
      <c r="B28" s="75"/>
      <c r="C28" s="76" t="s">
        <v>27</v>
      </c>
      <c r="D28" s="77"/>
      <c r="E28" s="77"/>
      <c r="F28" s="77"/>
      <c r="G28" s="78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0.25" customHeight="1" x14ac:dyDescent="0.3">
      <c r="A29" s="74" t="s">
        <v>14</v>
      </c>
      <c r="B29" s="75"/>
      <c r="C29" s="76">
        <f>COUNTA(A32:A36)</f>
        <v>0</v>
      </c>
      <c r="D29" s="77"/>
      <c r="E29" s="77"/>
      <c r="F29" s="77"/>
      <c r="G29" s="78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2.5" customHeight="1" x14ac:dyDescent="0.3"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32.25" customHeight="1" x14ac:dyDescent="0.3">
      <c r="A31" s="4" t="s">
        <v>2</v>
      </c>
      <c r="B31" s="4" t="s">
        <v>9</v>
      </c>
      <c r="C31" s="4" t="s">
        <v>4</v>
      </c>
      <c r="D31" s="4" t="s">
        <v>3</v>
      </c>
      <c r="E31" s="4" t="s">
        <v>0</v>
      </c>
      <c r="F31" s="4" t="s">
        <v>19</v>
      </c>
      <c r="G31" s="4" t="s">
        <v>1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0.25" customHeight="1" x14ac:dyDescent="0.3">
      <c r="A32" s="7"/>
      <c r="B32" s="8">
        <f>IF(ISNA((VLOOKUP(A32,'Récapitulatif HOMMES'!A$13:G$43,2,FALSE))),0,(VLOOKUP(A32,'Récapitulatif HOMMES'!A$13:G$43,2,FALSE)))</f>
        <v>0</v>
      </c>
      <c r="C32" s="8">
        <f>IF(ISNA((VLOOKUP(B32,'Récapitulatif HOMMES'!B$13:I$43,2,FALSE))),0,(VLOOKUP(B32,'Récapitulatif HOMMES'!B$13:I$43,2,FALSE)))</f>
        <v>0</v>
      </c>
      <c r="D32" s="8">
        <f>IF(ISNA((VLOOKUP(A32,'Récapitulatif HOMMES'!A$13:J$43,4,FALSE))),0,(VLOOKUP(A32,'Récapitulatif HOMMES'!A$13:J$43,4,FALSE)))</f>
        <v>0</v>
      </c>
      <c r="E32" s="8">
        <f>IF(ISNA((VLOOKUP(A32,'Récapitulatif HOMMES'!A$13:H$43,5,FALSE))),0,(VLOOKUP(A32,'Récapitulatif HOMMES'!A$13:H$43,5,FALSE)))</f>
        <v>0</v>
      </c>
      <c r="F32" s="8">
        <f>IF(ISNA((VLOOKUP(B32,'Récapitulatif HOMMES'!B$13:I$43,5,FALSE))),0,(VLOOKUP(B32,'Récapitulatif HOMMES'!B$13:I$43,5,FALSE)))</f>
        <v>0</v>
      </c>
      <c r="G32" s="8">
        <f>IF(ISNA((VLOOKUP(F32,'Récapitulatif HOMMES'!F$13:L$43,2,FALSE))),0,(VLOOKUP(F32,'Récapitulatif HOMMES'!F$13:L$43,2,FALSE)))</f>
        <v>0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0.25" customHeight="1" x14ac:dyDescent="0.3">
      <c r="A33" s="7"/>
      <c r="B33" s="8">
        <f>IF(ISNA((VLOOKUP(A33,'Récapitulatif HOMMES'!A$13:G$43,2,FALSE))),0,(VLOOKUP(A33,'Récapitulatif HOMMES'!A$13:G$43,2,FALSE)))</f>
        <v>0</v>
      </c>
      <c r="C33" s="8">
        <f>IF(ISNA((VLOOKUP(B33,'Récapitulatif HOMMES'!B$13:I$43,2,FALSE))),0,(VLOOKUP(B33,'Récapitulatif HOMMES'!B$13:I$43,2,FALSE)))</f>
        <v>0</v>
      </c>
      <c r="D33" s="8">
        <f>IF(ISNA((VLOOKUP(A33,'Récapitulatif HOMMES'!A$13:J$43,4,FALSE))),0,(VLOOKUP(A33,'Récapitulatif HOMMES'!A$13:J$43,4,FALSE)))</f>
        <v>0</v>
      </c>
      <c r="E33" s="8">
        <f>IF(ISNA((VLOOKUP(A33,'Récapitulatif HOMMES'!A$13:H$43,5,FALSE))),0,(VLOOKUP(A33,'Récapitulatif HOMMES'!A$13:H$43,5,FALSE)))</f>
        <v>0</v>
      </c>
      <c r="F33" s="8">
        <f>IF(ISNA((VLOOKUP(B33,'Récapitulatif HOMMES'!B$13:I$43,5,FALSE))),0,(VLOOKUP(B33,'Récapitulatif HOMMES'!B$13:I$43,5,FALSE)))</f>
        <v>0</v>
      </c>
      <c r="G33" s="8">
        <f>IF(ISNA((VLOOKUP(F33,'Récapitulatif HOMMES'!F$13:L$43,2,FALSE))),0,(VLOOKUP(F33,'Récapitulatif HOMMES'!F$13:L$43,2,FALSE)))</f>
        <v>0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0.25" customHeight="1" x14ac:dyDescent="0.3">
      <c r="A34" s="7"/>
      <c r="B34" s="8">
        <f>IF(ISNA((VLOOKUP(A34,'Récapitulatif HOMMES'!A$13:G$43,2,FALSE))),0,(VLOOKUP(A34,'Récapitulatif HOMMES'!A$13:G$43,2,FALSE)))</f>
        <v>0</v>
      </c>
      <c r="C34" s="8">
        <f>IF(ISNA((VLOOKUP(B34,'Récapitulatif HOMMES'!B$13:I$43,2,FALSE))),0,(VLOOKUP(B34,'Récapitulatif HOMMES'!B$13:I$43,2,FALSE)))</f>
        <v>0</v>
      </c>
      <c r="D34" s="8">
        <f>IF(ISNA((VLOOKUP(A34,'Récapitulatif HOMMES'!A$13:J$43,4,FALSE))),0,(VLOOKUP(A34,'Récapitulatif HOMMES'!A$13:J$43,4,FALSE)))</f>
        <v>0</v>
      </c>
      <c r="E34" s="8">
        <f>IF(ISNA((VLOOKUP(A34,'Récapitulatif HOMMES'!A$13:H$43,5,FALSE))),0,(VLOOKUP(A34,'Récapitulatif HOMMES'!A$13:H$43,5,FALSE)))</f>
        <v>0</v>
      </c>
      <c r="F34" s="8">
        <f>IF(ISNA((VLOOKUP(B34,'Récapitulatif HOMMES'!B$13:I$43,5,FALSE))),0,(VLOOKUP(B34,'Récapitulatif HOMMES'!B$13:I$43,5,FALSE)))</f>
        <v>0</v>
      </c>
      <c r="G34" s="8">
        <f>IF(ISNA((VLOOKUP(F34,'Récapitulatif HOMMES'!F$13:L$43,2,FALSE))),0,(VLOOKUP(F34,'Récapitulatif HOMMES'!F$13:L$43,2,FALSE)))</f>
        <v>0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0.25" customHeight="1" x14ac:dyDescent="0.3">
      <c r="A35" s="7"/>
      <c r="B35" s="8">
        <f>IF(ISNA((VLOOKUP(A35,'Récapitulatif HOMMES'!A$13:G$43,2,FALSE))),0,(VLOOKUP(A35,'Récapitulatif HOMMES'!A$13:G$43,2,FALSE)))</f>
        <v>0</v>
      </c>
      <c r="C35" s="8">
        <f>IF(ISNA((VLOOKUP(B35,'Récapitulatif HOMMES'!B$13:I$43,2,FALSE))),0,(VLOOKUP(B35,'Récapitulatif HOMMES'!B$13:I$43,2,FALSE)))</f>
        <v>0</v>
      </c>
      <c r="D35" s="8">
        <f>IF(ISNA((VLOOKUP(A35,'Récapitulatif HOMMES'!A$13:J$43,4,FALSE))),0,(VLOOKUP(A35,'Récapitulatif HOMMES'!A$13:J$43,4,FALSE)))</f>
        <v>0</v>
      </c>
      <c r="E35" s="8">
        <f>IF(ISNA((VLOOKUP(A35,'Récapitulatif HOMMES'!A$13:H$43,5,FALSE))),0,(VLOOKUP(A35,'Récapitulatif HOMMES'!A$13:H$43,5,FALSE)))</f>
        <v>0</v>
      </c>
      <c r="F35" s="8">
        <f>IF(ISNA((VLOOKUP(B35,'Récapitulatif HOMMES'!B$13:I$43,5,FALSE))),0,(VLOOKUP(B35,'Récapitulatif HOMMES'!B$13:I$43,5,FALSE)))</f>
        <v>0</v>
      </c>
      <c r="G35" s="8">
        <f>IF(ISNA((VLOOKUP(F35,'Récapitulatif HOMMES'!F$13:L$43,2,FALSE))),0,(VLOOKUP(F35,'Récapitulatif HOMMES'!F$13:L$43,2,FALSE)))</f>
        <v>0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0.25" customHeight="1" x14ac:dyDescent="0.3">
      <c r="A36" s="7"/>
      <c r="B36" s="8">
        <f>IF(ISNA((VLOOKUP(A36,'Récapitulatif HOMMES'!A$13:G$43,2,FALSE))),0,(VLOOKUP(A36,'Récapitulatif HOMMES'!A$13:G$43,2,FALSE)))</f>
        <v>0</v>
      </c>
      <c r="C36" s="8">
        <f>IF(ISNA((VLOOKUP(B36,'Récapitulatif HOMMES'!B$13:I$43,2,FALSE))),0,(VLOOKUP(B36,'Récapitulatif HOMMES'!B$13:I$43,2,FALSE)))</f>
        <v>0</v>
      </c>
      <c r="D36" s="8">
        <f>IF(ISNA((VLOOKUP(A36,'Récapitulatif HOMMES'!A$13:J$43,4,FALSE))),0,(VLOOKUP(A36,'Récapitulatif HOMMES'!A$13:J$43,4,FALSE)))</f>
        <v>0</v>
      </c>
      <c r="E36" s="8">
        <f>IF(ISNA((VLOOKUP(A36,'Récapitulatif HOMMES'!A$13:H$43,5,FALSE))),0,(VLOOKUP(A36,'Récapitulatif HOMMES'!A$13:H$43,5,FALSE)))</f>
        <v>0</v>
      </c>
      <c r="F36" s="8">
        <f>IF(ISNA((VLOOKUP(B36,'Récapitulatif HOMMES'!B$13:I$43,5,FALSE))),0,(VLOOKUP(B36,'Récapitulatif HOMMES'!B$13:I$43,5,FALSE)))</f>
        <v>0</v>
      </c>
      <c r="G36" s="8">
        <f>IF(ISNA((VLOOKUP(F36,'Récapitulatif HOMMES'!F$13:L$43,2,FALSE))),0,(VLOOKUP(F36,'Récapitulatif HOMMES'!F$13:L$43,2,FALSE)))</f>
        <v>0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22.5" customHeight="1" x14ac:dyDescent="0.3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0.25" customHeight="1" x14ac:dyDescent="0.3">
      <c r="A38" s="74" t="s">
        <v>24</v>
      </c>
      <c r="B38" s="75"/>
      <c r="C38" s="76" t="s">
        <v>28</v>
      </c>
      <c r="D38" s="77"/>
      <c r="E38" s="77"/>
      <c r="F38" s="77"/>
      <c r="G38" s="78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20.25" customHeight="1" x14ac:dyDescent="0.3">
      <c r="A39" s="74" t="s">
        <v>14</v>
      </c>
      <c r="B39" s="75"/>
      <c r="C39" s="76">
        <f>COUNTA(A42:A46)</f>
        <v>0</v>
      </c>
      <c r="D39" s="77"/>
      <c r="E39" s="77"/>
      <c r="F39" s="77"/>
      <c r="G39" s="78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2.5" customHeight="1" x14ac:dyDescent="0.3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32.25" customHeight="1" x14ac:dyDescent="0.3">
      <c r="A41" s="4" t="s">
        <v>2</v>
      </c>
      <c r="B41" s="4" t="s">
        <v>9</v>
      </c>
      <c r="C41" s="4" t="s">
        <v>4</v>
      </c>
      <c r="D41" s="4" t="s">
        <v>3</v>
      </c>
      <c r="E41" s="4" t="s">
        <v>0</v>
      </c>
      <c r="F41" s="4" t="s">
        <v>19</v>
      </c>
      <c r="G41" s="4" t="s">
        <v>1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20.25" customHeight="1" x14ac:dyDescent="0.3">
      <c r="A42" s="7"/>
      <c r="B42" s="8">
        <f>IF(ISNA((VLOOKUP(A42,'Récapitulatif HOMMES'!A$13:G$43,2,FALSE))),0,(VLOOKUP(A42,'Récapitulatif HOMMES'!A$13:G$43,2,FALSE)))</f>
        <v>0</v>
      </c>
      <c r="C42" s="8">
        <f>IF(ISNA((VLOOKUP(B42,'Récapitulatif HOMMES'!B$13:I$43,2,FALSE))),0,(VLOOKUP(B42,'Récapitulatif HOMMES'!B$13:I$43,2,FALSE)))</f>
        <v>0</v>
      </c>
      <c r="D42" s="8">
        <f>IF(ISNA((VLOOKUP(A42,'Récapitulatif HOMMES'!A$13:J$43,4,FALSE))),0,(VLOOKUP(A42,'Récapitulatif HOMMES'!A$13:J$43,4,FALSE)))</f>
        <v>0</v>
      </c>
      <c r="E42" s="8">
        <f>IF(ISNA((VLOOKUP(A42,'Récapitulatif HOMMES'!A$13:H$43,5,FALSE))),0,(VLOOKUP(A42,'Récapitulatif HOMMES'!A$13:H$43,5,FALSE)))</f>
        <v>0</v>
      </c>
      <c r="F42" s="8">
        <f>IF(ISNA((VLOOKUP(B42,'Récapitulatif HOMMES'!B$13:I$43,5,FALSE))),0,(VLOOKUP(B42,'Récapitulatif HOMMES'!B$13:I$43,5,FALSE)))</f>
        <v>0</v>
      </c>
      <c r="G42" s="8">
        <f>IF(ISNA((VLOOKUP(F42,'Récapitulatif HOMMES'!F$13:L$43,2,FALSE))),0,(VLOOKUP(F42,'Récapitulatif HOMMES'!F$13:L$43,2,FALSE)))</f>
        <v>0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20.25" customHeight="1" x14ac:dyDescent="0.3">
      <c r="A43" s="7"/>
      <c r="B43" s="8">
        <f>IF(ISNA((VLOOKUP(A43,'Récapitulatif HOMMES'!A$13:G$43,2,FALSE))),0,(VLOOKUP(A43,'Récapitulatif HOMMES'!A$13:G$43,2,FALSE)))</f>
        <v>0</v>
      </c>
      <c r="C43" s="8">
        <f>IF(ISNA((VLOOKUP(B43,'Récapitulatif HOMMES'!B$13:I$43,2,FALSE))),0,(VLOOKUP(B43,'Récapitulatif HOMMES'!B$13:I$43,2,FALSE)))</f>
        <v>0</v>
      </c>
      <c r="D43" s="8">
        <f>IF(ISNA((VLOOKUP(A43,'Récapitulatif HOMMES'!A$13:J$43,4,FALSE))),0,(VLOOKUP(A43,'Récapitulatif HOMMES'!A$13:J$43,4,FALSE)))</f>
        <v>0</v>
      </c>
      <c r="E43" s="8">
        <f>IF(ISNA((VLOOKUP(A43,'Récapitulatif HOMMES'!A$13:H$43,5,FALSE))),0,(VLOOKUP(A43,'Récapitulatif HOMMES'!A$13:H$43,5,FALSE)))</f>
        <v>0</v>
      </c>
      <c r="F43" s="8">
        <f>IF(ISNA((VLOOKUP(B43,'Récapitulatif HOMMES'!B$13:I$43,5,FALSE))),0,(VLOOKUP(B43,'Récapitulatif HOMMES'!B$13:I$43,5,FALSE)))</f>
        <v>0</v>
      </c>
      <c r="G43" s="8">
        <f>IF(ISNA((VLOOKUP(F43,'Récapitulatif HOMMES'!F$13:L$43,2,FALSE))),0,(VLOOKUP(F43,'Récapitulatif HOMMES'!F$13:L$43,2,FALSE)))</f>
        <v>0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20.25" customHeight="1" x14ac:dyDescent="0.3">
      <c r="A44" s="7"/>
      <c r="B44" s="8">
        <f>IF(ISNA((VLOOKUP(A44,'Récapitulatif HOMMES'!A$13:G$43,2,FALSE))),0,(VLOOKUP(A44,'Récapitulatif HOMMES'!A$13:G$43,2,FALSE)))</f>
        <v>0</v>
      </c>
      <c r="C44" s="8">
        <f>IF(ISNA((VLOOKUP(B44,'Récapitulatif HOMMES'!B$13:I$43,2,FALSE))),0,(VLOOKUP(B44,'Récapitulatif HOMMES'!B$13:I$43,2,FALSE)))</f>
        <v>0</v>
      </c>
      <c r="D44" s="8">
        <f>IF(ISNA((VLOOKUP(A44,'Récapitulatif HOMMES'!A$13:J$43,4,FALSE))),0,(VLOOKUP(A44,'Récapitulatif HOMMES'!A$13:J$43,4,FALSE)))</f>
        <v>0</v>
      </c>
      <c r="E44" s="8">
        <f>IF(ISNA((VLOOKUP(A44,'Récapitulatif HOMMES'!A$13:H$43,5,FALSE))),0,(VLOOKUP(A44,'Récapitulatif HOMMES'!A$13:H$43,5,FALSE)))</f>
        <v>0</v>
      </c>
      <c r="F44" s="8">
        <f>IF(ISNA((VLOOKUP(B44,'Récapitulatif HOMMES'!B$13:I$43,5,FALSE))),0,(VLOOKUP(B44,'Récapitulatif HOMMES'!B$13:I$43,5,FALSE)))</f>
        <v>0</v>
      </c>
      <c r="G44" s="8">
        <f>IF(ISNA((VLOOKUP(F44,'Récapitulatif HOMMES'!F$13:L$43,2,FALSE))),0,(VLOOKUP(F44,'Récapitulatif HOMMES'!F$13:L$43,2,FALSE)))</f>
        <v>0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20.25" customHeight="1" x14ac:dyDescent="0.3">
      <c r="A45" s="7"/>
      <c r="B45" s="8">
        <f>IF(ISNA((VLOOKUP(A45,'Récapitulatif HOMMES'!A$13:G$43,2,FALSE))),0,(VLOOKUP(A45,'Récapitulatif HOMMES'!A$13:G$43,2,FALSE)))</f>
        <v>0</v>
      </c>
      <c r="C45" s="8">
        <f>IF(ISNA((VLOOKUP(B45,'Récapitulatif HOMMES'!B$13:I$43,2,FALSE))),0,(VLOOKUP(B45,'Récapitulatif HOMMES'!B$13:I$43,2,FALSE)))</f>
        <v>0</v>
      </c>
      <c r="D45" s="8">
        <f>IF(ISNA((VLOOKUP(A45,'Récapitulatif HOMMES'!A$13:J$43,4,FALSE))),0,(VLOOKUP(A45,'Récapitulatif HOMMES'!A$13:J$43,4,FALSE)))</f>
        <v>0</v>
      </c>
      <c r="E45" s="8">
        <f>IF(ISNA((VLOOKUP(A45,'Récapitulatif HOMMES'!A$13:H$43,5,FALSE))),0,(VLOOKUP(A45,'Récapitulatif HOMMES'!A$13:H$43,5,FALSE)))</f>
        <v>0</v>
      </c>
      <c r="F45" s="8">
        <f>IF(ISNA((VLOOKUP(B45,'Récapitulatif HOMMES'!B$13:I$43,5,FALSE))),0,(VLOOKUP(B45,'Récapitulatif HOMMES'!B$13:I$43,5,FALSE)))</f>
        <v>0</v>
      </c>
      <c r="G45" s="8">
        <f>IF(ISNA((VLOOKUP(F45,'Récapitulatif HOMMES'!F$13:L$43,2,FALSE))),0,(VLOOKUP(F45,'Récapitulatif HOMMES'!F$13:L$43,2,FALSE)))</f>
        <v>0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0.25" customHeight="1" x14ac:dyDescent="0.3">
      <c r="A46" s="7"/>
      <c r="B46" s="8">
        <f>IF(ISNA((VLOOKUP(A46,'Récapitulatif HOMMES'!A$13:G$43,2,FALSE))),0,(VLOOKUP(A46,'Récapitulatif HOMMES'!A$13:G$43,2,FALSE)))</f>
        <v>0</v>
      </c>
      <c r="C46" s="8">
        <f>IF(ISNA((VLOOKUP(B46,'Récapitulatif HOMMES'!B$13:I$43,2,FALSE))),0,(VLOOKUP(B46,'Récapitulatif HOMMES'!B$13:I$43,2,FALSE)))</f>
        <v>0</v>
      </c>
      <c r="D46" s="8">
        <f>IF(ISNA((VLOOKUP(A46,'Récapitulatif HOMMES'!A$13:J$43,4,FALSE))),0,(VLOOKUP(A46,'Récapitulatif HOMMES'!A$13:J$43,4,FALSE)))</f>
        <v>0</v>
      </c>
      <c r="E46" s="8">
        <f>IF(ISNA((VLOOKUP(A46,'Récapitulatif HOMMES'!A$13:H$43,5,FALSE))),0,(VLOOKUP(A46,'Récapitulatif HOMMES'!A$13:H$43,5,FALSE)))</f>
        <v>0</v>
      </c>
      <c r="F46" s="8">
        <f>IF(ISNA((VLOOKUP(B46,'Récapitulatif HOMMES'!B$13:I$43,5,FALSE))),0,(VLOOKUP(B46,'Récapitulatif HOMMES'!B$13:I$43,5,FALSE)))</f>
        <v>0</v>
      </c>
      <c r="G46" s="8">
        <f>IF(ISNA((VLOOKUP(F46,'Récapitulatif HOMMES'!F$13:L$43,2,FALSE))),0,(VLOOKUP(F46,'Récapitulatif HOMMES'!F$13:L$43,2,FALSE)))</f>
        <v>0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18" customHeight="1" x14ac:dyDescent="0.3"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20.25" customHeight="1" x14ac:dyDescent="0.3">
      <c r="A48" s="74" t="s">
        <v>24</v>
      </c>
      <c r="B48" s="75"/>
      <c r="C48" s="79" t="s">
        <v>29</v>
      </c>
      <c r="D48" s="80"/>
      <c r="E48" s="80"/>
      <c r="F48" s="80"/>
      <c r="G48" s="81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ht="20.25" customHeight="1" x14ac:dyDescent="0.3">
      <c r="A49" s="74" t="s">
        <v>14</v>
      </c>
      <c r="B49" s="75"/>
      <c r="C49" s="76">
        <f>COUNTA(A52:A56)</f>
        <v>0</v>
      </c>
      <c r="D49" s="77"/>
      <c r="E49" s="77"/>
      <c r="F49" s="77"/>
      <c r="G49" s="78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ht="22.5" customHeight="1" x14ac:dyDescent="0.3"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 ht="32.25" customHeight="1" x14ac:dyDescent="0.3">
      <c r="A51" s="4" t="s">
        <v>2</v>
      </c>
      <c r="B51" s="4" t="s">
        <v>9</v>
      </c>
      <c r="C51" s="4" t="s">
        <v>4</v>
      </c>
      <c r="D51" s="4" t="s">
        <v>3</v>
      </c>
      <c r="E51" s="4" t="s">
        <v>0</v>
      </c>
      <c r="F51" s="4" t="s">
        <v>19</v>
      </c>
      <c r="G51" s="4" t="s">
        <v>1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20.25" customHeight="1" x14ac:dyDescent="0.3">
      <c r="A52" s="7"/>
      <c r="B52" s="8">
        <f>IF(ISNA((VLOOKUP(A52,'Récapitulatif HOMMES'!A$13:G$43,2,FALSE))),0,(VLOOKUP(A52,'Récapitulatif HOMMES'!A$13:G$43,2,FALSE)))</f>
        <v>0</v>
      </c>
      <c r="C52" s="8">
        <f>IF(ISNA((VLOOKUP(B52,'Récapitulatif HOMMES'!B$13:I$43,2,FALSE))),0,(VLOOKUP(B52,'Récapitulatif HOMMES'!B$13:I$43,2,FALSE)))</f>
        <v>0</v>
      </c>
      <c r="D52" s="8">
        <f>IF(ISNA((VLOOKUP(A52,'Récapitulatif HOMMES'!A$13:J$43,4,FALSE))),0,(VLOOKUP(A52,'Récapitulatif HOMMES'!A$13:J$43,4,FALSE)))</f>
        <v>0</v>
      </c>
      <c r="E52" s="8">
        <f>IF(ISNA((VLOOKUP(A52,'Récapitulatif HOMMES'!A$13:H$43,5,FALSE))),0,(VLOOKUP(A52,'Récapitulatif HOMMES'!A$13:H$43,5,FALSE)))</f>
        <v>0</v>
      </c>
      <c r="F52" s="8">
        <f>IF(ISNA((VLOOKUP(B52,'Récapitulatif HOMMES'!B$13:I$43,5,FALSE))),0,(VLOOKUP(B52,'Récapitulatif HOMMES'!B$13:I$43,5,FALSE)))</f>
        <v>0</v>
      </c>
      <c r="G52" s="8">
        <f>IF(ISNA((VLOOKUP(F52,'Récapitulatif HOMMES'!F$13:L$43,2,FALSE))),0,(VLOOKUP(F52,'Récapitulatif HOMMES'!F$13:L$43,2,FALSE)))</f>
        <v>0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20.25" customHeight="1" x14ac:dyDescent="0.3">
      <c r="A53" s="7"/>
      <c r="B53" s="8">
        <f>IF(ISNA((VLOOKUP(A53,'Récapitulatif HOMMES'!A$13:G$43,2,FALSE))),0,(VLOOKUP(A53,'Récapitulatif HOMMES'!A$13:G$43,2,FALSE)))</f>
        <v>0</v>
      </c>
      <c r="C53" s="8">
        <f>IF(ISNA((VLOOKUP(B53,'Récapitulatif HOMMES'!B$13:I$43,2,FALSE))),0,(VLOOKUP(B53,'Récapitulatif HOMMES'!B$13:I$43,2,FALSE)))</f>
        <v>0</v>
      </c>
      <c r="D53" s="8">
        <f>IF(ISNA((VLOOKUP(A53,'Récapitulatif HOMMES'!A$13:J$43,4,FALSE))),0,(VLOOKUP(A53,'Récapitulatif HOMMES'!A$13:J$43,4,FALSE)))</f>
        <v>0</v>
      </c>
      <c r="E53" s="8">
        <f>IF(ISNA((VLOOKUP(A53,'Récapitulatif HOMMES'!A$13:H$43,5,FALSE))),0,(VLOOKUP(A53,'Récapitulatif HOMMES'!A$13:H$43,5,FALSE)))</f>
        <v>0</v>
      </c>
      <c r="F53" s="8">
        <f>IF(ISNA((VLOOKUP(B53,'Récapitulatif HOMMES'!B$13:I$43,5,FALSE))),0,(VLOOKUP(B53,'Récapitulatif HOMMES'!B$13:I$43,5,FALSE)))</f>
        <v>0</v>
      </c>
      <c r="G53" s="8">
        <f>IF(ISNA((VLOOKUP(F53,'Récapitulatif HOMMES'!F$13:L$43,2,FALSE))),0,(VLOOKUP(F53,'Récapitulatif HOMMES'!F$13:L$43,2,FALSE)))</f>
        <v>0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20.25" customHeight="1" x14ac:dyDescent="0.3">
      <c r="A54" s="7"/>
      <c r="B54" s="8">
        <f>IF(ISNA((VLOOKUP(A54,'Récapitulatif HOMMES'!A$13:G$43,2,FALSE))),0,(VLOOKUP(A54,'Récapitulatif HOMMES'!A$13:G$43,2,FALSE)))</f>
        <v>0</v>
      </c>
      <c r="C54" s="8">
        <f>IF(ISNA((VLOOKUP(B54,'Récapitulatif HOMMES'!B$13:I$43,2,FALSE))),0,(VLOOKUP(B54,'Récapitulatif HOMMES'!B$13:I$43,2,FALSE)))</f>
        <v>0</v>
      </c>
      <c r="D54" s="8">
        <f>IF(ISNA((VLOOKUP(A54,'Récapitulatif HOMMES'!A$13:J$43,4,FALSE))),0,(VLOOKUP(A54,'Récapitulatif HOMMES'!A$13:J$43,4,FALSE)))</f>
        <v>0</v>
      </c>
      <c r="E54" s="8">
        <f>IF(ISNA((VLOOKUP(A54,'Récapitulatif HOMMES'!A$13:H$43,5,FALSE))),0,(VLOOKUP(A54,'Récapitulatif HOMMES'!A$13:H$43,5,FALSE)))</f>
        <v>0</v>
      </c>
      <c r="F54" s="8">
        <f>IF(ISNA((VLOOKUP(B54,'Récapitulatif HOMMES'!B$13:I$43,5,FALSE))),0,(VLOOKUP(B54,'Récapitulatif HOMMES'!B$13:I$43,5,FALSE)))</f>
        <v>0</v>
      </c>
      <c r="G54" s="8">
        <f>IF(ISNA((VLOOKUP(F54,'Récapitulatif HOMMES'!F$13:L$43,2,FALSE))),0,(VLOOKUP(F54,'Récapitulatif HOMMES'!F$13:L$43,2,FALSE)))</f>
        <v>0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0" ht="20.25" customHeight="1" x14ac:dyDescent="0.3">
      <c r="A55" s="7"/>
      <c r="B55" s="8">
        <f>IF(ISNA((VLOOKUP(A55,'Récapitulatif HOMMES'!A$13:G$43,2,FALSE))),0,(VLOOKUP(A55,'Récapitulatif HOMMES'!A$13:G$43,2,FALSE)))</f>
        <v>0</v>
      </c>
      <c r="C55" s="8">
        <f>IF(ISNA((VLOOKUP(B55,'Récapitulatif HOMMES'!B$13:I$43,2,FALSE))),0,(VLOOKUP(B55,'Récapitulatif HOMMES'!B$13:I$43,2,FALSE)))</f>
        <v>0</v>
      </c>
      <c r="D55" s="8">
        <f>IF(ISNA((VLOOKUP(A55,'Récapitulatif HOMMES'!A$13:J$43,4,FALSE))),0,(VLOOKUP(A55,'Récapitulatif HOMMES'!A$13:J$43,4,FALSE)))</f>
        <v>0</v>
      </c>
      <c r="E55" s="8">
        <f>IF(ISNA((VLOOKUP(A55,'Récapitulatif HOMMES'!A$13:H$43,5,FALSE))),0,(VLOOKUP(A55,'Récapitulatif HOMMES'!A$13:H$43,5,FALSE)))</f>
        <v>0</v>
      </c>
      <c r="F55" s="8">
        <f>IF(ISNA((VLOOKUP(B55,'Récapitulatif HOMMES'!B$13:I$43,5,FALSE))),0,(VLOOKUP(B55,'Récapitulatif HOMMES'!B$13:I$43,5,FALSE)))</f>
        <v>0</v>
      </c>
      <c r="G55" s="8">
        <f>IF(ISNA((VLOOKUP(F55,'Récapitulatif HOMMES'!F$13:L$43,2,FALSE))),0,(VLOOKUP(F55,'Récapitulatif HOMMES'!F$13:L$43,2,FALSE)))</f>
        <v>0</v>
      </c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0" ht="20.25" customHeight="1" x14ac:dyDescent="0.3">
      <c r="A56" s="7"/>
      <c r="B56" s="8">
        <f>IF(ISNA((VLOOKUP(A56,'Récapitulatif HOMMES'!A$13:G$43,2,FALSE))),0,(VLOOKUP(A56,'Récapitulatif HOMMES'!A$13:G$43,2,FALSE)))</f>
        <v>0</v>
      </c>
      <c r="C56" s="8">
        <f>IF(ISNA((VLOOKUP(B56,'Récapitulatif HOMMES'!B$13:I$43,2,FALSE))),0,(VLOOKUP(B56,'Récapitulatif HOMMES'!B$13:I$43,2,FALSE)))</f>
        <v>0</v>
      </c>
      <c r="D56" s="8">
        <f>IF(ISNA((VLOOKUP(A56,'Récapitulatif HOMMES'!A$13:J$43,4,FALSE))),0,(VLOOKUP(A56,'Récapitulatif HOMMES'!A$13:J$43,4,FALSE)))</f>
        <v>0</v>
      </c>
      <c r="E56" s="8">
        <f>IF(ISNA((VLOOKUP(A56,'Récapitulatif HOMMES'!A$13:H$43,5,FALSE))),0,(VLOOKUP(A56,'Récapitulatif HOMMES'!A$13:H$43,5,FALSE)))</f>
        <v>0</v>
      </c>
      <c r="F56" s="8">
        <f>IF(ISNA((VLOOKUP(B56,'Récapitulatif HOMMES'!B$13:I$43,5,FALSE))),0,(VLOOKUP(B56,'Récapitulatif HOMMES'!B$13:I$43,5,FALSE)))</f>
        <v>0</v>
      </c>
      <c r="G56" s="8">
        <f>IF(ISNA((VLOOKUP(F56,'Récapitulatif HOMMES'!F$13:L$43,2,FALSE))),0,(VLOOKUP(F56,'Récapitulatif HOMMES'!F$13:L$43,2,FALSE)))</f>
        <v>0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1:20" ht="18" customHeight="1" x14ac:dyDescent="0.3"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1:20" ht="20.25" customHeight="1" x14ac:dyDescent="0.3">
      <c r="A58" s="74" t="s">
        <v>24</v>
      </c>
      <c r="B58" s="75"/>
      <c r="C58" s="76" t="s">
        <v>30</v>
      </c>
      <c r="D58" s="77"/>
      <c r="E58" s="77"/>
      <c r="F58" s="77"/>
      <c r="G58" s="78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1:20" ht="20.25" customHeight="1" x14ac:dyDescent="0.3">
      <c r="A59" s="74" t="s">
        <v>14</v>
      </c>
      <c r="B59" s="75"/>
      <c r="C59" s="76">
        <f>COUNTA(A62:A66)</f>
        <v>0</v>
      </c>
      <c r="D59" s="77"/>
      <c r="E59" s="77"/>
      <c r="F59" s="77"/>
      <c r="G59" s="78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1:20" ht="22.5" customHeight="1" x14ac:dyDescent="0.3"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1:20" ht="32.25" customHeight="1" x14ac:dyDescent="0.3">
      <c r="A61" s="4" t="s">
        <v>2</v>
      </c>
      <c r="B61" s="4" t="s">
        <v>9</v>
      </c>
      <c r="C61" s="4" t="s">
        <v>4</v>
      </c>
      <c r="D61" s="4" t="s">
        <v>3</v>
      </c>
      <c r="E61" s="4" t="s">
        <v>0</v>
      </c>
      <c r="F61" s="4" t="s">
        <v>19</v>
      </c>
      <c r="G61" s="4" t="s">
        <v>1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1:20" ht="20.25" customHeight="1" x14ac:dyDescent="0.3">
      <c r="A62" s="7"/>
      <c r="B62" s="8">
        <f>IF(ISNA((VLOOKUP(A62,'Récapitulatif HOMMES'!A$13:G$43,2,FALSE))),0,(VLOOKUP(A62,'Récapitulatif HOMMES'!A$13:G$43,2,FALSE)))</f>
        <v>0</v>
      </c>
      <c r="C62" s="8">
        <f>IF(ISNA((VLOOKUP(B62,'Récapitulatif HOMMES'!B$13:I$43,2,FALSE))),0,(VLOOKUP(B62,'Récapitulatif HOMMES'!B$13:I$43,2,FALSE)))</f>
        <v>0</v>
      </c>
      <c r="D62" s="8">
        <f>IF(ISNA((VLOOKUP(A62,'Récapitulatif HOMMES'!A$13:J$43,4,FALSE))),0,(VLOOKUP(A62,'Récapitulatif HOMMES'!A$13:J$43,4,FALSE)))</f>
        <v>0</v>
      </c>
      <c r="E62" s="8">
        <f>IF(ISNA((VLOOKUP(A62,'Récapitulatif HOMMES'!A$13:H$43,5,FALSE))),0,(VLOOKUP(A62,'Récapitulatif HOMMES'!A$13:H$43,5,FALSE)))</f>
        <v>0</v>
      </c>
      <c r="F62" s="8">
        <f>IF(ISNA((VLOOKUP(B62,'Récapitulatif HOMMES'!B$13:I$43,5,FALSE))),0,(VLOOKUP(B62,'Récapitulatif HOMMES'!B$13:I$43,5,FALSE)))</f>
        <v>0</v>
      </c>
      <c r="G62" s="8">
        <f>IF(ISNA((VLOOKUP(F62,'Récapitulatif HOMMES'!F$13:L$43,2,FALSE))),0,(VLOOKUP(F62,'Récapitulatif HOMMES'!F$13:L$43,2,FALSE)))</f>
        <v>0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1:20" ht="20.25" customHeight="1" x14ac:dyDescent="0.3">
      <c r="A63" s="7"/>
      <c r="B63" s="8">
        <f>IF(ISNA((VLOOKUP(A63,'Récapitulatif HOMMES'!A$13:G$43,2,FALSE))),0,(VLOOKUP(A63,'Récapitulatif HOMMES'!A$13:G$43,2,FALSE)))</f>
        <v>0</v>
      </c>
      <c r="C63" s="8">
        <f>IF(ISNA((VLOOKUP(B63,'Récapitulatif HOMMES'!B$13:I$43,2,FALSE))),0,(VLOOKUP(B63,'Récapitulatif HOMMES'!B$13:I$43,2,FALSE)))</f>
        <v>0</v>
      </c>
      <c r="D63" s="8">
        <f>IF(ISNA((VLOOKUP(A63,'Récapitulatif HOMMES'!A$13:J$43,4,FALSE))),0,(VLOOKUP(A63,'Récapitulatif HOMMES'!A$13:J$43,4,FALSE)))</f>
        <v>0</v>
      </c>
      <c r="E63" s="8">
        <f>IF(ISNA((VLOOKUP(A63,'Récapitulatif HOMMES'!A$13:H$43,5,FALSE))),0,(VLOOKUP(A63,'Récapitulatif HOMMES'!A$13:H$43,5,FALSE)))</f>
        <v>0</v>
      </c>
      <c r="F63" s="8">
        <f>IF(ISNA((VLOOKUP(B63,'Récapitulatif HOMMES'!B$13:I$43,5,FALSE))),0,(VLOOKUP(B63,'Récapitulatif HOMMES'!B$13:I$43,5,FALSE)))</f>
        <v>0</v>
      </c>
      <c r="G63" s="8">
        <f>IF(ISNA((VLOOKUP(F63,'Récapitulatif HOMMES'!F$13:L$43,2,FALSE))),0,(VLOOKUP(F63,'Récapitulatif HOMMES'!F$13:L$43,2,FALSE)))</f>
        <v>0</v>
      </c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1:20" ht="20.25" customHeight="1" x14ac:dyDescent="0.3">
      <c r="A64" s="7"/>
      <c r="B64" s="8">
        <f>IF(ISNA((VLOOKUP(A64,'Récapitulatif HOMMES'!A$13:G$43,2,FALSE))),0,(VLOOKUP(A64,'Récapitulatif HOMMES'!A$13:G$43,2,FALSE)))</f>
        <v>0</v>
      </c>
      <c r="C64" s="8">
        <f>IF(ISNA((VLOOKUP(B64,'Récapitulatif HOMMES'!B$13:I$43,2,FALSE))),0,(VLOOKUP(B64,'Récapitulatif HOMMES'!B$13:I$43,2,FALSE)))</f>
        <v>0</v>
      </c>
      <c r="D64" s="8">
        <f>IF(ISNA((VLOOKUP(A64,'Récapitulatif HOMMES'!A$13:J$43,4,FALSE))),0,(VLOOKUP(A64,'Récapitulatif HOMMES'!A$13:J$43,4,FALSE)))</f>
        <v>0</v>
      </c>
      <c r="E64" s="8">
        <f>IF(ISNA((VLOOKUP(A64,'Récapitulatif HOMMES'!A$13:H$43,5,FALSE))),0,(VLOOKUP(A64,'Récapitulatif HOMMES'!A$13:H$43,5,FALSE)))</f>
        <v>0</v>
      </c>
      <c r="F64" s="8">
        <f>IF(ISNA((VLOOKUP(B64,'Récapitulatif HOMMES'!B$13:I$43,5,FALSE))),0,(VLOOKUP(B64,'Récapitulatif HOMMES'!B$13:I$43,5,FALSE)))</f>
        <v>0</v>
      </c>
      <c r="G64" s="8">
        <f>IF(ISNA((VLOOKUP(F64,'Récapitulatif HOMMES'!F$13:L$43,2,FALSE))),0,(VLOOKUP(F64,'Récapitulatif HOMMES'!F$13:L$43,2,FALSE)))</f>
        <v>0</v>
      </c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1:20" ht="20.25" customHeight="1" x14ac:dyDescent="0.3">
      <c r="A65" s="7"/>
      <c r="B65" s="8">
        <f>IF(ISNA((VLOOKUP(A65,'Récapitulatif HOMMES'!A$13:G$43,2,FALSE))),0,(VLOOKUP(A65,'Récapitulatif HOMMES'!A$13:G$43,2,FALSE)))</f>
        <v>0</v>
      </c>
      <c r="C65" s="8">
        <f>IF(ISNA((VLOOKUP(B65,'Récapitulatif HOMMES'!B$13:I$43,2,FALSE))),0,(VLOOKUP(B65,'Récapitulatif HOMMES'!B$13:I$43,2,FALSE)))</f>
        <v>0</v>
      </c>
      <c r="D65" s="8">
        <f>IF(ISNA((VLOOKUP(A65,'Récapitulatif HOMMES'!A$13:J$43,4,FALSE))),0,(VLOOKUP(A65,'Récapitulatif HOMMES'!A$13:J$43,4,FALSE)))</f>
        <v>0</v>
      </c>
      <c r="E65" s="8">
        <f>IF(ISNA((VLOOKUP(A65,'Récapitulatif HOMMES'!A$13:H$43,5,FALSE))),0,(VLOOKUP(A65,'Récapitulatif HOMMES'!A$13:H$43,5,FALSE)))</f>
        <v>0</v>
      </c>
      <c r="F65" s="8">
        <f>IF(ISNA((VLOOKUP(B65,'Récapitulatif HOMMES'!B$13:I$43,5,FALSE))),0,(VLOOKUP(B65,'Récapitulatif HOMMES'!B$13:I$43,5,FALSE)))</f>
        <v>0</v>
      </c>
      <c r="G65" s="8">
        <f>IF(ISNA((VLOOKUP(F65,'Récapitulatif HOMMES'!F$13:L$43,2,FALSE))),0,(VLOOKUP(F65,'Récapitulatif HOMMES'!F$13:L$43,2,FALSE)))</f>
        <v>0</v>
      </c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1:20" ht="20.25" customHeight="1" x14ac:dyDescent="0.3">
      <c r="A66" s="7"/>
      <c r="B66" s="8">
        <f>IF(ISNA((VLOOKUP(A66,'Récapitulatif HOMMES'!A$13:G$43,2,FALSE))),0,(VLOOKUP(A66,'Récapitulatif HOMMES'!A$13:G$43,2,FALSE)))</f>
        <v>0</v>
      </c>
      <c r="C66" s="8">
        <f>IF(ISNA((VLOOKUP(B66,'Récapitulatif HOMMES'!B$13:I$43,2,FALSE))),0,(VLOOKUP(B66,'Récapitulatif HOMMES'!B$13:I$43,2,FALSE)))</f>
        <v>0</v>
      </c>
      <c r="D66" s="8">
        <f>IF(ISNA((VLOOKUP(A66,'Récapitulatif HOMMES'!A$13:J$43,4,FALSE))),0,(VLOOKUP(A66,'Récapitulatif HOMMES'!A$13:J$43,4,FALSE)))</f>
        <v>0</v>
      </c>
      <c r="E66" s="8">
        <f>IF(ISNA((VLOOKUP(A66,'Récapitulatif HOMMES'!A$13:H$43,5,FALSE))),0,(VLOOKUP(A66,'Récapitulatif HOMMES'!A$13:H$43,5,FALSE)))</f>
        <v>0</v>
      </c>
      <c r="F66" s="8">
        <f>IF(ISNA((VLOOKUP(B66,'Récapitulatif HOMMES'!B$13:I$43,5,FALSE))),0,(VLOOKUP(B66,'Récapitulatif HOMMES'!B$13:I$43,5,FALSE)))</f>
        <v>0</v>
      </c>
      <c r="G66" s="8">
        <f>IF(ISNA((VLOOKUP(F66,'Récapitulatif HOMMES'!F$13:L$43,2,FALSE))),0,(VLOOKUP(F66,'Récapitulatif HOMMES'!F$13:L$43,2,FALSE)))</f>
        <v>0</v>
      </c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1:20" ht="18" customHeight="1" x14ac:dyDescent="0.3"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</row>
    <row r="68" spans="1:20" ht="18" customHeight="1" x14ac:dyDescent="0.3"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1:20" ht="20.25" customHeight="1" x14ac:dyDescent="0.3">
      <c r="A69" s="74" t="s">
        <v>24</v>
      </c>
      <c r="B69" s="75"/>
      <c r="C69" s="76" t="s">
        <v>31</v>
      </c>
      <c r="D69" s="77"/>
      <c r="E69" s="77"/>
      <c r="F69" s="77"/>
      <c r="G69" s="78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1:20" ht="20.25" customHeight="1" x14ac:dyDescent="0.3">
      <c r="A70" s="74" t="s">
        <v>14</v>
      </c>
      <c r="B70" s="75"/>
      <c r="C70" s="76">
        <f>COUNTA(A73:A77)</f>
        <v>0</v>
      </c>
      <c r="D70" s="77"/>
      <c r="E70" s="77"/>
      <c r="F70" s="77"/>
      <c r="G70" s="78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1:20" ht="22.5" customHeight="1" x14ac:dyDescent="0.3"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1:20" ht="32.25" customHeight="1" x14ac:dyDescent="0.3">
      <c r="A72" s="4" t="s">
        <v>2</v>
      </c>
      <c r="B72" s="4" t="s">
        <v>9</v>
      </c>
      <c r="C72" s="4" t="s">
        <v>4</v>
      </c>
      <c r="D72" s="4" t="s">
        <v>3</v>
      </c>
      <c r="E72" s="4" t="s">
        <v>0</v>
      </c>
      <c r="F72" s="4" t="s">
        <v>19</v>
      </c>
      <c r="G72" s="4" t="s">
        <v>1</v>
      </c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1:20" ht="20.25" customHeight="1" x14ac:dyDescent="0.3">
      <c r="A73" s="7"/>
      <c r="B73" s="8">
        <f>IF(ISNA((VLOOKUP(A73,'Récapitulatif HOMMES'!A$13:G$43,2,FALSE))),0,(VLOOKUP(A73,'Récapitulatif HOMMES'!A$13:G$43,2,FALSE)))</f>
        <v>0</v>
      </c>
      <c r="C73" s="8">
        <f>IF(ISNA((VLOOKUP(B73,'Récapitulatif HOMMES'!B$13:I$43,2,FALSE))),0,(VLOOKUP(B73,'Récapitulatif HOMMES'!B$13:I$43,2,FALSE)))</f>
        <v>0</v>
      </c>
      <c r="D73" s="8">
        <f>IF(ISNA((VLOOKUP(A73,'Récapitulatif HOMMES'!A$13:J$43,4,FALSE))),0,(VLOOKUP(A73,'Récapitulatif HOMMES'!A$13:J$43,4,FALSE)))</f>
        <v>0</v>
      </c>
      <c r="E73" s="8">
        <f>IF(ISNA((VLOOKUP(A73,'Récapitulatif HOMMES'!A$13:H$43,5,FALSE))),0,(VLOOKUP(A73,'Récapitulatif HOMMES'!A$13:H$43,5,FALSE)))</f>
        <v>0</v>
      </c>
      <c r="F73" s="8">
        <f>IF(ISNA((VLOOKUP(B73,'Récapitulatif HOMMES'!B$13:I$43,5,FALSE))),0,(VLOOKUP(B73,'Récapitulatif HOMMES'!B$13:I$43,5,FALSE)))</f>
        <v>0</v>
      </c>
      <c r="G73" s="8">
        <f>IF(ISNA((VLOOKUP(F73,'Récapitulatif HOMMES'!F$13:L$43,2,FALSE))),0,(VLOOKUP(F73,'Récapitulatif HOMMES'!F$13:L$43,2,FALSE)))</f>
        <v>0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1:20" ht="20.25" customHeight="1" x14ac:dyDescent="0.3">
      <c r="A74" s="7"/>
      <c r="B74" s="8">
        <f>IF(ISNA((VLOOKUP(A74,'Récapitulatif HOMMES'!A$13:G$43,2,FALSE))),0,(VLOOKUP(A74,'Récapitulatif HOMMES'!A$13:G$43,2,FALSE)))</f>
        <v>0</v>
      </c>
      <c r="C74" s="8">
        <f>IF(ISNA((VLOOKUP(B74,'Récapitulatif HOMMES'!B$13:I$43,2,FALSE))),0,(VLOOKUP(B74,'Récapitulatif HOMMES'!B$13:I$43,2,FALSE)))</f>
        <v>0</v>
      </c>
      <c r="D74" s="8">
        <f>IF(ISNA((VLOOKUP(A74,'Récapitulatif HOMMES'!A$13:J$43,4,FALSE))),0,(VLOOKUP(A74,'Récapitulatif HOMMES'!A$13:J$43,4,FALSE)))</f>
        <v>0</v>
      </c>
      <c r="E74" s="8">
        <f>IF(ISNA((VLOOKUP(A74,'Récapitulatif HOMMES'!A$13:H$43,5,FALSE))),0,(VLOOKUP(A74,'Récapitulatif HOMMES'!A$13:H$43,5,FALSE)))</f>
        <v>0</v>
      </c>
      <c r="F74" s="8">
        <f>IF(ISNA((VLOOKUP(B74,'Récapitulatif HOMMES'!B$13:I$43,5,FALSE))),0,(VLOOKUP(B74,'Récapitulatif HOMMES'!B$13:I$43,5,FALSE)))</f>
        <v>0</v>
      </c>
      <c r="G74" s="8">
        <f>IF(ISNA((VLOOKUP(F74,'Récapitulatif HOMMES'!F$13:L$43,2,FALSE))),0,(VLOOKUP(F74,'Récapitulatif HOMMES'!F$13:L$43,2,FALSE)))</f>
        <v>0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1:20" ht="20.25" customHeight="1" x14ac:dyDescent="0.3">
      <c r="A75" s="7"/>
      <c r="B75" s="8">
        <f>IF(ISNA((VLOOKUP(A75,'Récapitulatif HOMMES'!A$13:G$43,2,FALSE))),0,(VLOOKUP(A75,'Récapitulatif HOMMES'!A$13:G$43,2,FALSE)))</f>
        <v>0</v>
      </c>
      <c r="C75" s="8">
        <f>IF(ISNA((VLOOKUP(B75,'Récapitulatif HOMMES'!B$13:I$43,2,FALSE))),0,(VLOOKUP(B75,'Récapitulatif HOMMES'!B$13:I$43,2,FALSE)))</f>
        <v>0</v>
      </c>
      <c r="D75" s="8">
        <f>IF(ISNA((VLOOKUP(A75,'Récapitulatif HOMMES'!A$13:J$43,4,FALSE))),0,(VLOOKUP(A75,'Récapitulatif HOMMES'!A$13:J$43,4,FALSE)))</f>
        <v>0</v>
      </c>
      <c r="E75" s="8">
        <f>IF(ISNA((VLOOKUP(A75,'Récapitulatif HOMMES'!A$13:H$43,5,FALSE))),0,(VLOOKUP(A75,'Récapitulatif HOMMES'!A$13:H$43,5,FALSE)))</f>
        <v>0</v>
      </c>
      <c r="F75" s="8">
        <f>IF(ISNA((VLOOKUP(B75,'Récapitulatif HOMMES'!B$13:I$43,5,FALSE))),0,(VLOOKUP(B75,'Récapitulatif HOMMES'!B$13:I$43,5,FALSE)))</f>
        <v>0</v>
      </c>
      <c r="G75" s="8">
        <f>IF(ISNA((VLOOKUP(F75,'Récapitulatif HOMMES'!F$13:L$43,2,FALSE))),0,(VLOOKUP(F75,'Récapitulatif HOMMES'!F$13:L$43,2,FALSE)))</f>
        <v>0</v>
      </c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</row>
    <row r="76" spans="1:20" ht="20.25" customHeight="1" x14ac:dyDescent="0.3">
      <c r="A76" s="7"/>
      <c r="B76" s="8">
        <f>IF(ISNA((VLOOKUP(A76,'Récapitulatif HOMMES'!A$13:G$43,2,FALSE))),0,(VLOOKUP(A76,'Récapitulatif HOMMES'!A$13:G$43,2,FALSE)))</f>
        <v>0</v>
      </c>
      <c r="C76" s="8">
        <f>IF(ISNA((VLOOKUP(B76,'Récapitulatif HOMMES'!B$13:I$43,2,FALSE))),0,(VLOOKUP(B76,'Récapitulatif HOMMES'!B$13:I$43,2,FALSE)))</f>
        <v>0</v>
      </c>
      <c r="D76" s="8">
        <f>IF(ISNA((VLOOKUP(A76,'Récapitulatif HOMMES'!A$13:J$43,4,FALSE))),0,(VLOOKUP(A76,'Récapitulatif HOMMES'!A$13:J$43,4,FALSE)))</f>
        <v>0</v>
      </c>
      <c r="E76" s="8">
        <f>IF(ISNA((VLOOKUP(A76,'Récapitulatif HOMMES'!A$13:H$43,5,FALSE))),0,(VLOOKUP(A76,'Récapitulatif HOMMES'!A$13:H$43,5,FALSE)))</f>
        <v>0</v>
      </c>
      <c r="F76" s="8">
        <f>IF(ISNA((VLOOKUP(B76,'Récapitulatif HOMMES'!B$13:I$43,5,FALSE))),0,(VLOOKUP(B76,'Récapitulatif HOMMES'!B$13:I$43,5,FALSE)))</f>
        <v>0</v>
      </c>
      <c r="G76" s="8">
        <f>IF(ISNA((VLOOKUP(F76,'Récapitulatif HOMMES'!F$13:L$43,2,FALSE))),0,(VLOOKUP(F76,'Récapitulatif HOMMES'!F$13:L$43,2,FALSE)))</f>
        <v>0</v>
      </c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</row>
    <row r="77" spans="1:20" ht="20.25" customHeight="1" x14ac:dyDescent="0.3">
      <c r="A77" s="7"/>
      <c r="B77" s="8">
        <f>IF(ISNA((VLOOKUP(A77,'Récapitulatif HOMMES'!A$13:G$43,2,FALSE))),0,(VLOOKUP(A77,'Récapitulatif HOMMES'!A$13:G$43,2,FALSE)))</f>
        <v>0</v>
      </c>
      <c r="C77" s="8">
        <f>IF(ISNA((VLOOKUP(B77,'Récapitulatif HOMMES'!B$13:I$43,2,FALSE))),0,(VLOOKUP(B77,'Récapitulatif HOMMES'!B$13:I$43,2,FALSE)))</f>
        <v>0</v>
      </c>
      <c r="D77" s="8">
        <f>IF(ISNA((VLOOKUP(A77,'Récapitulatif HOMMES'!A$13:J$43,4,FALSE))),0,(VLOOKUP(A77,'Récapitulatif HOMMES'!A$13:J$43,4,FALSE)))</f>
        <v>0</v>
      </c>
      <c r="E77" s="8">
        <f>IF(ISNA((VLOOKUP(A77,'Récapitulatif HOMMES'!A$13:H$43,5,FALSE))),0,(VLOOKUP(A77,'Récapitulatif HOMMES'!A$13:H$43,5,FALSE)))</f>
        <v>0</v>
      </c>
      <c r="F77" s="8">
        <f>IF(ISNA((VLOOKUP(B77,'Récapitulatif HOMMES'!B$13:I$43,5,FALSE))),0,(VLOOKUP(B77,'Récapitulatif HOMMES'!B$13:I$43,5,FALSE)))</f>
        <v>0</v>
      </c>
      <c r="G77" s="8">
        <f>IF(ISNA((VLOOKUP(F77,'Récapitulatif HOMMES'!F$13:L$43,2,FALSE))),0,(VLOOKUP(F77,'Récapitulatif HOMMES'!F$13:L$43,2,FALSE)))</f>
        <v>0</v>
      </c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</row>
    <row r="78" spans="1:20" ht="18" customHeight="1" x14ac:dyDescent="0.3"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</row>
    <row r="79" spans="1:20" ht="20.25" customHeight="1" x14ac:dyDescent="0.3">
      <c r="A79" s="74" t="s">
        <v>24</v>
      </c>
      <c r="B79" s="75"/>
      <c r="C79" s="76" t="s">
        <v>32</v>
      </c>
      <c r="D79" s="77"/>
      <c r="E79" s="77"/>
      <c r="F79" s="77"/>
      <c r="G79" s="78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0" spans="1:20" ht="20.25" customHeight="1" x14ac:dyDescent="0.3">
      <c r="A80" s="74" t="s">
        <v>14</v>
      </c>
      <c r="B80" s="75"/>
      <c r="C80" s="76">
        <f>COUNTA(A83:A87)</f>
        <v>0</v>
      </c>
      <c r="D80" s="77"/>
      <c r="E80" s="77"/>
      <c r="F80" s="77"/>
      <c r="G80" s="78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1:20" ht="22.5" customHeight="1" x14ac:dyDescent="0.3"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1:20" ht="32.25" customHeight="1" x14ac:dyDescent="0.3">
      <c r="A82" s="4" t="s">
        <v>2</v>
      </c>
      <c r="B82" s="4" t="s">
        <v>9</v>
      </c>
      <c r="C82" s="4" t="s">
        <v>4</v>
      </c>
      <c r="D82" s="4" t="s">
        <v>3</v>
      </c>
      <c r="E82" s="4" t="s">
        <v>0</v>
      </c>
      <c r="F82" s="4" t="s">
        <v>19</v>
      </c>
      <c r="G82" s="4" t="s">
        <v>1</v>
      </c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1:20" ht="20.25" customHeight="1" x14ac:dyDescent="0.3">
      <c r="A83" s="7"/>
      <c r="B83" s="8">
        <f>IF(ISNA((VLOOKUP(A83,'Récapitulatif HOMMES'!A$13:G$43,2,FALSE))),0,(VLOOKUP(A83,'Récapitulatif HOMMES'!A$13:G$43,2,FALSE)))</f>
        <v>0</v>
      </c>
      <c r="C83" s="8">
        <f>IF(ISNA((VLOOKUP(B83,'Récapitulatif HOMMES'!B$13:I$43,2,FALSE))),0,(VLOOKUP(B83,'Récapitulatif HOMMES'!B$13:I$43,2,FALSE)))</f>
        <v>0</v>
      </c>
      <c r="D83" s="8">
        <f>IF(ISNA((VLOOKUP(A83,'Récapitulatif HOMMES'!A$13:J$43,4,FALSE))),0,(VLOOKUP(A83,'Récapitulatif HOMMES'!A$13:J$43,4,FALSE)))</f>
        <v>0</v>
      </c>
      <c r="E83" s="8">
        <f>IF(ISNA((VLOOKUP(A83,'Récapitulatif HOMMES'!A$13:H$43,5,FALSE))),0,(VLOOKUP(A83,'Récapitulatif HOMMES'!A$13:H$43,5,FALSE)))</f>
        <v>0</v>
      </c>
      <c r="F83" s="8">
        <f>IF(ISNA((VLOOKUP(B83,'Récapitulatif HOMMES'!B$13:I$43,5,FALSE))),0,(VLOOKUP(B83,'Récapitulatif HOMMES'!B$13:I$43,5,FALSE)))</f>
        <v>0</v>
      </c>
      <c r="G83" s="8">
        <f>IF(ISNA((VLOOKUP(F83,'Récapitulatif HOMMES'!F$13:L$43,2,FALSE))),0,(VLOOKUP(F83,'Récapitulatif HOMMES'!F$13:L$43,2,FALSE)))</f>
        <v>0</v>
      </c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1:20" ht="20.25" customHeight="1" x14ac:dyDescent="0.3">
      <c r="A84" s="7"/>
      <c r="B84" s="8">
        <f>IF(ISNA((VLOOKUP(A84,'Récapitulatif HOMMES'!A$13:G$43,2,FALSE))),0,(VLOOKUP(A84,'Récapitulatif HOMMES'!A$13:G$43,2,FALSE)))</f>
        <v>0</v>
      </c>
      <c r="C84" s="8">
        <f>IF(ISNA((VLOOKUP(B84,'Récapitulatif HOMMES'!B$13:I$43,2,FALSE))),0,(VLOOKUP(B84,'Récapitulatif HOMMES'!B$13:I$43,2,FALSE)))</f>
        <v>0</v>
      </c>
      <c r="D84" s="8">
        <f>IF(ISNA((VLOOKUP(A84,'Récapitulatif HOMMES'!A$13:J$43,4,FALSE))),0,(VLOOKUP(A84,'Récapitulatif HOMMES'!A$13:J$43,4,FALSE)))</f>
        <v>0</v>
      </c>
      <c r="E84" s="8">
        <f>IF(ISNA((VLOOKUP(A84,'Récapitulatif HOMMES'!A$13:H$43,5,FALSE))),0,(VLOOKUP(A84,'Récapitulatif HOMMES'!A$13:H$43,5,FALSE)))</f>
        <v>0</v>
      </c>
      <c r="F84" s="8">
        <f>IF(ISNA((VLOOKUP(B84,'Récapitulatif HOMMES'!B$13:I$43,5,FALSE))),0,(VLOOKUP(B84,'Récapitulatif HOMMES'!B$13:I$43,5,FALSE)))</f>
        <v>0</v>
      </c>
      <c r="G84" s="8">
        <f>IF(ISNA((VLOOKUP(F84,'Récapitulatif HOMMES'!F$13:L$43,2,FALSE))),0,(VLOOKUP(F84,'Récapitulatif HOMMES'!F$13:L$43,2,FALSE)))</f>
        <v>0</v>
      </c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</row>
    <row r="85" spans="1:20" ht="20.25" customHeight="1" x14ac:dyDescent="0.3">
      <c r="A85" s="7"/>
      <c r="B85" s="8">
        <f>IF(ISNA((VLOOKUP(A85,'Récapitulatif HOMMES'!A$13:G$43,2,FALSE))),0,(VLOOKUP(A85,'Récapitulatif HOMMES'!A$13:G$43,2,FALSE)))</f>
        <v>0</v>
      </c>
      <c r="C85" s="8">
        <f>IF(ISNA((VLOOKUP(B85,'Récapitulatif HOMMES'!B$13:I$43,2,FALSE))),0,(VLOOKUP(B85,'Récapitulatif HOMMES'!B$13:I$43,2,FALSE)))</f>
        <v>0</v>
      </c>
      <c r="D85" s="8">
        <f>IF(ISNA((VLOOKUP(A85,'Récapitulatif HOMMES'!A$13:J$43,4,FALSE))),0,(VLOOKUP(A85,'Récapitulatif HOMMES'!A$13:J$43,4,FALSE)))</f>
        <v>0</v>
      </c>
      <c r="E85" s="8">
        <f>IF(ISNA((VLOOKUP(A85,'Récapitulatif HOMMES'!A$13:H$43,5,FALSE))),0,(VLOOKUP(A85,'Récapitulatif HOMMES'!A$13:H$43,5,FALSE)))</f>
        <v>0</v>
      </c>
      <c r="F85" s="8">
        <f>IF(ISNA((VLOOKUP(B85,'Récapitulatif HOMMES'!B$13:I$43,5,FALSE))),0,(VLOOKUP(B85,'Récapitulatif HOMMES'!B$13:I$43,5,FALSE)))</f>
        <v>0</v>
      </c>
      <c r="G85" s="8">
        <f>IF(ISNA((VLOOKUP(F85,'Récapitulatif HOMMES'!F$13:L$43,2,FALSE))),0,(VLOOKUP(F85,'Récapitulatif HOMMES'!F$13:L$43,2,FALSE)))</f>
        <v>0</v>
      </c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1:20" ht="20.25" customHeight="1" x14ac:dyDescent="0.3">
      <c r="A86" s="7"/>
      <c r="B86" s="8">
        <f>IF(ISNA((VLOOKUP(A86,'Récapitulatif HOMMES'!A$13:G$43,2,FALSE))),0,(VLOOKUP(A86,'Récapitulatif HOMMES'!A$13:G$43,2,FALSE)))</f>
        <v>0</v>
      </c>
      <c r="C86" s="8">
        <f>IF(ISNA((VLOOKUP(B86,'Récapitulatif HOMMES'!B$13:I$43,2,FALSE))),0,(VLOOKUP(B86,'Récapitulatif HOMMES'!B$13:I$43,2,FALSE)))</f>
        <v>0</v>
      </c>
      <c r="D86" s="8">
        <f>IF(ISNA((VLOOKUP(A86,'Récapitulatif HOMMES'!A$13:J$43,4,FALSE))),0,(VLOOKUP(A86,'Récapitulatif HOMMES'!A$13:J$43,4,FALSE)))</f>
        <v>0</v>
      </c>
      <c r="E86" s="8">
        <f>IF(ISNA((VLOOKUP(A86,'Récapitulatif HOMMES'!A$13:H$43,5,FALSE))),0,(VLOOKUP(A86,'Récapitulatif HOMMES'!A$13:H$43,5,FALSE)))</f>
        <v>0</v>
      </c>
      <c r="F86" s="8">
        <f>IF(ISNA((VLOOKUP(B86,'Récapitulatif HOMMES'!B$13:I$43,5,FALSE))),0,(VLOOKUP(B86,'Récapitulatif HOMMES'!B$13:I$43,5,FALSE)))</f>
        <v>0</v>
      </c>
      <c r="G86" s="8">
        <f>IF(ISNA((VLOOKUP(F86,'Récapitulatif HOMMES'!F$13:L$43,2,FALSE))),0,(VLOOKUP(F86,'Récapitulatif HOMMES'!F$13:L$43,2,FALSE)))</f>
        <v>0</v>
      </c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1:20" ht="20.25" customHeight="1" x14ac:dyDescent="0.3">
      <c r="A87" s="7"/>
      <c r="B87" s="8">
        <f>IF(ISNA((VLOOKUP(A87,'Récapitulatif HOMMES'!A$13:G$43,2,FALSE))),0,(VLOOKUP(A87,'Récapitulatif HOMMES'!A$13:G$43,2,FALSE)))</f>
        <v>0</v>
      </c>
      <c r="C87" s="8">
        <f>IF(ISNA((VLOOKUP(B87,'Récapitulatif HOMMES'!B$13:I$43,2,FALSE))),0,(VLOOKUP(B87,'Récapitulatif HOMMES'!B$13:I$43,2,FALSE)))</f>
        <v>0</v>
      </c>
      <c r="D87" s="8">
        <f>IF(ISNA((VLOOKUP(A87,'Récapitulatif HOMMES'!A$13:J$43,4,FALSE))),0,(VLOOKUP(A87,'Récapitulatif HOMMES'!A$13:J$43,4,FALSE)))</f>
        <v>0</v>
      </c>
      <c r="E87" s="8">
        <f>IF(ISNA((VLOOKUP(A87,'Récapitulatif HOMMES'!A$13:H$43,5,FALSE))),0,(VLOOKUP(A87,'Récapitulatif HOMMES'!A$13:H$43,5,FALSE)))</f>
        <v>0</v>
      </c>
      <c r="F87" s="8">
        <f>IF(ISNA((VLOOKUP(B87,'Récapitulatif HOMMES'!B$13:I$43,5,FALSE))),0,(VLOOKUP(B87,'Récapitulatif HOMMES'!B$13:I$43,5,FALSE)))</f>
        <v>0</v>
      </c>
      <c r="G87" s="8">
        <f>IF(ISNA((VLOOKUP(F87,'Récapitulatif HOMMES'!F$13:L$43,2,FALSE))),0,(VLOOKUP(F87,'Récapitulatif HOMMES'!F$13:L$43,2,FALSE)))</f>
        <v>0</v>
      </c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1:20" ht="18" customHeight="1" x14ac:dyDescent="0.3"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</row>
    <row r="89" spans="1:20" ht="20.25" customHeight="1" x14ac:dyDescent="0.3">
      <c r="A89" s="74" t="s">
        <v>24</v>
      </c>
      <c r="B89" s="75"/>
      <c r="C89" s="76" t="s">
        <v>33</v>
      </c>
      <c r="D89" s="77"/>
      <c r="E89" s="77"/>
      <c r="F89" s="77"/>
      <c r="G89" s="78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</row>
    <row r="90" spans="1:20" ht="20.25" customHeight="1" x14ac:dyDescent="0.3">
      <c r="A90" s="74" t="s">
        <v>14</v>
      </c>
      <c r="B90" s="75"/>
      <c r="C90" s="76">
        <f>COUNTA(A93:A97)</f>
        <v>0</v>
      </c>
      <c r="D90" s="77"/>
      <c r="E90" s="77"/>
      <c r="F90" s="77"/>
      <c r="G90" s="78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</row>
    <row r="91" spans="1:20" ht="22.5" customHeight="1" x14ac:dyDescent="0.3"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</row>
    <row r="92" spans="1:20" ht="32.25" customHeight="1" x14ac:dyDescent="0.3">
      <c r="A92" s="4" t="s">
        <v>2</v>
      </c>
      <c r="B92" s="4" t="s">
        <v>9</v>
      </c>
      <c r="C92" s="4" t="s">
        <v>4</v>
      </c>
      <c r="D92" s="4" t="s">
        <v>3</v>
      </c>
      <c r="E92" s="4" t="s">
        <v>0</v>
      </c>
      <c r="F92" s="4" t="s">
        <v>19</v>
      </c>
      <c r="G92" s="4" t="s">
        <v>1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</row>
    <row r="93" spans="1:20" ht="20.25" customHeight="1" x14ac:dyDescent="0.3">
      <c r="A93" s="7"/>
      <c r="B93" s="8">
        <f>IF(ISNA((VLOOKUP(A93,'Récapitulatif HOMMES'!A$13:G$43,2,FALSE))),0,(VLOOKUP(A93,'Récapitulatif HOMMES'!A$13:G$43,2,FALSE)))</f>
        <v>0</v>
      </c>
      <c r="C93" s="8">
        <f>IF(ISNA((VLOOKUP(B93,'Récapitulatif HOMMES'!B$13:I$43,2,FALSE))),0,(VLOOKUP(B93,'Récapitulatif HOMMES'!B$13:I$43,2,FALSE)))</f>
        <v>0</v>
      </c>
      <c r="D93" s="8">
        <f>IF(ISNA((VLOOKUP(A93,'Récapitulatif HOMMES'!A$13:J$43,4,FALSE))),0,(VLOOKUP(A93,'Récapitulatif HOMMES'!A$13:J$43,4,FALSE)))</f>
        <v>0</v>
      </c>
      <c r="E93" s="8">
        <f>IF(ISNA((VLOOKUP(A93,'Récapitulatif HOMMES'!A$13:H$43,5,FALSE))),0,(VLOOKUP(A93,'Récapitulatif HOMMES'!A$13:H$43,5,FALSE)))</f>
        <v>0</v>
      </c>
      <c r="F93" s="8">
        <f>IF(ISNA((VLOOKUP(B93,'Récapitulatif HOMMES'!B$13:I$43,5,FALSE))),0,(VLOOKUP(B93,'Récapitulatif HOMMES'!B$13:I$43,5,FALSE)))</f>
        <v>0</v>
      </c>
      <c r="G93" s="8">
        <f>IF(ISNA((VLOOKUP(F93,'Récapitulatif HOMMES'!F$13:L$43,2,FALSE))),0,(VLOOKUP(F93,'Récapitulatif HOMMES'!F$13:L$43,2,FALSE)))</f>
        <v>0</v>
      </c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</row>
    <row r="94" spans="1:20" ht="20.25" customHeight="1" x14ac:dyDescent="0.3">
      <c r="A94" s="7"/>
      <c r="B94" s="8">
        <f>IF(ISNA((VLOOKUP(A94,'Récapitulatif HOMMES'!A$13:G$43,2,FALSE))),0,(VLOOKUP(A94,'Récapitulatif HOMMES'!A$13:G$43,2,FALSE)))</f>
        <v>0</v>
      </c>
      <c r="C94" s="8">
        <f>IF(ISNA((VLOOKUP(B94,'Récapitulatif HOMMES'!B$13:I$43,2,FALSE))),0,(VLOOKUP(B94,'Récapitulatif HOMMES'!B$13:I$43,2,FALSE)))</f>
        <v>0</v>
      </c>
      <c r="D94" s="8">
        <f>IF(ISNA((VLOOKUP(A94,'Récapitulatif HOMMES'!A$13:J$43,4,FALSE))),0,(VLOOKUP(A94,'Récapitulatif HOMMES'!A$13:J$43,4,FALSE)))</f>
        <v>0</v>
      </c>
      <c r="E94" s="8">
        <f>IF(ISNA((VLOOKUP(A94,'Récapitulatif HOMMES'!A$13:H$43,5,FALSE))),0,(VLOOKUP(A94,'Récapitulatif HOMMES'!A$13:H$43,5,FALSE)))</f>
        <v>0</v>
      </c>
      <c r="F94" s="8">
        <f>IF(ISNA((VLOOKUP(B94,'Récapitulatif HOMMES'!B$13:I$43,5,FALSE))),0,(VLOOKUP(B94,'Récapitulatif HOMMES'!B$13:I$43,5,FALSE)))</f>
        <v>0</v>
      </c>
      <c r="G94" s="8">
        <f>IF(ISNA((VLOOKUP(F94,'Récapitulatif HOMMES'!F$13:L$43,2,FALSE))),0,(VLOOKUP(F94,'Récapitulatif HOMMES'!F$13:L$43,2,FALSE)))</f>
        <v>0</v>
      </c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</row>
    <row r="95" spans="1:20" ht="20.25" customHeight="1" x14ac:dyDescent="0.3">
      <c r="A95" s="7"/>
      <c r="B95" s="8">
        <f>IF(ISNA((VLOOKUP(A95,'Récapitulatif HOMMES'!A$13:G$43,2,FALSE))),0,(VLOOKUP(A95,'Récapitulatif HOMMES'!A$13:G$43,2,FALSE)))</f>
        <v>0</v>
      </c>
      <c r="C95" s="8">
        <f>IF(ISNA((VLOOKUP(B95,'Récapitulatif HOMMES'!B$13:I$43,2,FALSE))),0,(VLOOKUP(B95,'Récapitulatif HOMMES'!B$13:I$43,2,FALSE)))</f>
        <v>0</v>
      </c>
      <c r="D95" s="8">
        <f>IF(ISNA((VLOOKUP(A95,'Récapitulatif HOMMES'!A$13:J$43,4,FALSE))),0,(VLOOKUP(A95,'Récapitulatif HOMMES'!A$13:J$43,4,FALSE)))</f>
        <v>0</v>
      </c>
      <c r="E95" s="8">
        <f>IF(ISNA((VLOOKUP(A95,'Récapitulatif HOMMES'!A$13:H$43,5,FALSE))),0,(VLOOKUP(A95,'Récapitulatif HOMMES'!A$13:H$43,5,FALSE)))</f>
        <v>0</v>
      </c>
      <c r="F95" s="8">
        <f>IF(ISNA((VLOOKUP(B95,'Récapitulatif HOMMES'!B$13:I$43,5,FALSE))),0,(VLOOKUP(B95,'Récapitulatif HOMMES'!B$13:I$43,5,FALSE)))</f>
        <v>0</v>
      </c>
      <c r="G95" s="8">
        <f>IF(ISNA((VLOOKUP(F95,'Récapitulatif HOMMES'!F$13:L$43,2,FALSE))),0,(VLOOKUP(F95,'Récapitulatif HOMMES'!F$13:L$43,2,FALSE)))</f>
        <v>0</v>
      </c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</row>
    <row r="96" spans="1:20" ht="20.25" customHeight="1" x14ac:dyDescent="0.3">
      <c r="A96" s="7"/>
      <c r="B96" s="8">
        <f>IF(ISNA((VLOOKUP(A96,'Récapitulatif HOMMES'!A$13:G$43,2,FALSE))),0,(VLOOKUP(A96,'Récapitulatif HOMMES'!A$13:G$43,2,FALSE)))</f>
        <v>0</v>
      </c>
      <c r="C96" s="8">
        <f>IF(ISNA((VLOOKUP(B96,'Récapitulatif HOMMES'!B$13:I$43,2,FALSE))),0,(VLOOKUP(B96,'Récapitulatif HOMMES'!B$13:I$43,2,FALSE)))</f>
        <v>0</v>
      </c>
      <c r="D96" s="8">
        <f>IF(ISNA((VLOOKUP(A96,'Récapitulatif HOMMES'!A$13:J$43,4,FALSE))),0,(VLOOKUP(A96,'Récapitulatif HOMMES'!A$13:J$43,4,FALSE)))</f>
        <v>0</v>
      </c>
      <c r="E96" s="8">
        <f>IF(ISNA((VLOOKUP(A96,'Récapitulatif HOMMES'!A$13:H$43,5,FALSE))),0,(VLOOKUP(A96,'Récapitulatif HOMMES'!A$13:H$43,5,FALSE)))</f>
        <v>0</v>
      </c>
      <c r="F96" s="8">
        <f>IF(ISNA((VLOOKUP(B96,'Récapitulatif HOMMES'!B$13:I$43,5,FALSE))),0,(VLOOKUP(B96,'Récapitulatif HOMMES'!B$13:I$43,5,FALSE)))</f>
        <v>0</v>
      </c>
      <c r="G96" s="8">
        <f>IF(ISNA((VLOOKUP(F96,'Récapitulatif HOMMES'!F$13:L$43,2,FALSE))),0,(VLOOKUP(F96,'Récapitulatif HOMMES'!F$13:L$43,2,FALSE)))</f>
        <v>0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</row>
    <row r="97" spans="1:20" ht="20.25" customHeight="1" x14ac:dyDescent="0.3">
      <c r="A97" s="7"/>
      <c r="B97" s="8">
        <f>IF(ISNA((VLOOKUP(A97,'Récapitulatif HOMMES'!A$13:G$43,2,FALSE))),0,(VLOOKUP(A97,'Récapitulatif HOMMES'!A$13:G$43,2,FALSE)))</f>
        <v>0</v>
      </c>
      <c r="C97" s="8">
        <f>IF(ISNA((VLOOKUP(B97,'Récapitulatif HOMMES'!B$13:I$43,2,FALSE))),0,(VLOOKUP(B97,'Récapitulatif HOMMES'!B$13:I$43,2,FALSE)))</f>
        <v>0</v>
      </c>
      <c r="D97" s="8">
        <f>IF(ISNA((VLOOKUP(A97,'Récapitulatif HOMMES'!A$13:J$43,4,FALSE))),0,(VLOOKUP(A97,'Récapitulatif HOMMES'!A$13:J$43,4,FALSE)))</f>
        <v>0</v>
      </c>
      <c r="E97" s="8">
        <f>IF(ISNA((VLOOKUP(A97,'Récapitulatif HOMMES'!A$13:H$43,5,FALSE))),0,(VLOOKUP(A97,'Récapitulatif HOMMES'!A$13:H$43,5,FALSE)))</f>
        <v>0</v>
      </c>
      <c r="F97" s="8">
        <f>IF(ISNA((VLOOKUP(B97,'Récapitulatif HOMMES'!B$13:I$43,5,FALSE))),0,(VLOOKUP(B97,'Récapitulatif HOMMES'!B$13:I$43,5,FALSE)))</f>
        <v>0</v>
      </c>
      <c r="G97" s="8">
        <f>IF(ISNA((VLOOKUP(F97,'Récapitulatif HOMMES'!F$13:L$43,2,FALSE))),0,(VLOOKUP(F97,'Récapitulatif HOMMES'!F$13:L$43,2,FALSE)))</f>
        <v>0</v>
      </c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</row>
    <row r="98" spans="1:20" ht="18" customHeight="1" x14ac:dyDescent="0.3"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</row>
    <row r="99" spans="1:20" ht="18" customHeight="1" x14ac:dyDescent="0.3"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</row>
    <row r="100" spans="1:20" ht="18" customHeight="1" x14ac:dyDescent="0.3"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</row>
    <row r="101" spans="1:20" ht="18" customHeight="1" x14ac:dyDescent="0.3"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</row>
    <row r="102" spans="1:20" ht="18" customHeight="1" x14ac:dyDescent="0.3"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</row>
    <row r="103" spans="1:20" ht="18" customHeight="1" x14ac:dyDescent="0.3"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</row>
    <row r="104" spans="1:20" ht="18" customHeight="1" x14ac:dyDescent="0.3"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</row>
    <row r="105" spans="1:20" ht="18" customHeight="1" x14ac:dyDescent="0.3"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</row>
    <row r="106" spans="1:20" ht="18" customHeight="1" x14ac:dyDescent="0.3"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</row>
    <row r="107" spans="1:20" ht="18" customHeight="1" x14ac:dyDescent="0.3"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</row>
    <row r="108" spans="1:20" ht="18" customHeight="1" x14ac:dyDescent="0.3"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</row>
    <row r="109" spans="1:20" ht="18" customHeight="1" x14ac:dyDescent="0.3"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</row>
    <row r="110" spans="1:20" ht="18" customHeight="1" x14ac:dyDescent="0.3"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</row>
    <row r="111" spans="1:20" ht="18" customHeight="1" x14ac:dyDescent="0.3"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</row>
    <row r="112" spans="1:20" ht="18" customHeight="1" x14ac:dyDescent="0.3"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</row>
    <row r="113" spans="8:20" ht="18" customHeight="1" x14ac:dyDescent="0.3"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</row>
    <row r="114" spans="8:20" ht="18" customHeight="1" x14ac:dyDescent="0.3"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</row>
    <row r="115" spans="8:20" ht="18" customHeight="1" x14ac:dyDescent="0.3"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</row>
    <row r="116" spans="8:20" ht="18" customHeight="1" x14ac:dyDescent="0.3"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</row>
    <row r="117" spans="8:20" ht="18" customHeight="1" x14ac:dyDescent="0.3"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</row>
    <row r="118" spans="8:20" ht="18" customHeight="1" x14ac:dyDescent="0.3"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</row>
    <row r="119" spans="8:20" ht="18" customHeight="1" x14ac:dyDescent="0.3"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</row>
    <row r="120" spans="8:20" ht="18" customHeight="1" x14ac:dyDescent="0.3"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</row>
    <row r="121" spans="8:20" ht="18" customHeight="1" x14ac:dyDescent="0.3"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</row>
    <row r="122" spans="8:20" ht="18" customHeight="1" x14ac:dyDescent="0.3"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</row>
    <row r="123" spans="8:20" x14ac:dyDescent="0.3"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</row>
  </sheetData>
  <sheetProtection algorithmName="SHA-512" hashValue="x/N+qx6HaRQ9vicNriaYMx+SPnZyv3yO7OXAk6GP6gtUyQENcJCg7tzOThHnRW9GOIQ0E5fEGeFBUdaEhisllQ==" saltValue="nRBIe1Kny7DubLcLIC/O9w==" spinCount="100000" sheet="1" objects="1" scenarios="1" selectLockedCells="1"/>
  <mergeCells count="43">
    <mergeCell ref="A1:G1"/>
    <mergeCell ref="A2:G2"/>
    <mergeCell ref="A3:G3"/>
    <mergeCell ref="A5:B5"/>
    <mergeCell ref="C5:G5"/>
    <mergeCell ref="A6:B6"/>
    <mergeCell ref="C6:G6"/>
    <mergeCell ref="A8:B8"/>
    <mergeCell ref="C8:G8"/>
    <mergeCell ref="A9:B9"/>
    <mergeCell ref="C9:G9"/>
    <mergeCell ref="A18:B18"/>
    <mergeCell ref="C18:G18"/>
    <mergeCell ref="A19:B19"/>
    <mergeCell ref="C19:G19"/>
    <mergeCell ref="A28:B28"/>
    <mergeCell ref="C28:G28"/>
    <mergeCell ref="A29:B29"/>
    <mergeCell ref="C29:G29"/>
    <mergeCell ref="A38:B38"/>
    <mergeCell ref="C38:G38"/>
    <mergeCell ref="A39:B39"/>
    <mergeCell ref="C39:G39"/>
    <mergeCell ref="A48:B48"/>
    <mergeCell ref="C48:G48"/>
    <mergeCell ref="A49:B49"/>
    <mergeCell ref="C49:G49"/>
    <mergeCell ref="A58:B58"/>
    <mergeCell ref="C58:G58"/>
    <mergeCell ref="A59:B59"/>
    <mergeCell ref="C59:G59"/>
    <mergeCell ref="A69:B69"/>
    <mergeCell ref="C69:G69"/>
    <mergeCell ref="A70:B70"/>
    <mergeCell ref="C70:G70"/>
    <mergeCell ref="A90:B90"/>
    <mergeCell ref="C90:G90"/>
    <mergeCell ref="A79:B79"/>
    <mergeCell ref="C79:G79"/>
    <mergeCell ref="A80:B80"/>
    <mergeCell ref="C80:G80"/>
    <mergeCell ref="A89:B89"/>
    <mergeCell ref="C89:G89"/>
  </mergeCells>
  <dataValidations count="1">
    <dataValidation type="custom" allowBlank="1" showInputMessage="1" showErrorMessage="1" sqref="C5 C9:C10 C19 C29 C39 C49 C59 C70 C80 C90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T44"/>
  <sheetViews>
    <sheetView zoomScaleNormal="100" workbookViewId="0">
      <selection activeCell="A13" sqref="A13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8.5546875" style="11" customWidth="1"/>
    <col min="5" max="5" width="28.6640625" style="11" customWidth="1"/>
    <col min="6" max="6" width="12.6640625" style="11" customWidth="1"/>
    <col min="7" max="7" width="17.109375" style="11" customWidth="1"/>
    <col min="8" max="16384" width="11.44140625" style="11"/>
  </cols>
  <sheetData>
    <row r="1" spans="1:20" ht="25.5" customHeight="1" x14ac:dyDescent="0.3">
      <c r="A1" s="57" t="str">
        <f>'Récapitulatif HOMMES'!A1</f>
        <v>CHAMPIONNATS DE FRANCE</v>
      </c>
      <c r="B1" s="57"/>
      <c r="C1" s="57"/>
      <c r="D1" s="57"/>
      <c r="E1" s="57"/>
      <c r="F1" s="57"/>
      <c r="G1" s="57"/>
    </row>
    <row r="2" spans="1:20" s="27" customFormat="1" ht="25.5" customHeight="1" x14ac:dyDescent="0.65">
      <c r="A2" s="59" t="str">
        <f>'Récapitulatif HOMMES'!A2</f>
        <v>MASTERS PISTE 2019</v>
      </c>
      <c r="B2" s="59"/>
      <c r="C2" s="59"/>
      <c r="D2" s="59"/>
      <c r="E2" s="59"/>
      <c r="F2" s="59"/>
      <c r="G2" s="59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61" t="str">
        <f>'Récapitulatif HOMMES'!A3</f>
        <v>Vélodrome Théo Cauville - LE NEUBOURG (NORMANDIE)</v>
      </c>
      <c r="B3" s="61"/>
      <c r="C3" s="61"/>
      <c r="D3" s="61"/>
      <c r="E3" s="61"/>
      <c r="F3" s="61"/>
      <c r="G3" s="6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70" t="s">
        <v>22</v>
      </c>
      <c r="B5" s="70"/>
      <c r="C5" s="71">
        <f>'Récapitulatif HOMMES'!C8</f>
        <v>0</v>
      </c>
      <c r="D5" s="71"/>
      <c r="E5" s="71"/>
      <c r="F5" s="71"/>
      <c r="G5" s="71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58" t="s">
        <v>8</v>
      </c>
      <c r="B6" s="58"/>
      <c r="C6" s="72" t="s">
        <v>41</v>
      </c>
      <c r="D6" s="72"/>
      <c r="E6" s="72"/>
      <c r="F6" s="72"/>
      <c r="G6" s="7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58" t="s">
        <v>24</v>
      </c>
      <c r="B8" s="58"/>
      <c r="C8" s="73" t="s">
        <v>35</v>
      </c>
      <c r="D8" s="73"/>
      <c r="E8" s="73"/>
      <c r="F8" s="73"/>
      <c r="G8" s="73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58" t="s">
        <v>14</v>
      </c>
      <c r="B9" s="58"/>
      <c r="C9" s="69">
        <f>COUNTA(A13,A21)</f>
        <v>0</v>
      </c>
      <c r="D9" s="69"/>
      <c r="E9" s="69"/>
      <c r="F9" s="69"/>
      <c r="G9" s="69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22.5" customHeight="1" x14ac:dyDescent="0.3">
      <c r="A11" s="82" t="s">
        <v>36</v>
      </c>
      <c r="B11" s="82"/>
      <c r="C11" s="82"/>
      <c r="D11" s="82"/>
      <c r="E11" s="82"/>
      <c r="F11" s="82"/>
      <c r="G11" s="8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32.25" customHeight="1" x14ac:dyDescent="0.3">
      <c r="A12" s="4" t="s">
        <v>2</v>
      </c>
      <c r="B12" s="4" t="s">
        <v>9</v>
      </c>
      <c r="C12" s="4" t="s">
        <v>4</v>
      </c>
      <c r="D12" s="4" t="s">
        <v>3</v>
      </c>
      <c r="E12" s="4" t="s">
        <v>0</v>
      </c>
      <c r="F12" s="4" t="s">
        <v>19</v>
      </c>
      <c r="G12" s="4" t="s">
        <v>1</v>
      </c>
      <c r="H12" s="4" t="s">
        <v>57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IF(ISNA((VLOOKUP(A13,'Récapitulatif HOMMES'!A$13:G$43,2,FALSE))),0,(VLOOKUP(A13,'Récapitulatif HOMMES'!A$13:G$43,2,FALSE)))</f>
        <v>0</v>
      </c>
      <c r="C13" s="8">
        <f>IF(ISNA((VLOOKUP(B13,'Récapitulatif HOMMES'!B$13:I$43,2,FALSE))),0,(VLOOKUP(B13,'Récapitulatif HOMMES'!B$13:I$43,2,FALSE)))</f>
        <v>0</v>
      </c>
      <c r="D13" s="8">
        <f>IF(ISNA((VLOOKUP(A13,'Récapitulatif HOMMES'!A$13:J$43,4,FALSE))),0,(VLOOKUP(A13,'Récapitulatif HOMMES'!A$13:J$43,4,FALSE)))</f>
        <v>0</v>
      </c>
      <c r="E13" s="8">
        <f>IF(ISNA((VLOOKUP(A13,'Récapitulatif HOMMES'!A$13:H$43,5,FALSE))),0,(VLOOKUP(A13,'Récapitulatif HOMMES'!A$13:H$43,5,FALSE)))</f>
        <v>0</v>
      </c>
      <c r="F13" s="8">
        <f>IF(ISNA((VLOOKUP(B13,'Récapitulatif HOMMES'!B$13:I$43,5,FALSE))),0,(VLOOKUP(B13,'Récapitulatif HOMMES'!B$13:I$43,5,FALSE)))</f>
        <v>0</v>
      </c>
      <c r="G13" s="8">
        <f>IF(ISNA((VLOOKUP(F13,'Récapitulatif HOMMES'!F$13:L$43,2,FALSE))),0,(VLOOKUP(F13,'Récapitulatif HOMMES'!F$13:L$43,2,FALSE)))</f>
        <v>0</v>
      </c>
      <c r="H13" s="40" t="s">
        <v>55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IF(ISNA((VLOOKUP(A14,'Récapitulatif HOMMES'!A$13:G$43,2,FALSE))),0,(VLOOKUP(A14,'Récapitulatif HOMMES'!A$13:G$43,2,FALSE)))</f>
        <v>0</v>
      </c>
      <c r="C14" s="8">
        <f>IF(ISNA((VLOOKUP(B14,'Récapitulatif HOMMES'!B$13:I$43,2,FALSE))),0,(VLOOKUP(B14,'Récapitulatif HOMMES'!B$13:I$43,2,FALSE)))</f>
        <v>0</v>
      </c>
      <c r="D14" s="8">
        <f>IF(ISNA((VLOOKUP(A14,'Récapitulatif HOMMES'!A$13:J$43,4,FALSE))),0,(VLOOKUP(A14,'Récapitulatif HOMMES'!A$13:J$43,4,FALSE)))</f>
        <v>0</v>
      </c>
      <c r="E14" s="8">
        <f>IF(ISNA((VLOOKUP(A14,'Récapitulatif HOMMES'!A$13:H$43,5,FALSE))),0,(VLOOKUP(A14,'Récapitulatif HOMMES'!A$13:H$43,5,FALSE)))</f>
        <v>0</v>
      </c>
      <c r="F14" s="8">
        <f>IF(ISNA((VLOOKUP(B14,'Récapitulatif HOMMES'!B$13:I$43,5,FALSE))),0,(VLOOKUP(B14,'Récapitulatif HOMMES'!B$13:I$43,5,FALSE)))</f>
        <v>0</v>
      </c>
      <c r="G14" s="8">
        <f>IF(ISNA((VLOOKUP(F14,'Récapitulatif HOMMES'!F$13:L$43,2,FALSE))),0,(VLOOKUP(F14,'Récapitulatif HOMMES'!F$13:L$43,2,FALSE)))</f>
        <v>0</v>
      </c>
      <c r="H14" s="40" t="s">
        <v>55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IF(ISNA((VLOOKUP(A15,'Récapitulatif HOMMES'!A$13:G$43,2,FALSE))),0,(VLOOKUP(A15,'Récapitulatif HOMMES'!A$13:G$43,2,FALSE)))</f>
        <v>0</v>
      </c>
      <c r="C15" s="8">
        <f>IF(ISNA((VLOOKUP(B15,'Récapitulatif HOMMES'!B$13:I$43,2,FALSE))),0,(VLOOKUP(B15,'Récapitulatif HOMMES'!B$13:I$43,2,FALSE)))</f>
        <v>0</v>
      </c>
      <c r="D15" s="8">
        <f>IF(ISNA((VLOOKUP(A15,'Récapitulatif HOMMES'!A$13:J$43,4,FALSE))),0,(VLOOKUP(A15,'Récapitulatif HOMMES'!A$13:J$43,4,FALSE)))</f>
        <v>0</v>
      </c>
      <c r="E15" s="8">
        <f>IF(ISNA((VLOOKUP(A15,'Récapitulatif HOMMES'!A$13:H$43,5,FALSE))),0,(VLOOKUP(A15,'Récapitulatif HOMMES'!A$13:H$43,5,FALSE)))</f>
        <v>0</v>
      </c>
      <c r="F15" s="8">
        <f>IF(ISNA((VLOOKUP(B15,'Récapitulatif HOMMES'!B$13:I$43,5,FALSE))),0,(VLOOKUP(B15,'Récapitulatif HOMMES'!B$13:I$43,5,FALSE)))</f>
        <v>0</v>
      </c>
      <c r="G15" s="8">
        <f>IF(ISNA((VLOOKUP(F15,'Récapitulatif HOMMES'!F$13:L$43,2,FALSE))),0,(VLOOKUP(F15,'Récapitulatif HOMMES'!F$13:L$43,2,FALSE)))</f>
        <v>0</v>
      </c>
      <c r="H15" s="40" t="s">
        <v>55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IF(ISNA((VLOOKUP(A16,'Récapitulatif HOMMES'!A$13:G$43,2,FALSE))),0,(VLOOKUP(A16,'Récapitulatif HOMMES'!A$13:G$43,2,FALSE)))</f>
        <v>0</v>
      </c>
      <c r="C16" s="8">
        <f>IF(ISNA((VLOOKUP(B16,'Récapitulatif HOMMES'!B$13:I$43,2,FALSE))),0,(VLOOKUP(B16,'Récapitulatif HOMMES'!B$13:I$43,2,FALSE)))</f>
        <v>0</v>
      </c>
      <c r="D16" s="8">
        <f>IF(ISNA((VLOOKUP(A16,'Récapitulatif HOMMES'!A$13:J$43,4,FALSE))),0,(VLOOKUP(A16,'Récapitulatif HOMMES'!A$13:J$43,4,FALSE)))</f>
        <v>0</v>
      </c>
      <c r="E16" s="8">
        <f>IF(ISNA((VLOOKUP(A16,'Récapitulatif HOMMES'!A$13:H$43,5,FALSE))),0,(VLOOKUP(A16,'Récapitulatif HOMMES'!A$13:H$43,5,FALSE)))</f>
        <v>0</v>
      </c>
      <c r="F16" s="8">
        <f>IF(ISNA((VLOOKUP(B16,'Récapitulatif HOMMES'!B$13:I$43,5,FALSE))),0,(VLOOKUP(B16,'Récapitulatif HOMMES'!B$13:I$43,5,FALSE)))</f>
        <v>0</v>
      </c>
      <c r="G16" s="8">
        <f>IF(ISNA((VLOOKUP(F16,'Récapitulatif HOMMES'!F$13:L$43,2,FALSE))),0,(VLOOKUP(F16,'Récapitulatif HOMMES'!F$13:L$43,2,FALSE)))</f>
        <v>0</v>
      </c>
      <c r="H16" s="40" t="s">
        <v>55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0.25" customHeight="1" x14ac:dyDescent="0.3">
      <c r="A17" s="43"/>
      <c r="B17" s="41">
        <f>IF(ISNA((VLOOKUP(A17,'Récapitulatif HOMMES'!A$13:G$43,2,FALSE))),0,(VLOOKUP(A17,'Récapitulatif HOMMES'!A$13:G$43,2,FALSE)))</f>
        <v>0</v>
      </c>
      <c r="C17" s="41">
        <f>IF(ISNA((VLOOKUP(B17,'Récapitulatif HOMMES'!B$13:I$43,2,FALSE))),0,(VLOOKUP(B17,'Récapitulatif HOMMES'!B$13:I$43,2,FALSE)))</f>
        <v>0</v>
      </c>
      <c r="D17" s="41">
        <f>IF(ISNA((VLOOKUP(A17,'Récapitulatif HOMMES'!A$13:J$43,4,FALSE))),0,(VLOOKUP(A17,'Récapitulatif HOMMES'!A$13:J$43,4,FALSE)))</f>
        <v>0</v>
      </c>
      <c r="E17" s="41">
        <f>IF(ISNA((VLOOKUP(A17,'Récapitulatif HOMMES'!A$13:H$43,5,FALSE))),0,(VLOOKUP(A17,'Récapitulatif HOMMES'!A$13:H$43,5,FALSE)))</f>
        <v>0</v>
      </c>
      <c r="F17" s="41">
        <f>IF(ISNA((VLOOKUP(B17,'Récapitulatif HOMMES'!B$13:I$43,5,FALSE))),0,(VLOOKUP(B17,'Récapitulatif HOMMES'!B$13:I$43,5,FALSE)))</f>
        <v>0</v>
      </c>
      <c r="G17" s="41">
        <f>IF(ISNA((VLOOKUP(F17,'Récapitulatif HOMMES'!F$13:L$43,2,FALSE))),0,(VLOOKUP(F17,'Récapitulatif HOMMES'!F$13:L$43,2,FALSE)))</f>
        <v>0</v>
      </c>
      <c r="H17" s="41" t="s">
        <v>56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s="32" customFormat="1" ht="22.5" customHeight="1" x14ac:dyDescent="0.3">
      <c r="A18" s="5"/>
      <c r="B18" s="6"/>
      <c r="C18" s="6"/>
      <c r="D18" s="6"/>
      <c r="E18" s="6"/>
      <c r="F18" s="6"/>
      <c r="G18" s="6"/>
    </row>
    <row r="19" spans="1:20" ht="22.5" customHeight="1" x14ac:dyDescent="0.3">
      <c r="A19" s="82" t="s">
        <v>37</v>
      </c>
      <c r="B19" s="82"/>
      <c r="C19" s="82"/>
      <c r="D19" s="82"/>
      <c r="E19" s="82"/>
      <c r="F19" s="82"/>
      <c r="G19" s="8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32.25" customHeight="1" x14ac:dyDescent="0.3">
      <c r="A20" s="4" t="s">
        <v>2</v>
      </c>
      <c r="B20" s="4" t="s">
        <v>9</v>
      </c>
      <c r="C20" s="4" t="s">
        <v>4</v>
      </c>
      <c r="D20" s="4" t="s">
        <v>3</v>
      </c>
      <c r="E20" s="4" t="s">
        <v>0</v>
      </c>
      <c r="F20" s="4" t="s">
        <v>19</v>
      </c>
      <c r="G20" s="4" t="s">
        <v>1</v>
      </c>
      <c r="H20" s="4" t="s">
        <v>57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0.25" customHeight="1" x14ac:dyDescent="0.3">
      <c r="A21" s="7"/>
      <c r="B21" s="8">
        <f>IF(ISNA((VLOOKUP(A21,'Récapitulatif HOMMES'!A$13:G$43,2,FALSE))),0,(VLOOKUP(A21,'Récapitulatif HOMMES'!A$13:G$43,2,FALSE)))</f>
        <v>0</v>
      </c>
      <c r="C21" s="8">
        <f>IF(ISNA((VLOOKUP(B21,'Récapitulatif HOMMES'!B$13:I$43,2,FALSE))),0,(VLOOKUP(B21,'Récapitulatif HOMMES'!B$13:I$43,2,FALSE)))</f>
        <v>0</v>
      </c>
      <c r="D21" s="8">
        <f>IF(ISNA((VLOOKUP(A21,'Récapitulatif HOMMES'!A$13:J$43,4,FALSE))),0,(VLOOKUP(A21,'Récapitulatif HOMMES'!A$13:J$43,4,FALSE)))</f>
        <v>0</v>
      </c>
      <c r="E21" s="8">
        <f>IF(ISNA((VLOOKUP(A21,'Récapitulatif HOMMES'!A$13:H$43,5,FALSE))),0,(VLOOKUP(A21,'Récapitulatif HOMMES'!A$13:H$43,5,FALSE)))</f>
        <v>0</v>
      </c>
      <c r="F21" s="8">
        <f>IF(ISNA((VLOOKUP(B21,'Récapitulatif HOMMES'!B$13:I$43,5,FALSE))),0,(VLOOKUP(B21,'Récapitulatif HOMMES'!B$13:I$43,5,FALSE)))</f>
        <v>0</v>
      </c>
      <c r="G21" s="8">
        <f>IF(ISNA((VLOOKUP(F21,'Récapitulatif HOMMES'!F$13:L$43,2,FALSE))),0,(VLOOKUP(F21,'Récapitulatif HOMMES'!F$13:L$43,2,FALSE)))</f>
        <v>0</v>
      </c>
      <c r="H21" s="40" t="s">
        <v>55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0.25" customHeight="1" x14ac:dyDescent="0.3">
      <c r="A22" s="7"/>
      <c r="B22" s="8">
        <f>IF(ISNA((VLOOKUP(A22,'Récapitulatif HOMMES'!A$13:G$43,2,FALSE))),0,(VLOOKUP(A22,'Récapitulatif HOMMES'!A$13:G$43,2,FALSE)))</f>
        <v>0</v>
      </c>
      <c r="C22" s="8">
        <f>IF(ISNA((VLOOKUP(B22,'Récapitulatif HOMMES'!B$13:I$43,2,FALSE))),0,(VLOOKUP(B22,'Récapitulatif HOMMES'!B$13:I$43,2,FALSE)))</f>
        <v>0</v>
      </c>
      <c r="D22" s="8">
        <f>IF(ISNA((VLOOKUP(A22,'Récapitulatif HOMMES'!A$13:J$43,4,FALSE))),0,(VLOOKUP(A22,'Récapitulatif HOMMES'!A$13:J$43,4,FALSE)))</f>
        <v>0</v>
      </c>
      <c r="E22" s="8">
        <f>IF(ISNA((VLOOKUP(A22,'Récapitulatif HOMMES'!A$13:H$43,5,FALSE))),0,(VLOOKUP(A22,'Récapitulatif HOMMES'!A$13:H$43,5,FALSE)))</f>
        <v>0</v>
      </c>
      <c r="F22" s="8">
        <f>IF(ISNA((VLOOKUP(B22,'Récapitulatif HOMMES'!B$13:I$43,5,FALSE))),0,(VLOOKUP(B22,'Récapitulatif HOMMES'!B$13:I$43,5,FALSE)))</f>
        <v>0</v>
      </c>
      <c r="G22" s="8">
        <f>IF(ISNA((VLOOKUP(F22,'Récapitulatif HOMMES'!F$13:L$43,2,FALSE))),0,(VLOOKUP(F22,'Récapitulatif HOMMES'!F$13:L$43,2,FALSE)))</f>
        <v>0</v>
      </c>
      <c r="H22" s="40" t="s">
        <v>55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0.25" customHeight="1" x14ac:dyDescent="0.3">
      <c r="A23" s="7"/>
      <c r="B23" s="8">
        <f>IF(ISNA((VLOOKUP(A23,'Récapitulatif HOMMES'!A$13:G$43,2,FALSE))),0,(VLOOKUP(A23,'Récapitulatif HOMMES'!A$13:G$43,2,FALSE)))</f>
        <v>0</v>
      </c>
      <c r="C23" s="8">
        <f>IF(ISNA((VLOOKUP(B23,'Récapitulatif HOMMES'!B$13:I$43,2,FALSE))),0,(VLOOKUP(B23,'Récapitulatif HOMMES'!B$13:I$43,2,FALSE)))</f>
        <v>0</v>
      </c>
      <c r="D23" s="8">
        <f>IF(ISNA((VLOOKUP(A23,'Récapitulatif HOMMES'!A$13:J$43,4,FALSE))),0,(VLOOKUP(A23,'Récapitulatif HOMMES'!A$13:J$43,4,FALSE)))</f>
        <v>0</v>
      </c>
      <c r="E23" s="8">
        <f>IF(ISNA((VLOOKUP(A23,'Récapitulatif HOMMES'!A$13:H$43,5,FALSE))),0,(VLOOKUP(A23,'Récapitulatif HOMMES'!A$13:H$43,5,FALSE)))</f>
        <v>0</v>
      </c>
      <c r="F23" s="8">
        <f>IF(ISNA((VLOOKUP(B23,'Récapitulatif HOMMES'!B$13:I$43,5,FALSE))),0,(VLOOKUP(B23,'Récapitulatif HOMMES'!B$13:I$43,5,FALSE)))</f>
        <v>0</v>
      </c>
      <c r="G23" s="8">
        <f>IF(ISNA((VLOOKUP(F23,'Récapitulatif HOMMES'!F$13:L$43,2,FALSE))),0,(VLOOKUP(F23,'Récapitulatif HOMMES'!F$13:L$43,2,FALSE)))</f>
        <v>0</v>
      </c>
      <c r="H23" s="40" t="s">
        <v>55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0.25" customHeight="1" x14ac:dyDescent="0.3">
      <c r="A24" s="7"/>
      <c r="B24" s="8">
        <f>IF(ISNA((VLOOKUP(A24,'Récapitulatif HOMMES'!A$13:G$43,2,FALSE))),0,(VLOOKUP(A24,'Récapitulatif HOMMES'!A$13:G$43,2,FALSE)))</f>
        <v>0</v>
      </c>
      <c r="C24" s="8">
        <f>IF(ISNA((VLOOKUP(B24,'Récapitulatif HOMMES'!B$13:I$43,2,FALSE))),0,(VLOOKUP(B24,'Récapitulatif HOMMES'!B$13:I$43,2,FALSE)))</f>
        <v>0</v>
      </c>
      <c r="D24" s="8">
        <f>IF(ISNA((VLOOKUP(A24,'Récapitulatif HOMMES'!A$13:J$43,4,FALSE))),0,(VLOOKUP(A24,'Récapitulatif HOMMES'!A$13:J$43,4,FALSE)))</f>
        <v>0</v>
      </c>
      <c r="E24" s="8">
        <f>IF(ISNA((VLOOKUP(A24,'Récapitulatif HOMMES'!A$13:H$43,5,FALSE))),0,(VLOOKUP(A24,'Récapitulatif HOMMES'!A$13:H$43,5,FALSE)))</f>
        <v>0</v>
      </c>
      <c r="F24" s="8">
        <f>IF(ISNA((VLOOKUP(B24,'Récapitulatif HOMMES'!B$13:I$43,5,FALSE))),0,(VLOOKUP(B24,'Récapitulatif HOMMES'!B$13:I$43,5,FALSE)))</f>
        <v>0</v>
      </c>
      <c r="G24" s="8">
        <f>IF(ISNA((VLOOKUP(F24,'Récapitulatif HOMMES'!F$13:L$43,2,FALSE))),0,(VLOOKUP(F24,'Récapitulatif HOMMES'!F$13:L$43,2,FALSE)))</f>
        <v>0</v>
      </c>
      <c r="H24" s="40" t="s">
        <v>55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0.25" customHeight="1" x14ac:dyDescent="0.3">
      <c r="A25" s="43"/>
      <c r="B25" s="41">
        <f>IF(ISNA((VLOOKUP(A25,'Récapitulatif HOMMES'!A$13:G$43,2,FALSE))),0,(VLOOKUP(A25,'Récapitulatif HOMMES'!A$13:G$43,2,FALSE)))</f>
        <v>0</v>
      </c>
      <c r="C25" s="41">
        <f>IF(ISNA((VLOOKUP(B25,'Récapitulatif HOMMES'!B$13:I$43,2,FALSE))),0,(VLOOKUP(B25,'Récapitulatif HOMMES'!B$13:I$43,2,FALSE)))</f>
        <v>0</v>
      </c>
      <c r="D25" s="41">
        <f>IF(ISNA((VLOOKUP(A25,'Récapitulatif HOMMES'!A$13:J$43,4,FALSE))),0,(VLOOKUP(A25,'Récapitulatif HOMMES'!A$13:J$43,4,FALSE)))</f>
        <v>0</v>
      </c>
      <c r="E25" s="41">
        <f>IF(ISNA((VLOOKUP(A25,'Récapitulatif HOMMES'!A$13:H$43,5,FALSE))),0,(VLOOKUP(A25,'Récapitulatif HOMMES'!A$13:H$43,5,FALSE)))</f>
        <v>0</v>
      </c>
      <c r="F25" s="41">
        <f>IF(ISNA((VLOOKUP(B25,'Récapitulatif HOMMES'!B$13:I$43,5,FALSE))),0,(VLOOKUP(B25,'Récapitulatif HOMMES'!B$13:I$43,5,FALSE)))</f>
        <v>0</v>
      </c>
      <c r="G25" s="41">
        <f>IF(ISNA((VLOOKUP(F25,'Récapitulatif HOMMES'!F$13:L$43,2,FALSE))),0,(VLOOKUP(F25,'Récapitulatif HOMMES'!F$13:L$43,2,FALSE)))</f>
        <v>0</v>
      </c>
      <c r="H25" s="41" t="s">
        <v>56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0.25" customHeight="1" x14ac:dyDescent="0.3">
      <c r="A26" s="33"/>
      <c r="B26" s="17"/>
      <c r="C26" s="17"/>
      <c r="D26" s="17"/>
      <c r="E26" s="17"/>
      <c r="F26" s="17"/>
      <c r="G26" s="17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0.25" customHeight="1" x14ac:dyDescent="0.3">
      <c r="A27" s="58" t="s">
        <v>24</v>
      </c>
      <c r="B27" s="58"/>
      <c r="C27" s="69" t="s">
        <v>38</v>
      </c>
      <c r="D27" s="69"/>
      <c r="E27" s="69"/>
      <c r="F27" s="69"/>
      <c r="G27" s="69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0.25" customHeight="1" x14ac:dyDescent="0.3">
      <c r="A28" s="58" t="s">
        <v>14</v>
      </c>
      <c r="B28" s="58"/>
      <c r="C28" s="69">
        <f>COUNTA(A40,A32)</f>
        <v>0</v>
      </c>
      <c r="D28" s="69"/>
      <c r="E28" s="69"/>
      <c r="F28" s="69"/>
      <c r="G28" s="69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2.5" customHeight="1" x14ac:dyDescent="0.3"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2.5" customHeight="1" x14ac:dyDescent="0.3">
      <c r="A30" s="82" t="s">
        <v>36</v>
      </c>
      <c r="B30" s="82"/>
      <c r="C30" s="82"/>
      <c r="D30" s="82"/>
      <c r="E30" s="82"/>
      <c r="F30" s="82"/>
      <c r="G30" s="8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32.25" customHeight="1" x14ac:dyDescent="0.3">
      <c r="A31" s="4" t="s">
        <v>2</v>
      </c>
      <c r="B31" s="4" t="s">
        <v>9</v>
      </c>
      <c r="C31" s="4" t="s">
        <v>4</v>
      </c>
      <c r="D31" s="4" t="s">
        <v>3</v>
      </c>
      <c r="E31" s="4" t="s">
        <v>0</v>
      </c>
      <c r="F31" s="4" t="s">
        <v>19</v>
      </c>
      <c r="G31" s="4" t="s">
        <v>1</v>
      </c>
      <c r="H31" s="4" t="s">
        <v>57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0.25" customHeight="1" x14ac:dyDescent="0.3">
      <c r="A32" s="7"/>
      <c r="B32" s="8">
        <f>IF(ISNA((VLOOKUP(A32,'Récapitulatif HOMMES'!A$13:G$43,2,FALSE))),0,(VLOOKUP(A32,'Récapitulatif HOMMES'!A$13:G$43,2,FALSE)))</f>
        <v>0</v>
      </c>
      <c r="C32" s="8">
        <f>IF(ISNA((VLOOKUP(B32,'Récapitulatif HOMMES'!B$13:I$43,2,FALSE))),0,(VLOOKUP(B32,'Récapitulatif HOMMES'!B$13:I$43,2,FALSE)))</f>
        <v>0</v>
      </c>
      <c r="D32" s="8">
        <f>IF(ISNA((VLOOKUP(A32,'Récapitulatif HOMMES'!A$13:J$43,4,FALSE))),0,(VLOOKUP(A32,'Récapitulatif HOMMES'!A$13:J$43,4,FALSE)))</f>
        <v>0</v>
      </c>
      <c r="E32" s="8">
        <f>IF(ISNA((VLOOKUP(A32,'Récapitulatif HOMMES'!A$13:H$43,5,FALSE))),0,(VLOOKUP(A32,'Récapitulatif HOMMES'!A$13:H$43,5,FALSE)))</f>
        <v>0</v>
      </c>
      <c r="F32" s="8">
        <f>IF(ISNA((VLOOKUP(B32,'Récapitulatif HOMMES'!B$13:I$43,5,FALSE))),0,(VLOOKUP(B32,'Récapitulatif HOMMES'!B$13:I$43,5,FALSE)))</f>
        <v>0</v>
      </c>
      <c r="G32" s="8">
        <f>IF(ISNA((VLOOKUP(F32,'Récapitulatif HOMMES'!F$13:L$43,2,FALSE))),0,(VLOOKUP(F32,'Récapitulatif HOMMES'!F$13:L$43,2,FALSE)))</f>
        <v>0</v>
      </c>
      <c r="H32" s="40" t="s">
        <v>55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0.25" customHeight="1" x14ac:dyDescent="0.3">
      <c r="A33" s="7"/>
      <c r="B33" s="8">
        <f>IF(ISNA((VLOOKUP(A33,'Récapitulatif HOMMES'!A$13:G$43,2,FALSE))),0,(VLOOKUP(A33,'Récapitulatif HOMMES'!A$13:G$43,2,FALSE)))</f>
        <v>0</v>
      </c>
      <c r="C33" s="8">
        <f>IF(ISNA((VLOOKUP(B33,'Récapitulatif HOMMES'!B$13:I$43,2,FALSE))),0,(VLOOKUP(B33,'Récapitulatif HOMMES'!B$13:I$43,2,FALSE)))</f>
        <v>0</v>
      </c>
      <c r="D33" s="8">
        <f>IF(ISNA((VLOOKUP(A33,'Récapitulatif HOMMES'!A$13:J$43,4,FALSE))),0,(VLOOKUP(A33,'Récapitulatif HOMMES'!A$13:J$43,4,FALSE)))</f>
        <v>0</v>
      </c>
      <c r="E33" s="8">
        <f>IF(ISNA((VLOOKUP(A33,'Récapitulatif HOMMES'!A$13:H$43,5,FALSE))),0,(VLOOKUP(A33,'Récapitulatif HOMMES'!A$13:H$43,5,FALSE)))</f>
        <v>0</v>
      </c>
      <c r="F33" s="8">
        <f>IF(ISNA((VLOOKUP(B33,'Récapitulatif HOMMES'!B$13:I$43,5,FALSE))),0,(VLOOKUP(B33,'Récapitulatif HOMMES'!B$13:I$43,5,FALSE)))</f>
        <v>0</v>
      </c>
      <c r="G33" s="8">
        <f>IF(ISNA((VLOOKUP(F33,'Récapitulatif HOMMES'!F$13:L$43,2,FALSE))),0,(VLOOKUP(F33,'Récapitulatif HOMMES'!F$13:L$43,2,FALSE)))</f>
        <v>0</v>
      </c>
      <c r="H33" s="40" t="s">
        <v>55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0.25" customHeight="1" x14ac:dyDescent="0.3">
      <c r="A34" s="7"/>
      <c r="B34" s="8">
        <f>IF(ISNA((VLOOKUP(A34,'Récapitulatif HOMMES'!A$13:G$43,2,FALSE))),0,(VLOOKUP(A34,'Récapitulatif HOMMES'!A$13:G$43,2,FALSE)))</f>
        <v>0</v>
      </c>
      <c r="C34" s="8">
        <f>IF(ISNA((VLOOKUP(B34,'Récapitulatif HOMMES'!B$13:I$43,2,FALSE))),0,(VLOOKUP(B34,'Récapitulatif HOMMES'!B$13:I$43,2,FALSE)))</f>
        <v>0</v>
      </c>
      <c r="D34" s="8">
        <f>IF(ISNA((VLOOKUP(A34,'Récapitulatif HOMMES'!A$13:J$43,4,FALSE))),0,(VLOOKUP(A34,'Récapitulatif HOMMES'!A$13:J$43,4,FALSE)))</f>
        <v>0</v>
      </c>
      <c r="E34" s="8">
        <f>IF(ISNA((VLOOKUP(A34,'Récapitulatif HOMMES'!A$13:H$43,5,FALSE))),0,(VLOOKUP(A34,'Récapitulatif HOMMES'!A$13:H$43,5,FALSE)))</f>
        <v>0</v>
      </c>
      <c r="F34" s="8">
        <f>IF(ISNA((VLOOKUP(B34,'Récapitulatif HOMMES'!B$13:I$43,5,FALSE))),0,(VLOOKUP(B34,'Récapitulatif HOMMES'!B$13:I$43,5,FALSE)))</f>
        <v>0</v>
      </c>
      <c r="G34" s="8">
        <f>IF(ISNA((VLOOKUP(F34,'Récapitulatif HOMMES'!F$13:L$43,2,FALSE))),0,(VLOOKUP(F34,'Récapitulatif HOMMES'!F$13:L$43,2,FALSE)))</f>
        <v>0</v>
      </c>
      <c r="H34" s="40" t="s">
        <v>55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0.25" customHeight="1" x14ac:dyDescent="0.3">
      <c r="A35" s="7"/>
      <c r="B35" s="8">
        <f>IF(ISNA((VLOOKUP(A35,'Récapitulatif HOMMES'!A$13:G$43,2,FALSE))),0,(VLOOKUP(A35,'Récapitulatif HOMMES'!A$13:G$43,2,FALSE)))</f>
        <v>0</v>
      </c>
      <c r="C35" s="8">
        <f>IF(ISNA((VLOOKUP(B35,'Récapitulatif HOMMES'!B$13:I$43,2,FALSE))),0,(VLOOKUP(B35,'Récapitulatif HOMMES'!B$13:I$43,2,FALSE)))</f>
        <v>0</v>
      </c>
      <c r="D35" s="8">
        <f>IF(ISNA((VLOOKUP(A35,'Récapitulatif HOMMES'!A$13:J$43,4,FALSE))),0,(VLOOKUP(A35,'Récapitulatif HOMMES'!A$13:J$43,4,FALSE)))</f>
        <v>0</v>
      </c>
      <c r="E35" s="8">
        <f>IF(ISNA((VLOOKUP(A35,'Récapitulatif HOMMES'!A$13:H$43,5,FALSE))),0,(VLOOKUP(A35,'Récapitulatif HOMMES'!A$13:H$43,5,FALSE)))</f>
        <v>0</v>
      </c>
      <c r="F35" s="8">
        <f>IF(ISNA((VLOOKUP(B35,'Récapitulatif HOMMES'!B$13:I$43,5,FALSE))),0,(VLOOKUP(B35,'Récapitulatif HOMMES'!B$13:I$43,5,FALSE)))</f>
        <v>0</v>
      </c>
      <c r="G35" s="8">
        <f>IF(ISNA((VLOOKUP(F35,'Récapitulatif HOMMES'!F$13:L$43,2,FALSE))),0,(VLOOKUP(F35,'Récapitulatif HOMMES'!F$13:L$43,2,FALSE)))</f>
        <v>0</v>
      </c>
      <c r="H35" s="40" t="s">
        <v>55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0.25" customHeight="1" x14ac:dyDescent="0.3">
      <c r="A36" s="43"/>
      <c r="B36" s="41">
        <f>IF(ISNA((VLOOKUP(A36,'Récapitulatif HOMMES'!A$13:G$43,2,FALSE))),0,(VLOOKUP(A36,'Récapitulatif HOMMES'!A$13:G$43,2,FALSE)))</f>
        <v>0</v>
      </c>
      <c r="C36" s="41">
        <f>IF(ISNA((VLOOKUP(B36,'Récapitulatif HOMMES'!B$13:I$43,2,FALSE))),0,(VLOOKUP(B36,'Récapitulatif HOMMES'!B$13:I$43,2,FALSE)))</f>
        <v>0</v>
      </c>
      <c r="D36" s="41">
        <f>IF(ISNA((VLOOKUP(A36,'Récapitulatif HOMMES'!A$13:J$43,4,FALSE))),0,(VLOOKUP(A36,'Récapitulatif HOMMES'!A$13:J$43,4,FALSE)))</f>
        <v>0</v>
      </c>
      <c r="E36" s="41">
        <f>IF(ISNA((VLOOKUP(A36,'Récapitulatif HOMMES'!A$13:H$43,5,FALSE))),0,(VLOOKUP(A36,'Récapitulatif HOMMES'!A$13:H$43,5,FALSE)))</f>
        <v>0</v>
      </c>
      <c r="F36" s="41">
        <f>IF(ISNA((VLOOKUP(B36,'Récapitulatif HOMMES'!B$13:I$43,5,FALSE))),0,(VLOOKUP(B36,'Récapitulatif HOMMES'!B$13:I$43,5,FALSE)))</f>
        <v>0</v>
      </c>
      <c r="G36" s="41">
        <f>IF(ISNA((VLOOKUP(F36,'Récapitulatif HOMMES'!F$13:L$43,2,FALSE))),0,(VLOOKUP(F36,'Récapitulatif HOMMES'!F$13:L$43,2,FALSE)))</f>
        <v>0</v>
      </c>
      <c r="H36" s="41" t="s">
        <v>56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s="32" customFormat="1" ht="22.5" customHeight="1" x14ac:dyDescent="0.3">
      <c r="A37" s="5"/>
      <c r="B37" s="6"/>
      <c r="C37" s="6"/>
      <c r="D37" s="6"/>
      <c r="E37" s="6"/>
      <c r="F37" s="6"/>
      <c r="G37" s="6"/>
    </row>
    <row r="38" spans="1:20" ht="22.5" customHeight="1" x14ac:dyDescent="0.3">
      <c r="A38" s="82" t="s">
        <v>37</v>
      </c>
      <c r="B38" s="82"/>
      <c r="C38" s="82"/>
      <c r="D38" s="82"/>
      <c r="E38" s="82"/>
      <c r="F38" s="82"/>
      <c r="G38" s="8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32.25" customHeight="1" x14ac:dyDescent="0.3">
      <c r="A39" s="4" t="s">
        <v>2</v>
      </c>
      <c r="B39" s="4" t="s">
        <v>9</v>
      </c>
      <c r="C39" s="4" t="s">
        <v>4</v>
      </c>
      <c r="D39" s="4" t="s">
        <v>3</v>
      </c>
      <c r="E39" s="4" t="s">
        <v>0</v>
      </c>
      <c r="F39" s="4" t="s">
        <v>19</v>
      </c>
      <c r="G39" s="4" t="s">
        <v>1</v>
      </c>
      <c r="H39" s="4" t="s">
        <v>57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0.25" customHeight="1" x14ac:dyDescent="0.3">
      <c r="A40" s="7"/>
      <c r="B40" s="8">
        <f>IF(ISNA((VLOOKUP(A40,'Récapitulatif HOMMES'!A$13:G$43,2,FALSE))),0,(VLOOKUP(A40,'Récapitulatif HOMMES'!A$13:G$43,2,FALSE)))</f>
        <v>0</v>
      </c>
      <c r="C40" s="8">
        <f>IF(ISNA((VLOOKUP(B40,'Récapitulatif HOMMES'!B$13:I$43,2,FALSE))),0,(VLOOKUP(B40,'Récapitulatif HOMMES'!B$13:I$43,2,FALSE)))</f>
        <v>0</v>
      </c>
      <c r="D40" s="8">
        <f>IF(ISNA((VLOOKUP(A40,'Récapitulatif HOMMES'!A$13:J$43,4,FALSE))),0,(VLOOKUP(A40,'Récapitulatif HOMMES'!A$13:J$43,4,FALSE)))</f>
        <v>0</v>
      </c>
      <c r="E40" s="8">
        <f>IF(ISNA((VLOOKUP(A40,'Récapitulatif HOMMES'!A$13:H$43,5,FALSE))),0,(VLOOKUP(A40,'Récapitulatif HOMMES'!A$13:H$43,5,FALSE)))</f>
        <v>0</v>
      </c>
      <c r="F40" s="8">
        <f>IF(ISNA((VLOOKUP(B40,'Récapitulatif HOMMES'!B$13:I$43,5,FALSE))),0,(VLOOKUP(B40,'Récapitulatif HOMMES'!B$13:I$43,5,FALSE)))</f>
        <v>0</v>
      </c>
      <c r="G40" s="8">
        <f>IF(ISNA((VLOOKUP(F40,'Récapitulatif HOMMES'!F$13:L$43,2,FALSE))),0,(VLOOKUP(F40,'Récapitulatif HOMMES'!F$13:L$43,2,FALSE)))</f>
        <v>0</v>
      </c>
      <c r="H40" s="40" t="s">
        <v>55</v>
      </c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20.25" customHeight="1" x14ac:dyDescent="0.3">
      <c r="A41" s="7"/>
      <c r="B41" s="8">
        <f>IF(ISNA((VLOOKUP(A41,'Récapitulatif HOMMES'!A$13:G$43,2,FALSE))),0,(VLOOKUP(A41,'Récapitulatif HOMMES'!A$13:G$43,2,FALSE)))</f>
        <v>0</v>
      </c>
      <c r="C41" s="8">
        <f>IF(ISNA((VLOOKUP(B41,'Récapitulatif HOMMES'!B$13:I$43,2,FALSE))),0,(VLOOKUP(B41,'Récapitulatif HOMMES'!B$13:I$43,2,FALSE)))</f>
        <v>0</v>
      </c>
      <c r="D41" s="8">
        <f>IF(ISNA((VLOOKUP(A41,'Récapitulatif HOMMES'!A$13:J$43,4,FALSE))),0,(VLOOKUP(A41,'Récapitulatif HOMMES'!A$13:J$43,4,FALSE)))</f>
        <v>0</v>
      </c>
      <c r="E41" s="8">
        <f>IF(ISNA((VLOOKUP(A41,'Récapitulatif HOMMES'!A$13:H$43,5,FALSE))),0,(VLOOKUP(A41,'Récapitulatif HOMMES'!A$13:H$43,5,FALSE)))</f>
        <v>0</v>
      </c>
      <c r="F41" s="8">
        <f>IF(ISNA((VLOOKUP(B41,'Récapitulatif HOMMES'!B$13:I$43,5,FALSE))),0,(VLOOKUP(B41,'Récapitulatif HOMMES'!B$13:I$43,5,FALSE)))</f>
        <v>0</v>
      </c>
      <c r="G41" s="8">
        <f>IF(ISNA((VLOOKUP(F41,'Récapitulatif HOMMES'!F$13:L$43,2,FALSE))),0,(VLOOKUP(F41,'Récapitulatif HOMMES'!F$13:L$43,2,FALSE)))</f>
        <v>0</v>
      </c>
      <c r="H41" s="40" t="s">
        <v>55</v>
      </c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20.25" customHeight="1" x14ac:dyDescent="0.3">
      <c r="A42" s="7"/>
      <c r="B42" s="8">
        <f>IF(ISNA((VLOOKUP(A42,'Récapitulatif HOMMES'!A$13:G$43,2,FALSE))),0,(VLOOKUP(A42,'Récapitulatif HOMMES'!A$13:G$43,2,FALSE)))</f>
        <v>0</v>
      </c>
      <c r="C42" s="8">
        <f>IF(ISNA((VLOOKUP(B42,'Récapitulatif HOMMES'!B$13:I$43,2,FALSE))),0,(VLOOKUP(B42,'Récapitulatif HOMMES'!B$13:I$43,2,FALSE)))</f>
        <v>0</v>
      </c>
      <c r="D42" s="8">
        <f>IF(ISNA((VLOOKUP(A42,'Récapitulatif HOMMES'!A$13:J$43,4,FALSE))),0,(VLOOKUP(A42,'Récapitulatif HOMMES'!A$13:J$43,4,FALSE)))</f>
        <v>0</v>
      </c>
      <c r="E42" s="8">
        <f>IF(ISNA((VLOOKUP(A42,'Récapitulatif HOMMES'!A$13:H$43,5,FALSE))),0,(VLOOKUP(A42,'Récapitulatif HOMMES'!A$13:H$43,5,FALSE)))</f>
        <v>0</v>
      </c>
      <c r="F42" s="8">
        <f>IF(ISNA((VLOOKUP(B42,'Récapitulatif HOMMES'!B$13:I$43,5,FALSE))),0,(VLOOKUP(B42,'Récapitulatif HOMMES'!B$13:I$43,5,FALSE)))</f>
        <v>0</v>
      </c>
      <c r="G42" s="8">
        <f>IF(ISNA((VLOOKUP(F42,'Récapitulatif HOMMES'!F$13:L$43,2,FALSE))),0,(VLOOKUP(F42,'Récapitulatif HOMMES'!F$13:L$43,2,FALSE)))</f>
        <v>0</v>
      </c>
      <c r="H42" s="40" t="s">
        <v>55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20.25" customHeight="1" x14ac:dyDescent="0.3">
      <c r="A43" s="7"/>
      <c r="B43" s="8">
        <f>IF(ISNA((VLOOKUP(A43,'Récapitulatif HOMMES'!A$13:G$43,2,FALSE))),0,(VLOOKUP(A43,'Récapitulatif HOMMES'!A$13:G$43,2,FALSE)))</f>
        <v>0</v>
      </c>
      <c r="C43" s="8">
        <f>IF(ISNA((VLOOKUP(B43,'Récapitulatif HOMMES'!B$13:I$43,2,FALSE))),0,(VLOOKUP(B43,'Récapitulatif HOMMES'!B$13:I$43,2,FALSE)))</f>
        <v>0</v>
      </c>
      <c r="D43" s="8">
        <f>IF(ISNA((VLOOKUP(A43,'Récapitulatif HOMMES'!A$13:J$43,4,FALSE))),0,(VLOOKUP(A43,'Récapitulatif HOMMES'!A$13:J$43,4,FALSE)))</f>
        <v>0</v>
      </c>
      <c r="E43" s="8">
        <f>IF(ISNA((VLOOKUP(A43,'Récapitulatif HOMMES'!A$13:H$43,5,FALSE))),0,(VLOOKUP(A43,'Récapitulatif HOMMES'!A$13:H$43,5,FALSE)))</f>
        <v>0</v>
      </c>
      <c r="F43" s="8">
        <f>IF(ISNA((VLOOKUP(B43,'Récapitulatif HOMMES'!B$13:I$43,5,FALSE))),0,(VLOOKUP(B43,'Récapitulatif HOMMES'!B$13:I$43,5,FALSE)))</f>
        <v>0</v>
      </c>
      <c r="G43" s="8">
        <f>IF(ISNA((VLOOKUP(F43,'Récapitulatif HOMMES'!F$13:L$43,2,FALSE))),0,(VLOOKUP(F43,'Récapitulatif HOMMES'!F$13:L$43,2,FALSE)))</f>
        <v>0</v>
      </c>
      <c r="H43" s="40" t="s">
        <v>55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20.25" customHeight="1" x14ac:dyDescent="0.3">
      <c r="A44" s="43"/>
      <c r="B44" s="41">
        <f>IF(ISNA((VLOOKUP(A44,'Récapitulatif HOMMES'!A$13:G$43,2,FALSE))),0,(VLOOKUP(A44,'Récapitulatif HOMMES'!A$13:G$43,2,FALSE)))</f>
        <v>0</v>
      </c>
      <c r="C44" s="41">
        <f>IF(ISNA((VLOOKUP(B44,'Récapitulatif HOMMES'!B$13:I$43,2,FALSE))),0,(VLOOKUP(B44,'Récapitulatif HOMMES'!B$13:I$43,2,FALSE)))</f>
        <v>0</v>
      </c>
      <c r="D44" s="41">
        <f>IF(ISNA((VLOOKUP(A44,'Récapitulatif HOMMES'!A$13:J$43,4,FALSE))),0,(VLOOKUP(A44,'Récapitulatif HOMMES'!A$13:J$43,4,FALSE)))</f>
        <v>0</v>
      </c>
      <c r="E44" s="41">
        <f>IF(ISNA((VLOOKUP(A44,'Récapitulatif HOMMES'!A$13:H$43,5,FALSE))),0,(VLOOKUP(A44,'Récapitulatif HOMMES'!A$13:H$43,5,FALSE)))</f>
        <v>0</v>
      </c>
      <c r="F44" s="41">
        <f>IF(ISNA((VLOOKUP(B44,'Récapitulatif HOMMES'!B$13:I$43,5,FALSE))),0,(VLOOKUP(B44,'Récapitulatif HOMMES'!B$13:I$43,5,FALSE)))</f>
        <v>0</v>
      </c>
      <c r="G44" s="41">
        <f>IF(ISNA((VLOOKUP(F44,'Récapitulatif HOMMES'!F$13:L$43,2,FALSE))),0,(VLOOKUP(F44,'Récapitulatif HOMMES'!F$13:L$43,2,FALSE)))</f>
        <v>0</v>
      </c>
      <c r="H44" s="41" t="s">
        <v>56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</sheetData>
  <sheetProtection algorithmName="SHA-512" hashValue="gKACPOqnc2kTrAID2VtRgddVREquywqBD4Ji5iV9Mygm20u4/JA20MKiGPNtxerJd6A7EpYWzgdTfk4NqEU0oQ==" saltValue="9A6+6YdpJSbXOiEJVw5Z7g==" spinCount="100000" sheet="1" objects="1" scenarios="1" selectLockedCells="1"/>
  <mergeCells count="19">
    <mergeCell ref="A38:G38"/>
    <mergeCell ref="A8:B8"/>
    <mergeCell ref="C8:G8"/>
    <mergeCell ref="A9:B9"/>
    <mergeCell ref="C9:G9"/>
    <mergeCell ref="A11:G11"/>
    <mergeCell ref="A19:G19"/>
    <mergeCell ref="A27:B27"/>
    <mergeCell ref="C27:G27"/>
    <mergeCell ref="A28:B28"/>
    <mergeCell ref="C28:G28"/>
    <mergeCell ref="A30:G30"/>
    <mergeCell ref="A6:B6"/>
    <mergeCell ref="C6:G6"/>
    <mergeCell ref="A1:G1"/>
    <mergeCell ref="A2:G2"/>
    <mergeCell ref="A3:G3"/>
    <mergeCell ref="A5:B5"/>
    <mergeCell ref="C5:G5"/>
  </mergeCells>
  <dataValidations count="1">
    <dataValidation type="custom" allowBlank="1" showInputMessage="1" showErrorMessage="1" sqref="C9:C10 C5 C28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T105"/>
  <sheetViews>
    <sheetView zoomScaleNormal="100" workbookViewId="0">
      <selection activeCell="A12" sqref="A12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9" style="11" customWidth="1"/>
    <col min="5" max="5" width="28.6640625" style="11" customWidth="1"/>
    <col min="6" max="6" width="12.6640625" style="11" customWidth="1"/>
    <col min="7" max="7" width="18.77734375" style="11" customWidth="1"/>
    <col min="8" max="16384" width="11.44140625" style="11"/>
  </cols>
  <sheetData>
    <row r="1" spans="1:20" ht="25.5" customHeight="1" x14ac:dyDescent="0.3">
      <c r="A1" s="57" t="str">
        <f>'Récapitulatif HOMMES'!A1</f>
        <v>CHAMPIONNATS DE FRANCE</v>
      </c>
      <c r="B1" s="57"/>
      <c r="C1" s="57"/>
      <c r="D1" s="57"/>
      <c r="E1" s="57"/>
      <c r="F1" s="57"/>
      <c r="G1" s="57"/>
    </row>
    <row r="2" spans="1:20" s="27" customFormat="1" ht="25.5" customHeight="1" x14ac:dyDescent="0.65">
      <c r="A2" s="59" t="str">
        <f>'Récapitulatif HOMMES'!A2</f>
        <v>MASTERS PISTE 2019</v>
      </c>
      <c r="B2" s="59"/>
      <c r="C2" s="59"/>
      <c r="D2" s="59"/>
      <c r="E2" s="59"/>
      <c r="F2" s="59"/>
      <c r="G2" s="59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61" t="str">
        <f>'Récapitulatif HOMMES'!A3</f>
        <v>Vélodrome Théo Cauville - LE NEUBOURG (NORMANDIE)</v>
      </c>
      <c r="B3" s="61"/>
      <c r="C3" s="61"/>
      <c r="D3" s="61"/>
      <c r="E3" s="61"/>
      <c r="F3" s="61"/>
      <c r="G3" s="6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70" t="s">
        <v>22</v>
      </c>
      <c r="B5" s="70"/>
      <c r="C5" s="71">
        <f>'Récapitulatif HOMMES'!C8</f>
        <v>0</v>
      </c>
      <c r="D5" s="71"/>
      <c r="E5" s="71"/>
      <c r="F5" s="71"/>
      <c r="G5" s="71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58" t="s">
        <v>8</v>
      </c>
      <c r="B6" s="58"/>
      <c r="C6" s="72" t="s">
        <v>40</v>
      </c>
      <c r="D6" s="72"/>
      <c r="E6" s="72"/>
      <c r="F6" s="72"/>
      <c r="G6" s="7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58" t="s">
        <v>24</v>
      </c>
      <c r="B8" s="58"/>
      <c r="C8" s="73" t="s">
        <v>25</v>
      </c>
      <c r="D8" s="73"/>
      <c r="E8" s="73"/>
      <c r="F8" s="73"/>
      <c r="G8" s="73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58" t="s">
        <v>14</v>
      </c>
      <c r="B9" s="58"/>
      <c r="C9" s="69">
        <f>COUNTA(A12:A16)</f>
        <v>0</v>
      </c>
      <c r="D9" s="69"/>
      <c r="E9" s="69"/>
      <c r="F9" s="69"/>
      <c r="G9" s="69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32.25" customHeight="1" x14ac:dyDescent="0.3">
      <c r="A11" s="4" t="s">
        <v>2</v>
      </c>
      <c r="B11" s="4" t="s">
        <v>9</v>
      </c>
      <c r="C11" s="4" t="s">
        <v>4</v>
      </c>
      <c r="D11" s="4" t="s">
        <v>3</v>
      </c>
      <c r="E11" s="4" t="s">
        <v>0</v>
      </c>
      <c r="F11" s="4" t="s">
        <v>19</v>
      </c>
      <c r="G11" s="4" t="s">
        <v>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25" customHeight="1" x14ac:dyDescent="0.3">
      <c r="A12" s="7"/>
      <c r="B12" s="8">
        <f>IF(ISNA((VLOOKUP(A12,'Récapitulatif HOMMES'!A$13:G$43,2,FALSE))),0,(VLOOKUP(A12,'Récapitulatif HOMMES'!A$13:G$43,2,FALSE)))</f>
        <v>0</v>
      </c>
      <c r="C12" s="8">
        <f>IF(ISNA((VLOOKUP(B12,'Récapitulatif HOMMES'!B$13:I$43,2,FALSE))),0,(VLOOKUP(B12,'Récapitulatif HOMMES'!B$13:I$43,2,FALSE)))</f>
        <v>0</v>
      </c>
      <c r="D12" s="8">
        <f>IF(ISNA((VLOOKUP(A12,'Récapitulatif HOMMES'!A$13:J$43,4,FALSE))),0,(VLOOKUP(A12,'Récapitulatif HOMMES'!A$13:J$43,4,FALSE)))</f>
        <v>0</v>
      </c>
      <c r="E12" s="8">
        <f>IF(ISNA((VLOOKUP(A12,'Récapitulatif HOMMES'!A$13:H$43,5,FALSE))),0,(VLOOKUP(A12,'Récapitulatif HOMMES'!A$13:H$43,5,FALSE)))</f>
        <v>0</v>
      </c>
      <c r="F12" s="8">
        <f>IF(ISNA((VLOOKUP(B12,'Récapitulatif HOMMES'!B$13:I$43,5,FALSE))),0,(VLOOKUP(B12,'Récapitulatif HOMMES'!B$13:I$43,5,FALSE)))</f>
        <v>0</v>
      </c>
      <c r="G12" s="8">
        <f>IF(ISNA((VLOOKUP(F12,'Récapitulatif HOMMES'!F$13:L$43,2,FALSE))),0,(VLOOKUP(F12,'Récapitulatif HOMMES'!F$13:L$43,2,FALSE)))</f>
        <v>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IF(ISNA((VLOOKUP(A13,'Récapitulatif HOMMES'!A$13:G$43,2,FALSE))),0,(VLOOKUP(A13,'Récapitulatif HOMMES'!A$13:G$43,2,FALSE)))</f>
        <v>0</v>
      </c>
      <c r="C13" s="8">
        <f>IF(ISNA((VLOOKUP(B13,'Récapitulatif HOMMES'!B$13:I$43,2,FALSE))),0,(VLOOKUP(B13,'Récapitulatif HOMMES'!B$13:I$43,2,FALSE)))</f>
        <v>0</v>
      </c>
      <c r="D13" s="8">
        <f>IF(ISNA((VLOOKUP(A13,'Récapitulatif HOMMES'!A$13:J$43,4,FALSE))),0,(VLOOKUP(A13,'Récapitulatif HOMMES'!A$13:J$43,4,FALSE)))</f>
        <v>0</v>
      </c>
      <c r="E13" s="8">
        <f>IF(ISNA((VLOOKUP(A13,'Récapitulatif HOMMES'!A$13:H$43,5,FALSE))),0,(VLOOKUP(A13,'Récapitulatif HOMMES'!A$13:H$43,5,FALSE)))</f>
        <v>0</v>
      </c>
      <c r="F13" s="8">
        <f>IF(ISNA((VLOOKUP(B13,'Récapitulatif HOMMES'!B$13:I$43,5,FALSE))),0,(VLOOKUP(B13,'Récapitulatif HOMMES'!B$13:I$43,5,FALSE)))</f>
        <v>0</v>
      </c>
      <c r="G13" s="8">
        <f>IF(ISNA((VLOOKUP(F13,'Récapitulatif HOMMES'!F$13:L$43,2,FALSE))),0,(VLOOKUP(F13,'Récapitulatif HOMMES'!F$13:L$43,2,FALSE)))</f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IF(ISNA((VLOOKUP(A14,'Récapitulatif HOMMES'!A$13:G$43,2,FALSE))),0,(VLOOKUP(A14,'Récapitulatif HOMMES'!A$13:G$43,2,FALSE)))</f>
        <v>0</v>
      </c>
      <c r="C14" s="8">
        <f>IF(ISNA((VLOOKUP(B14,'Récapitulatif HOMMES'!B$13:I$43,2,FALSE))),0,(VLOOKUP(B14,'Récapitulatif HOMMES'!B$13:I$43,2,FALSE)))</f>
        <v>0</v>
      </c>
      <c r="D14" s="8">
        <f>IF(ISNA((VLOOKUP(A14,'Récapitulatif HOMMES'!A$13:J$43,4,FALSE))),0,(VLOOKUP(A14,'Récapitulatif HOMMES'!A$13:J$43,4,FALSE)))</f>
        <v>0</v>
      </c>
      <c r="E14" s="8">
        <f>IF(ISNA((VLOOKUP(A14,'Récapitulatif HOMMES'!A$13:H$43,5,FALSE))),0,(VLOOKUP(A14,'Récapitulatif HOMMES'!A$13:H$43,5,FALSE)))</f>
        <v>0</v>
      </c>
      <c r="F14" s="8">
        <f>IF(ISNA((VLOOKUP(B14,'Récapitulatif HOMMES'!B$13:I$43,5,FALSE))),0,(VLOOKUP(B14,'Récapitulatif HOMMES'!B$13:I$43,5,FALSE)))</f>
        <v>0</v>
      </c>
      <c r="G14" s="8">
        <f>IF(ISNA((VLOOKUP(F14,'Récapitulatif HOMMES'!F$13:L$43,2,FALSE))),0,(VLOOKUP(F14,'Récapitulatif HOMMES'!F$13:L$43,2,FALSE)))</f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IF(ISNA((VLOOKUP(A15,'Récapitulatif HOMMES'!A$13:G$43,2,FALSE))),0,(VLOOKUP(A15,'Récapitulatif HOMMES'!A$13:G$43,2,FALSE)))</f>
        <v>0</v>
      </c>
      <c r="C15" s="8">
        <f>IF(ISNA((VLOOKUP(B15,'Récapitulatif HOMMES'!B$13:I$43,2,FALSE))),0,(VLOOKUP(B15,'Récapitulatif HOMMES'!B$13:I$43,2,FALSE)))</f>
        <v>0</v>
      </c>
      <c r="D15" s="8">
        <f>IF(ISNA((VLOOKUP(A15,'Récapitulatif HOMMES'!A$13:J$43,4,FALSE))),0,(VLOOKUP(A15,'Récapitulatif HOMMES'!A$13:J$43,4,FALSE)))</f>
        <v>0</v>
      </c>
      <c r="E15" s="8">
        <f>IF(ISNA((VLOOKUP(A15,'Récapitulatif HOMMES'!A$13:H$43,5,FALSE))),0,(VLOOKUP(A15,'Récapitulatif HOMMES'!A$13:H$43,5,FALSE)))</f>
        <v>0</v>
      </c>
      <c r="F15" s="8">
        <f>IF(ISNA((VLOOKUP(B15,'Récapitulatif HOMMES'!B$13:I$43,5,FALSE))),0,(VLOOKUP(B15,'Récapitulatif HOMMES'!B$13:I$43,5,FALSE)))</f>
        <v>0</v>
      </c>
      <c r="G15" s="8">
        <f>IF(ISNA((VLOOKUP(F15,'Récapitulatif HOMMES'!F$13:L$43,2,FALSE))),0,(VLOOKUP(F15,'Récapitulatif HOMMES'!F$13:L$43,2,FALSE)))</f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IF(ISNA((VLOOKUP(A16,'Récapitulatif HOMMES'!A$13:G$43,2,FALSE))),0,(VLOOKUP(A16,'Récapitulatif HOMMES'!A$13:G$43,2,FALSE)))</f>
        <v>0</v>
      </c>
      <c r="C16" s="8">
        <f>IF(ISNA((VLOOKUP(B16,'Récapitulatif HOMMES'!B$13:I$43,2,FALSE))),0,(VLOOKUP(B16,'Récapitulatif HOMMES'!B$13:I$43,2,FALSE)))</f>
        <v>0</v>
      </c>
      <c r="D16" s="8">
        <f>IF(ISNA((VLOOKUP(A16,'Récapitulatif HOMMES'!A$13:J$43,4,FALSE))),0,(VLOOKUP(A16,'Récapitulatif HOMMES'!A$13:J$43,4,FALSE)))</f>
        <v>0</v>
      </c>
      <c r="E16" s="8">
        <f>IF(ISNA((VLOOKUP(A16,'Récapitulatif HOMMES'!A$13:H$43,5,FALSE))),0,(VLOOKUP(A16,'Récapitulatif HOMMES'!A$13:H$43,5,FALSE)))</f>
        <v>0</v>
      </c>
      <c r="F16" s="8">
        <f>IF(ISNA((VLOOKUP(B16,'Récapitulatif HOMMES'!B$13:I$43,5,FALSE))),0,(VLOOKUP(B16,'Récapitulatif HOMMES'!B$13:I$43,5,FALSE)))</f>
        <v>0</v>
      </c>
      <c r="G16" s="8">
        <f>IF(ISNA((VLOOKUP(F16,'Récapitulatif HOMMES'!F$13:L$43,2,FALSE))),0,(VLOOKUP(F16,'Récapitulatif HOMMES'!F$13:L$43,2,FALSE)))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s="32" customFormat="1" ht="22.5" customHeight="1" x14ac:dyDescent="0.3">
      <c r="A17" s="5"/>
      <c r="B17" s="6"/>
      <c r="C17" s="6"/>
      <c r="D17" s="6"/>
      <c r="E17" s="6"/>
      <c r="F17" s="6"/>
      <c r="G17" s="6"/>
    </row>
    <row r="18" spans="1:20" ht="20.25" customHeight="1" x14ac:dyDescent="0.3">
      <c r="A18" s="74" t="s">
        <v>24</v>
      </c>
      <c r="B18" s="75"/>
      <c r="C18" s="76" t="s">
        <v>26</v>
      </c>
      <c r="D18" s="77"/>
      <c r="E18" s="77"/>
      <c r="F18" s="77"/>
      <c r="G18" s="78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0.25" customHeight="1" x14ac:dyDescent="0.3">
      <c r="A19" s="74" t="s">
        <v>14</v>
      </c>
      <c r="B19" s="75"/>
      <c r="C19" s="76">
        <f>COUNTA(A22:A26)</f>
        <v>0</v>
      </c>
      <c r="D19" s="77"/>
      <c r="E19" s="77"/>
      <c r="F19" s="77"/>
      <c r="G19" s="78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2.5" customHeight="1" x14ac:dyDescent="0.3"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32.25" customHeight="1" x14ac:dyDescent="0.3">
      <c r="A21" s="4" t="s">
        <v>2</v>
      </c>
      <c r="B21" s="4" t="s">
        <v>9</v>
      </c>
      <c r="C21" s="4" t="s">
        <v>4</v>
      </c>
      <c r="D21" s="4" t="s">
        <v>3</v>
      </c>
      <c r="E21" s="4" t="s">
        <v>0</v>
      </c>
      <c r="F21" s="4" t="s">
        <v>19</v>
      </c>
      <c r="G21" s="4" t="s">
        <v>1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0.25" customHeight="1" x14ac:dyDescent="0.3">
      <c r="A22" s="7"/>
      <c r="B22" s="8">
        <f>IF(ISNA((VLOOKUP(A22,'Récapitulatif HOMMES'!A$13:G$43,2,FALSE))),0,(VLOOKUP(A22,'Récapitulatif HOMMES'!A$13:G$43,2,FALSE)))</f>
        <v>0</v>
      </c>
      <c r="C22" s="8">
        <f>IF(ISNA((VLOOKUP(B22,'Récapitulatif HOMMES'!B$13:I$43,2,FALSE))),0,(VLOOKUP(B22,'Récapitulatif HOMMES'!B$13:I$43,2,FALSE)))</f>
        <v>0</v>
      </c>
      <c r="D22" s="8">
        <f>IF(ISNA((VLOOKUP(A22,'Récapitulatif HOMMES'!A$13:J$43,4,FALSE))),0,(VLOOKUP(A22,'Récapitulatif HOMMES'!A$13:J$43,4,FALSE)))</f>
        <v>0</v>
      </c>
      <c r="E22" s="8">
        <f>IF(ISNA((VLOOKUP(A22,'Récapitulatif HOMMES'!A$13:H$43,5,FALSE))),0,(VLOOKUP(A22,'Récapitulatif HOMMES'!A$13:H$43,5,FALSE)))</f>
        <v>0</v>
      </c>
      <c r="F22" s="8">
        <f>IF(ISNA((VLOOKUP(B22,'Récapitulatif HOMMES'!B$13:I$43,5,FALSE))),0,(VLOOKUP(B22,'Récapitulatif HOMMES'!B$13:I$43,5,FALSE)))</f>
        <v>0</v>
      </c>
      <c r="G22" s="8">
        <f>IF(ISNA((VLOOKUP(F22,'Récapitulatif HOMMES'!F$13:L$43,2,FALSE))),0,(VLOOKUP(F22,'Récapitulatif HOMMES'!F$13:L$43,2,FALSE)))</f>
        <v>0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0.25" customHeight="1" x14ac:dyDescent="0.3">
      <c r="A23" s="7"/>
      <c r="B23" s="8">
        <f>IF(ISNA((VLOOKUP(A23,'Récapitulatif HOMMES'!A$13:G$43,2,FALSE))),0,(VLOOKUP(A23,'Récapitulatif HOMMES'!A$13:G$43,2,FALSE)))</f>
        <v>0</v>
      </c>
      <c r="C23" s="8">
        <f>IF(ISNA((VLOOKUP(B23,'Récapitulatif HOMMES'!B$13:I$43,2,FALSE))),0,(VLOOKUP(B23,'Récapitulatif HOMMES'!B$13:I$43,2,FALSE)))</f>
        <v>0</v>
      </c>
      <c r="D23" s="8">
        <f>IF(ISNA((VLOOKUP(A23,'Récapitulatif HOMMES'!A$13:J$43,4,FALSE))),0,(VLOOKUP(A23,'Récapitulatif HOMMES'!A$13:J$43,4,FALSE)))</f>
        <v>0</v>
      </c>
      <c r="E23" s="8">
        <f>IF(ISNA((VLOOKUP(A23,'Récapitulatif HOMMES'!A$13:H$43,5,FALSE))),0,(VLOOKUP(A23,'Récapitulatif HOMMES'!A$13:H$43,5,FALSE)))</f>
        <v>0</v>
      </c>
      <c r="F23" s="8">
        <f>IF(ISNA((VLOOKUP(B23,'Récapitulatif HOMMES'!B$13:I$43,5,FALSE))),0,(VLOOKUP(B23,'Récapitulatif HOMMES'!B$13:I$43,5,FALSE)))</f>
        <v>0</v>
      </c>
      <c r="G23" s="8">
        <f>IF(ISNA((VLOOKUP(F23,'Récapitulatif HOMMES'!F$13:L$43,2,FALSE))),0,(VLOOKUP(F23,'Récapitulatif HOMMES'!F$13:L$43,2,FALSE)))</f>
        <v>0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0.25" customHeight="1" x14ac:dyDescent="0.3">
      <c r="A24" s="7"/>
      <c r="B24" s="8">
        <f>IF(ISNA((VLOOKUP(A24,'Récapitulatif HOMMES'!A$13:G$43,2,FALSE))),0,(VLOOKUP(A24,'Récapitulatif HOMMES'!A$13:G$43,2,FALSE)))</f>
        <v>0</v>
      </c>
      <c r="C24" s="8">
        <f>IF(ISNA((VLOOKUP(B24,'Récapitulatif HOMMES'!B$13:I$43,2,FALSE))),0,(VLOOKUP(B24,'Récapitulatif HOMMES'!B$13:I$43,2,FALSE)))</f>
        <v>0</v>
      </c>
      <c r="D24" s="8">
        <f>IF(ISNA((VLOOKUP(A24,'Récapitulatif HOMMES'!A$13:J$43,4,FALSE))),0,(VLOOKUP(A24,'Récapitulatif HOMMES'!A$13:J$43,4,FALSE)))</f>
        <v>0</v>
      </c>
      <c r="E24" s="8">
        <f>IF(ISNA((VLOOKUP(A24,'Récapitulatif HOMMES'!A$13:H$43,5,FALSE))),0,(VLOOKUP(A24,'Récapitulatif HOMMES'!A$13:H$43,5,FALSE)))</f>
        <v>0</v>
      </c>
      <c r="F24" s="8">
        <f>IF(ISNA((VLOOKUP(B24,'Récapitulatif HOMMES'!B$13:I$43,5,FALSE))),0,(VLOOKUP(B24,'Récapitulatif HOMMES'!B$13:I$43,5,FALSE)))</f>
        <v>0</v>
      </c>
      <c r="G24" s="8">
        <f>IF(ISNA((VLOOKUP(F24,'Récapitulatif HOMMES'!F$13:L$43,2,FALSE))),0,(VLOOKUP(F24,'Récapitulatif HOMMES'!F$13:L$43,2,FALSE)))</f>
        <v>0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0.25" customHeight="1" x14ac:dyDescent="0.3">
      <c r="A25" s="7"/>
      <c r="B25" s="8">
        <f>IF(ISNA((VLOOKUP(A25,'Récapitulatif HOMMES'!A$13:G$43,2,FALSE))),0,(VLOOKUP(A25,'Récapitulatif HOMMES'!A$13:G$43,2,FALSE)))</f>
        <v>0</v>
      </c>
      <c r="C25" s="8">
        <f>IF(ISNA((VLOOKUP(B25,'Récapitulatif HOMMES'!B$13:I$43,2,FALSE))),0,(VLOOKUP(B25,'Récapitulatif HOMMES'!B$13:I$43,2,FALSE)))</f>
        <v>0</v>
      </c>
      <c r="D25" s="8">
        <f>IF(ISNA((VLOOKUP(A25,'Récapitulatif HOMMES'!A$13:J$43,4,FALSE))),0,(VLOOKUP(A25,'Récapitulatif HOMMES'!A$13:J$43,4,FALSE)))</f>
        <v>0</v>
      </c>
      <c r="E25" s="8">
        <f>IF(ISNA((VLOOKUP(A25,'Récapitulatif HOMMES'!A$13:H$43,5,FALSE))),0,(VLOOKUP(A25,'Récapitulatif HOMMES'!A$13:H$43,5,FALSE)))</f>
        <v>0</v>
      </c>
      <c r="F25" s="8">
        <f>IF(ISNA((VLOOKUP(B25,'Récapitulatif HOMMES'!B$13:I$43,5,FALSE))),0,(VLOOKUP(B25,'Récapitulatif HOMMES'!B$13:I$43,5,FALSE)))</f>
        <v>0</v>
      </c>
      <c r="G25" s="8">
        <f>IF(ISNA((VLOOKUP(F25,'Récapitulatif HOMMES'!F$13:L$43,2,FALSE))),0,(VLOOKUP(F25,'Récapitulatif HOMMES'!F$13:L$43,2,FALSE)))</f>
        <v>0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0.25" customHeight="1" x14ac:dyDescent="0.3">
      <c r="A26" s="7"/>
      <c r="B26" s="8">
        <f>IF(ISNA((VLOOKUP(A26,'Récapitulatif HOMMES'!A$13:G$43,2,FALSE))),0,(VLOOKUP(A26,'Récapitulatif HOMMES'!A$13:G$43,2,FALSE)))</f>
        <v>0</v>
      </c>
      <c r="C26" s="8">
        <f>IF(ISNA((VLOOKUP(B26,'Récapitulatif HOMMES'!B$13:I$43,2,FALSE))),0,(VLOOKUP(B26,'Récapitulatif HOMMES'!B$13:I$43,2,FALSE)))</f>
        <v>0</v>
      </c>
      <c r="D26" s="8">
        <f>IF(ISNA((VLOOKUP(A26,'Récapitulatif HOMMES'!A$13:J$43,4,FALSE))),0,(VLOOKUP(A26,'Récapitulatif HOMMES'!A$13:J$43,4,FALSE)))</f>
        <v>0</v>
      </c>
      <c r="E26" s="8">
        <f>IF(ISNA((VLOOKUP(A26,'Récapitulatif HOMMES'!A$13:H$43,5,FALSE))),0,(VLOOKUP(A26,'Récapitulatif HOMMES'!A$13:H$43,5,FALSE)))</f>
        <v>0</v>
      </c>
      <c r="F26" s="8">
        <f>IF(ISNA((VLOOKUP(B26,'Récapitulatif HOMMES'!B$13:I$43,5,FALSE))),0,(VLOOKUP(B26,'Récapitulatif HOMMES'!B$13:I$43,5,FALSE)))</f>
        <v>0</v>
      </c>
      <c r="G26" s="8">
        <f>IF(ISNA((VLOOKUP(F26,'Récapitulatif HOMMES'!F$13:L$43,2,FALSE))),0,(VLOOKUP(F26,'Récapitulatif HOMMES'!F$13:L$43,2,FALSE)))</f>
        <v>0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2.5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0.25" customHeight="1" x14ac:dyDescent="0.3">
      <c r="A28" s="74" t="s">
        <v>24</v>
      </c>
      <c r="B28" s="75"/>
      <c r="C28" s="76" t="s">
        <v>27</v>
      </c>
      <c r="D28" s="77"/>
      <c r="E28" s="77"/>
      <c r="F28" s="77"/>
      <c r="G28" s="78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0.25" customHeight="1" x14ac:dyDescent="0.3">
      <c r="A29" s="74" t="s">
        <v>14</v>
      </c>
      <c r="B29" s="75"/>
      <c r="C29" s="76">
        <f>COUNTA(A32:A36)</f>
        <v>0</v>
      </c>
      <c r="D29" s="77"/>
      <c r="E29" s="77"/>
      <c r="F29" s="77"/>
      <c r="G29" s="78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2.5" customHeight="1" x14ac:dyDescent="0.3"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32.25" customHeight="1" x14ac:dyDescent="0.3">
      <c r="A31" s="4" t="s">
        <v>2</v>
      </c>
      <c r="B31" s="4" t="s">
        <v>9</v>
      </c>
      <c r="C31" s="4" t="s">
        <v>4</v>
      </c>
      <c r="D31" s="4" t="s">
        <v>3</v>
      </c>
      <c r="E31" s="4" t="s">
        <v>0</v>
      </c>
      <c r="F31" s="4" t="s">
        <v>19</v>
      </c>
      <c r="G31" s="4" t="s">
        <v>1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0.25" customHeight="1" x14ac:dyDescent="0.3">
      <c r="A32" s="7"/>
      <c r="B32" s="8">
        <f>IF(ISNA((VLOOKUP(A32,'Récapitulatif HOMMES'!A$13:G$43,2,FALSE))),0,(VLOOKUP(A32,'Récapitulatif HOMMES'!A$13:G$43,2,FALSE)))</f>
        <v>0</v>
      </c>
      <c r="C32" s="8">
        <f>IF(ISNA((VLOOKUP(B32,'Récapitulatif HOMMES'!B$13:I$43,2,FALSE))),0,(VLOOKUP(B32,'Récapitulatif HOMMES'!B$13:I$43,2,FALSE)))</f>
        <v>0</v>
      </c>
      <c r="D32" s="8">
        <f>IF(ISNA((VLOOKUP(A32,'Récapitulatif HOMMES'!A$13:J$43,4,FALSE))),0,(VLOOKUP(A32,'Récapitulatif HOMMES'!A$13:J$43,4,FALSE)))</f>
        <v>0</v>
      </c>
      <c r="E32" s="8">
        <f>IF(ISNA((VLOOKUP(A32,'Récapitulatif HOMMES'!A$13:H$43,5,FALSE))),0,(VLOOKUP(A32,'Récapitulatif HOMMES'!A$13:H$43,5,FALSE)))</f>
        <v>0</v>
      </c>
      <c r="F32" s="8">
        <f>IF(ISNA((VLOOKUP(B32,'Récapitulatif HOMMES'!B$13:I$43,5,FALSE))),0,(VLOOKUP(B32,'Récapitulatif HOMMES'!B$13:I$43,5,FALSE)))</f>
        <v>0</v>
      </c>
      <c r="G32" s="8">
        <f>IF(ISNA((VLOOKUP(F32,'Récapitulatif HOMMES'!F$13:L$43,2,FALSE))),0,(VLOOKUP(F32,'Récapitulatif HOMMES'!F$13:L$43,2,FALSE)))</f>
        <v>0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0.25" customHeight="1" x14ac:dyDescent="0.3">
      <c r="A33" s="7"/>
      <c r="B33" s="8">
        <f>IF(ISNA((VLOOKUP(A33,'Récapitulatif HOMMES'!A$13:G$43,2,FALSE))),0,(VLOOKUP(A33,'Récapitulatif HOMMES'!A$13:G$43,2,FALSE)))</f>
        <v>0</v>
      </c>
      <c r="C33" s="8">
        <f>IF(ISNA((VLOOKUP(B33,'Récapitulatif HOMMES'!B$13:I$43,2,FALSE))),0,(VLOOKUP(B33,'Récapitulatif HOMMES'!B$13:I$43,2,FALSE)))</f>
        <v>0</v>
      </c>
      <c r="D33" s="8">
        <f>IF(ISNA((VLOOKUP(A33,'Récapitulatif HOMMES'!A$13:J$43,4,FALSE))),0,(VLOOKUP(A33,'Récapitulatif HOMMES'!A$13:J$43,4,FALSE)))</f>
        <v>0</v>
      </c>
      <c r="E33" s="8">
        <f>IF(ISNA((VLOOKUP(A33,'Récapitulatif HOMMES'!A$13:H$43,5,FALSE))),0,(VLOOKUP(A33,'Récapitulatif HOMMES'!A$13:H$43,5,FALSE)))</f>
        <v>0</v>
      </c>
      <c r="F33" s="8">
        <f>IF(ISNA((VLOOKUP(B33,'Récapitulatif HOMMES'!B$13:I$43,5,FALSE))),0,(VLOOKUP(B33,'Récapitulatif HOMMES'!B$13:I$43,5,FALSE)))</f>
        <v>0</v>
      </c>
      <c r="G33" s="8">
        <f>IF(ISNA((VLOOKUP(F33,'Récapitulatif HOMMES'!F$13:L$43,2,FALSE))),0,(VLOOKUP(F33,'Récapitulatif HOMMES'!F$13:L$43,2,FALSE)))</f>
        <v>0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0.25" customHeight="1" x14ac:dyDescent="0.3">
      <c r="A34" s="7"/>
      <c r="B34" s="8">
        <f>IF(ISNA((VLOOKUP(A34,'Récapitulatif HOMMES'!A$13:G$43,2,FALSE))),0,(VLOOKUP(A34,'Récapitulatif HOMMES'!A$13:G$43,2,FALSE)))</f>
        <v>0</v>
      </c>
      <c r="C34" s="8">
        <f>IF(ISNA((VLOOKUP(B34,'Récapitulatif HOMMES'!B$13:I$43,2,FALSE))),0,(VLOOKUP(B34,'Récapitulatif HOMMES'!B$13:I$43,2,FALSE)))</f>
        <v>0</v>
      </c>
      <c r="D34" s="8">
        <f>IF(ISNA((VLOOKUP(A34,'Récapitulatif HOMMES'!A$13:J$43,4,FALSE))),0,(VLOOKUP(A34,'Récapitulatif HOMMES'!A$13:J$43,4,FALSE)))</f>
        <v>0</v>
      </c>
      <c r="E34" s="8">
        <f>IF(ISNA((VLOOKUP(A34,'Récapitulatif HOMMES'!A$13:H$43,5,FALSE))),0,(VLOOKUP(A34,'Récapitulatif HOMMES'!A$13:H$43,5,FALSE)))</f>
        <v>0</v>
      </c>
      <c r="F34" s="8">
        <f>IF(ISNA((VLOOKUP(B34,'Récapitulatif HOMMES'!B$13:I$43,5,FALSE))),0,(VLOOKUP(B34,'Récapitulatif HOMMES'!B$13:I$43,5,FALSE)))</f>
        <v>0</v>
      </c>
      <c r="G34" s="8">
        <f>IF(ISNA((VLOOKUP(F34,'Récapitulatif HOMMES'!F$13:L$43,2,FALSE))),0,(VLOOKUP(F34,'Récapitulatif HOMMES'!F$13:L$43,2,FALSE)))</f>
        <v>0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0.25" customHeight="1" x14ac:dyDescent="0.3">
      <c r="A35" s="7"/>
      <c r="B35" s="8">
        <f>IF(ISNA((VLOOKUP(A35,'Récapitulatif HOMMES'!A$13:G$43,2,FALSE))),0,(VLOOKUP(A35,'Récapitulatif HOMMES'!A$13:G$43,2,FALSE)))</f>
        <v>0</v>
      </c>
      <c r="C35" s="8">
        <f>IF(ISNA((VLOOKUP(B35,'Récapitulatif HOMMES'!B$13:I$43,2,FALSE))),0,(VLOOKUP(B35,'Récapitulatif HOMMES'!B$13:I$43,2,FALSE)))</f>
        <v>0</v>
      </c>
      <c r="D35" s="8">
        <f>IF(ISNA((VLOOKUP(A35,'Récapitulatif HOMMES'!A$13:J$43,4,FALSE))),0,(VLOOKUP(A35,'Récapitulatif HOMMES'!A$13:J$43,4,FALSE)))</f>
        <v>0</v>
      </c>
      <c r="E35" s="8">
        <f>IF(ISNA((VLOOKUP(A35,'Récapitulatif HOMMES'!A$13:H$43,5,FALSE))),0,(VLOOKUP(A35,'Récapitulatif HOMMES'!A$13:H$43,5,FALSE)))</f>
        <v>0</v>
      </c>
      <c r="F35" s="8">
        <f>IF(ISNA((VLOOKUP(B35,'Récapitulatif HOMMES'!B$13:I$43,5,FALSE))),0,(VLOOKUP(B35,'Récapitulatif HOMMES'!B$13:I$43,5,FALSE)))</f>
        <v>0</v>
      </c>
      <c r="G35" s="8">
        <f>IF(ISNA((VLOOKUP(F35,'Récapitulatif HOMMES'!F$13:L$43,2,FALSE))),0,(VLOOKUP(F35,'Récapitulatif HOMMES'!F$13:L$43,2,FALSE)))</f>
        <v>0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0.25" customHeight="1" x14ac:dyDescent="0.3">
      <c r="A36" s="7"/>
      <c r="B36" s="8">
        <f>IF(ISNA((VLOOKUP(A36,'Récapitulatif HOMMES'!A$13:G$43,2,FALSE))),0,(VLOOKUP(A36,'Récapitulatif HOMMES'!A$13:G$43,2,FALSE)))</f>
        <v>0</v>
      </c>
      <c r="C36" s="8">
        <f>IF(ISNA((VLOOKUP(B36,'Récapitulatif HOMMES'!B$13:I$43,2,FALSE))),0,(VLOOKUP(B36,'Récapitulatif HOMMES'!B$13:I$43,2,FALSE)))</f>
        <v>0</v>
      </c>
      <c r="D36" s="8">
        <f>IF(ISNA((VLOOKUP(A36,'Récapitulatif HOMMES'!A$13:J$43,4,FALSE))),0,(VLOOKUP(A36,'Récapitulatif HOMMES'!A$13:J$43,4,FALSE)))</f>
        <v>0</v>
      </c>
      <c r="E36" s="8">
        <f>IF(ISNA((VLOOKUP(A36,'Récapitulatif HOMMES'!A$13:H$43,5,FALSE))),0,(VLOOKUP(A36,'Récapitulatif HOMMES'!A$13:H$43,5,FALSE)))</f>
        <v>0</v>
      </c>
      <c r="F36" s="8">
        <f>IF(ISNA((VLOOKUP(B36,'Récapitulatif HOMMES'!B$13:I$43,5,FALSE))),0,(VLOOKUP(B36,'Récapitulatif HOMMES'!B$13:I$43,5,FALSE)))</f>
        <v>0</v>
      </c>
      <c r="G36" s="8">
        <f>IF(ISNA((VLOOKUP(F36,'Récapitulatif HOMMES'!F$13:L$43,2,FALSE))),0,(VLOOKUP(F36,'Récapitulatif HOMMES'!F$13:L$43,2,FALSE)))</f>
        <v>0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22.5" customHeight="1" x14ac:dyDescent="0.3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0.25" customHeight="1" x14ac:dyDescent="0.3">
      <c r="A38" s="74" t="s">
        <v>24</v>
      </c>
      <c r="B38" s="75"/>
      <c r="C38" s="76" t="s">
        <v>28</v>
      </c>
      <c r="D38" s="77"/>
      <c r="E38" s="77"/>
      <c r="F38" s="77"/>
      <c r="G38" s="78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20.25" customHeight="1" x14ac:dyDescent="0.3">
      <c r="A39" s="74" t="s">
        <v>14</v>
      </c>
      <c r="B39" s="75"/>
      <c r="C39" s="76">
        <f>COUNTA(A42:A46)</f>
        <v>0</v>
      </c>
      <c r="D39" s="77"/>
      <c r="E39" s="77"/>
      <c r="F39" s="77"/>
      <c r="G39" s="78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2.5" customHeight="1" x14ac:dyDescent="0.3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32.25" customHeight="1" x14ac:dyDescent="0.3">
      <c r="A41" s="4" t="s">
        <v>2</v>
      </c>
      <c r="B41" s="4" t="s">
        <v>9</v>
      </c>
      <c r="C41" s="4" t="s">
        <v>4</v>
      </c>
      <c r="D41" s="4" t="s">
        <v>3</v>
      </c>
      <c r="E41" s="4" t="s">
        <v>0</v>
      </c>
      <c r="F41" s="4" t="s">
        <v>19</v>
      </c>
      <c r="G41" s="4" t="s">
        <v>1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20.25" customHeight="1" x14ac:dyDescent="0.3">
      <c r="A42" s="7"/>
      <c r="B42" s="8">
        <f>IF(ISNA((VLOOKUP(A42,'Récapitulatif HOMMES'!A$13:G$43,2,FALSE))),0,(VLOOKUP(A42,'Récapitulatif HOMMES'!A$13:G$43,2,FALSE)))</f>
        <v>0</v>
      </c>
      <c r="C42" s="8">
        <f>IF(ISNA((VLOOKUP(B42,'Récapitulatif HOMMES'!B$13:I$43,2,FALSE))),0,(VLOOKUP(B42,'Récapitulatif HOMMES'!B$13:I$43,2,FALSE)))</f>
        <v>0</v>
      </c>
      <c r="D42" s="8">
        <f>IF(ISNA((VLOOKUP(A42,'Récapitulatif HOMMES'!A$13:J$43,4,FALSE))),0,(VLOOKUP(A42,'Récapitulatif HOMMES'!A$13:J$43,4,FALSE)))</f>
        <v>0</v>
      </c>
      <c r="E42" s="8">
        <f>IF(ISNA((VLOOKUP(A42,'Récapitulatif HOMMES'!A$13:H$43,5,FALSE))),0,(VLOOKUP(A42,'Récapitulatif HOMMES'!A$13:H$43,5,FALSE)))</f>
        <v>0</v>
      </c>
      <c r="F42" s="8">
        <f>IF(ISNA((VLOOKUP(B42,'Récapitulatif HOMMES'!B$13:I$43,5,FALSE))),0,(VLOOKUP(B42,'Récapitulatif HOMMES'!B$13:I$43,5,FALSE)))</f>
        <v>0</v>
      </c>
      <c r="G42" s="8">
        <f>IF(ISNA((VLOOKUP(F42,'Récapitulatif HOMMES'!F$13:L$43,2,FALSE))),0,(VLOOKUP(F42,'Récapitulatif HOMMES'!F$13:L$43,2,FALSE)))</f>
        <v>0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20.25" customHeight="1" x14ac:dyDescent="0.3">
      <c r="A43" s="7"/>
      <c r="B43" s="8">
        <f>IF(ISNA((VLOOKUP(A43,'Récapitulatif HOMMES'!A$13:G$43,2,FALSE))),0,(VLOOKUP(A43,'Récapitulatif HOMMES'!A$13:G$43,2,FALSE)))</f>
        <v>0</v>
      </c>
      <c r="C43" s="8">
        <f>IF(ISNA((VLOOKUP(B43,'Récapitulatif HOMMES'!B$13:I$43,2,FALSE))),0,(VLOOKUP(B43,'Récapitulatif HOMMES'!B$13:I$43,2,FALSE)))</f>
        <v>0</v>
      </c>
      <c r="D43" s="8">
        <f>IF(ISNA((VLOOKUP(A43,'Récapitulatif HOMMES'!A$13:J$43,4,FALSE))),0,(VLOOKUP(A43,'Récapitulatif HOMMES'!A$13:J$43,4,FALSE)))</f>
        <v>0</v>
      </c>
      <c r="E43" s="8">
        <f>IF(ISNA((VLOOKUP(A43,'Récapitulatif HOMMES'!A$13:H$43,5,FALSE))),0,(VLOOKUP(A43,'Récapitulatif HOMMES'!A$13:H$43,5,FALSE)))</f>
        <v>0</v>
      </c>
      <c r="F43" s="8">
        <f>IF(ISNA((VLOOKUP(B43,'Récapitulatif HOMMES'!B$13:I$43,5,FALSE))),0,(VLOOKUP(B43,'Récapitulatif HOMMES'!B$13:I$43,5,FALSE)))</f>
        <v>0</v>
      </c>
      <c r="G43" s="8">
        <f>IF(ISNA((VLOOKUP(F43,'Récapitulatif HOMMES'!F$13:L$43,2,FALSE))),0,(VLOOKUP(F43,'Récapitulatif HOMMES'!F$13:L$43,2,FALSE)))</f>
        <v>0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20.25" customHeight="1" x14ac:dyDescent="0.3">
      <c r="A44" s="7"/>
      <c r="B44" s="8">
        <f>IF(ISNA((VLOOKUP(A44,'Récapitulatif HOMMES'!A$13:G$43,2,FALSE))),0,(VLOOKUP(A44,'Récapitulatif HOMMES'!A$13:G$43,2,FALSE)))</f>
        <v>0</v>
      </c>
      <c r="C44" s="8">
        <f>IF(ISNA((VLOOKUP(B44,'Récapitulatif HOMMES'!B$13:I$43,2,FALSE))),0,(VLOOKUP(B44,'Récapitulatif HOMMES'!B$13:I$43,2,FALSE)))</f>
        <v>0</v>
      </c>
      <c r="D44" s="8">
        <f>IF(ISNA((VLOOKUP(A44,'Récapitulatif HOMMES'!A$13:J$43,4,FALSE))),0,(VLOOKUP(A44,'Récapitulatif HOMMES'!A$13:J$43,4,FALSE)))</f>
        <v>0</v>
      </c>
      <c r="E44" s="8">
        <f>IF(ISNA((VLOOKUP(A44,'Récapitulatif HOMMES'!A$13:H$43,5,FALSE))),0,(VLOOKUP(A44,'Récapitulatif HOMMES'!A$13:H$43,5,FALSE)))</f>
        <v>0</v>
      </c>
      <c r="F44" s="8">
        <f>IF(ISNA((VLOOKUP(B44,'Récapitulatif HOMMES'!B$13:I$43,5,FALSE))),0,(VLOOKUP(B44,'Récapitulatif HOMMES'!B$13:I$43,5,FALSE)))</f>
        <v>0</v>
      </c>
      <c r="G44" s="8">
        <f>IF(ISNA((VLOOKUP(F44,'Récapitulatif HOMMES'!F$13:L$43,2,FALSE))),0,(VLOOKUP(F44,'Récapitulatif HOMMES'!F$13:L$43,2,FALSE)))</f>
        <v>0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20.25" customHeight="1" x14ac:dyDescent="0.3">
      <c r="A45" s="7"/>
      <c r="B45" s="8">
        <f>IF(ISNA((VLOOKUP(A45,'Récapitulatif HOMMES'!A$13:G$43,2,FALSE))),0,(VLOOKUP(A45,'Récapitulatif HOMMES'!A$13:G$43,2,FALSE)))</f>
        <v>0</v>
      </c>
      <c r="C45" s="8">
        <f>IF(ISNA((VLOOKUP(B45,'Récapitulatif HOMMES'!B$13:I$43,2,FALSE))),0,(VLOOKUP(B45,'Récapitulatif HOMMES'!B$13:I$43,2,FALSE)))</f>
        <v>0</v>
      </c>
      <c r="D45" s="8">
        <f>IF(ISNA((VLOOKUP(A45,'Récapitulatif HOMMES'!A$13:J$43,4,FALSE))),0,(VLOOKUP(A45,'Récapitulatif HOMMES'!A$13:J$43,4,FALSE)))</f>
        <v>0</v>
      </c>
      <c r="E45" s="8">
        <f>IF(ISNA((VLOOKUP(A45,'Récapitulatif HOMMES'!A$13:H$43,5,FALSE))),0,(VLOOKUP(A45,'Récapitulatif HOMMES'!A$13:H$43,5,FALSE)))</f>
        <v>0</v>
      </c>
      <c r="F45" s="8">
        <f>IF(ISNA((VLOOKUP(B45,'Récapitulatif HOMMES'!B$13:I$43,5,FALSE))),0,(VLOOKUP(B45,'Récapitulatif HOMMES'!B$13:I$43,5,FALSE)))</f>
        <v>0</v>
      </c>
      <c r="G45" s="8">
        <f>IF(ISNA((VLOOKUP(F45,'Récapitulatif HOMMES'!F$13:L$43,2,FALSE))),0,(VLOOKUP(F45,'Récapitulatif HOMMES'!F$13:L$43,2,FALSE)))</f>
        <v>0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0.25" customHeight="1" x14ac:dyDescent="0.3">
      <c r="A46" s="7"/>
      <c r="B46" s="8">
        <f>IF(ISNA((VLOOKUP(A46,'Récapitulatif HOMMES'!A$13:G$43,2,FALSE))),0,(VLOOKUP(A46,'Récapitulatif HOMMES'!A$13:G$43,2,FALSE)))</f>
        <v>0</v>
      </c>
      <c r="C46" s="8">
        <f>IF(ISNA((VLOOKUP(B46,'Récapitulatif HOMMES'!B$13:I$43,2,FALSE))),0,(VLOOKUP(B46,'Récapitulatif HOMMES'!B$13:I$43,2,FALSE)))</f>
        <v>0</v>
      </c>
      <c r="D46" s="8">
        <f>IF(ISNA((VLOOKUP(A46,'Récapitulatif HOMMES'!A$13:J$43,4,FALSE))),0,(VLOOKUP(A46,'Récapitulatif HOMMES'!A$13:J$43,4,FALSE)))</f>
        <v>0</v>
      </c>
      <c r="E46" s="8">
        <f>IF(ISNA((VLOOKUP(A46,'Récapitulatif HOMMES'!A$13:H$43,5,FALSE))),0,(VLOOKUP(A46,'Récapitulatif HOMMES'!A$13:H$43,5,FALSE)))</f>
        <v>0</v>
      </c>
      <c r="F46" s="8">
        <f>IF(ISNA((VLOOKUP(B46,'Récapitulatif HOMMES'!B$13:I$43,5,FALSE))),0,(VLOOKUP(B46,'Récapitulatif HOMMES'!B$13:I$43,5,FALSE)))</f>
        <v>0</v>
      </c>
      <c r="G46" s="8">
        <f>IF(ISNA((VLOOKUP(F46,'Récapitulatif HOMMES'!F$13:L$43,2,FALSE))),0,(VLOOKUP(F46,'Récapitulatif HOMMES'!F$13:L$43,2,FALSE)))</f>
        <v>0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18" customHeight="1" x14ac:dyDescent="0.3"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20.25" customHeight="1" x14ac:dyDescent="0.3">
      <c r="A48" s="74" t="s">
        <v>24</v>
      </c>
      <c r="B48" s="75"/>
      <c r="C48" s="79" t="s">
        <v>29</v>
      </c>
      <c r="D48" s="80"/>
      <c r="E48" s="80"/>
      <c r="F48" s="80"/>
      <c r="G48" s="81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ht="20.25" customHeight="1" x14ac:dyDescent="0.3">
      <c r="A49" s="74" t="s">
        <v>14</v>
      </c>
      <c r="B49" s="75"/>
      <c r="C49" s="76">
        <f>COUNTA(A52:A56)</f>
        <v>0</v>
      </c>
      <c r="D49" s="77"/>
      <c r="E49" s="77"/>
      <c r="F49" s="77"/>
      <c r="G49" s="78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ht="22.5" customHeight="1" x14ac:dyDescent="0.3"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 ht="32.25" customHeight="1" x14ac:dyDescent="0.3">
      <c r="A51" s="4" t="s">
        <v>2</v>
      </c>
      <c r="B51" s="4" t="s">
        <v>9</v>
      </c>
      <c r="C51" s="4" t="s">
        <v>4</v>
      </c>
      <c r="D51" s="4" t="s">
        <v>3</v>
      </c>
      <c r="E51" s="4" t="s">
        <v>0</v>
      </c>
      <c r="F51" s="4" t="s">
        <v>19</v>
      </c>
      <c r="G51" s="4" t="s">
        <v>1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20.25" customHeight="1" x14ac:dyDescent="0.3">
      <c r="A52" s="7"/>
      <c r="B52" s="8">
        <f>IF(ISNA((VLOOKUP(A52,'Récapitulatif HOMMES'!A$13:G$43,2,FALSE))),0,(VLOOKUP(A52,'Récapitulatif HOMMES'!A$13:G$43,2,FALSE)))</f>
        <v>0</v>
      </c>
      <c r="C52" s="8">
        <f>IF(ISNA((VLOOKUP(B52,'Récapitulatif HOMMES'!B$13:I$43,2,FALSE))),0,(VLOOKUP(B52,'Récapitulatif HOMMES'!B$13:I$43,2,FALSE)))</f>
        <v>0</v>
      </c>
      <c r="D52" s="8">
        <f>IF(ISNA((VLOOKUP(A52,'Récapitulatif HOMMES'!A$13:J$43,4,FALSE))),0,(VLOOKUP(A52,'Récapitulatif HOMMES'!A$13:J$43,4,FALSE)))</f>
        <v>0</v>
      </c>
      <c r="E52" s="8">
        <f>IF(ISNA((VLOOKUP(A52,'Récapitulatif HOMMES'!A$13:H$43,5,FALSE))),0,(VLOOKUP(A52,'Récapitulatif HOMMES'!A$13:H$43,5,FALSE)))</f>
        <v>0</v>
      </c>
      <c r="F52" s="8">
        <f>IF(ISNA((VLOOKUP(B52,'Récapitulatif HOMMES'!B$13:I$43,5,FALSE))),0,(VLOOKUP(B52,'Récapitulatif HOMMES'!B$13:I$43,5,FALSE)))</f>
        <v>0</v>
      </c>
      <c r="G52" s="8">
        <f>IF(ISNA((VLOOKUP(F52,'Récapitulatif HOMMES'!F$13:L$43,2,FALSE))),0,(VLOOKUP(F52,'Récapitulatif HOMMES'!F$13:L$43,2,FALSE)))</f>
        <v>0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20.25" customHeight="1" x14ac:dyDescent="0.3">
      <c r="A53" s="7"/>
      <c r="B53" s="8">
        <f>IF(ISNA((VLOOKUP(A53,'Récapitulatif HOMMES'!A$13:G$43,2,FALSE))),0,(VLOOKUP(A53,'Récapitulatif HOMMES'!A$13:G$43,2,FALSE)))</f>
        <v>0</v>
      </c>
      <c r="C53" s="8">
        <f>IF(ISNA((VLOOKUP(B53,'Récapitulatif HOMMES'!B$13:I$43,2,FALSE))),0,(VLOOKUP(B53,'Récapitulatif HOMMES'!B$13:I$43,2,FALSE)))</f>
        <v>0</v>
      </c>
      <c r="D53" s="8">
        <f>IF(ISNA((VLOOKUP(A53,'Récapitulatif HOMMES'!A$13:J$43,4,FALSE))),0,(VLOOKUP(A53,'Récapitulatif HOMMES'!A$13:J$43,4,FALSE)))</f>
        <v>0</v>
      </c>
      <c r="E53" s="8">
        <f>IF(ISNA((VLOOKUP(A53,'Récapitulatif HOMMES'!A$13:H$43,5,FALSE))),0,(VLOOKUP(A53,'Récapitulatif HOMMES'!A$13:H$43,5,FALSE)))</f>
        <v>0</v>
      </c>
      <c r="F53" s="8">
        <f>IF(ISNA((VLOOKUP(B53,'Récapitulatif HOMMES'!B$13:I$43,5,FALSE))),0,(VLOOKUP(B53,'Récapitulatif HOMMES'!B$13:I$43,5,FALSE)))</f>
        <v>0</v>
      </c>
      <c r="G53" s="8">
        <f>IF(ISNA((VLOOKUP(F53,'Récapitulatif HOMMES'!F$13:L$43,2,FALSE))),0,(VLOOKUP(F53,'Récapitulatif HOMMES'!F$13:L$43,2,FALSE)))</f>
        <v>0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20.25" customHeight="1" x14ac:dyDescent="0.3">
      <c r="A54" s="7"/>
      <c r="B54" s="8">
        <f>IF(ISNA((VLOOKUP(A54,'Récapitulatif HOMMES'!A$13:G$43,2,FALSE))),0,(VLOOKUP(A54,'Récapitulatif HOMMES'!A$13:G$43,2,FALSE)))</f>
        <v>0</v>
      </c>
      <c r="C54" s="8">
        <f>IF(ISNA((VLOOKUP(B54,'Récapitulatif HOMMES'!B$13:I$43,2,FALSE))),0,(VLOOKUP(B54,'Récapitulatif HOMMES'!B$13:I$43,2,FALSE)))</f>
        <v>0</v>
      </c>
      <c r="D54" s="8">
        <f>IF(ISNA((VLOOKUP(A54,'Récapitulatif HOMMES'!A$13:J$43,4,FALSE))),0,(VLOOKUP(A54,'Récapitulatif HOMMES'!A$13:J$43,4,FALSE)))</f>
        <v>0</v>
      </c>
      <c r="E54" s="8">
        <f>IF(ISNA((VLOOKUP(A54,'Récapitulatif HOMMES'!A$13:H$43,5,FALSE))),0,(VLOOKUP(A54,'Récapitulatif HOMMES'!A$13:H$43,5,FALSE)))</f>
        <v>0</v>
      </c>
      <c r="F54" s="8">
        <f>IF(ISNA((VLOOKUP(B54,'Récapitulatif HOMMES'!B$13:I$43,5,FALSE))),0,(VLOOKUP(B54,'Récapitulatif HOMMES'!B$13:I$43,5,FALSE)))</f>
        <v>0</v>
      </c>
      <c r="G54" s="8">
        <f>IF(ISNA((VLOOKUP(F54,'Récapitulatif HOMMES'!F$13:L$43,2,FALSE))),0,(VLOOKUP(F54,'Récapitulatif HOMMES'!F$13:L$43,2,FALSE)))</f>
        <v>0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0" ht="20.25" customHeight="1" x14ac:dyDescent="0.3">
      <c r="A55" s="7"/>
      <c r="B55" s="8">
        <f>IF(ISNA((VLOOKUP(A55,'Récapitulatif HOMMES'!A$13:G$43,2,FALSE))),0,(VLOOKUP(A55,'Récapitulatif HOMMES'!A$13:G$43,2,FALSE)))</f>
        <v>0</v>
      </c>
      <c r="C55" s="8">
        <f>IF(ISNA((VLOOKUP(B55,'Récapitulatif HOMMES'!B$13:I$43,2,FALSE))),0,(VLOOKUP(B55,'Récapitulatif HOMMES'!B$13:I$43,2,FALSE)))</f>
        <v>0</v>
      </c>
      <c r="D55" s="8">
        <f>IF(ISNA((VLOOKUP(A55,'Récapitulatif HOMMES'!A$13:J$43,4,FALSE))),0,(VLOOKUP(A55,'Récapitulatif HOMMES'!A$13:J$43,4,FALSE)))</f>
        <v>0</v>
      </c>
      <c r="E55" s="8">
        <f>IF(ISNA((VLOOKUP(A55,'Récapitulatif HOMMES'!A$13:H$43,5,FALSE))),0,(VLOOKUP(A55,'Récapitulatif HOMMES'!A$13:H$43,5,FALSE)))</f>
        <v>0</v>
      </c>
      <c r="F55" s="8">
        <f>IF(ISNA((VLOOKUP(B55,'Récapitulatif HOMMES'!B$13:I$43,5,FALSE))),0,(VLOOKUP(B55,'Récapitulatif HOMMES'!B$13:I$43,5,FALSE)))</f>
        <v>0</v>
      </c>
      <c r="G55" s="8">
        <f>IF(ISNA((VLOOKUP(F55,'Récapitulatif HOMMES'!F$13:L$43,2,FALSE))),0,(VLOOKUP(F55,'Récapitulatif HOMMES'!F$13:L$43,2,FALSE)))</f>
        <v>0</v>
      </c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0" ht="20.25" customHeight="1" x14ac:dyDescent="0.3">
      <c r="A56" s="7"/>
      <c r="B56" s="8">
        <f>IF(ISNA((VLOOKUP(A56,'Récapitulatif HOMMES'!A$13:G$43,2,FALSE))),0,(VLOOKUP(A56,'Récapitulatif HOMMES'!A$13:G$43,2,FALSE)))</f>
        <v>0</v>
      </c>
      <c r="C56" s="8">
        <f>IF(ISNA((VLOOKUP(B56,'Récapitulatif HOMMES'!B$13:I$43,2,FALSE))),0,(VLOOKUP(B56,'Récapitulatif HOMMES'!B$13:I$43,2,FALSE)))</f>
        <v>0</v>
      </c>
      <c r="D56" s="8">
        <f>IF(ISNA((VLOOKUP(A56,'Récapitulatif HOMMES'!A$13:J$43,4,FALSE))),0,(VLOOKUP(A56,'Récapitulatif HOMMES'!A$13:J$43,4,FALSE)))</f>
        <v>0</v>
      </c>
      <c r="E56" s="8">
        <f>IF(ISNA((VLOOKUP(A56,'Récapitulatif HOMMES'!A$13:H$43,5,FALSE))),0,(VLOOKUP(A56,'Récapitulatif HOMMES'!A$13:H$43,5,FALSE)))</f>
        <v>0</v>
      </c>
      <c r="F56" s="8">
        <f>IF(ISNA((VLOOKUP(B56,'Récapitulatif HOMMES'!B$13:I$43,5,FALSE))),0,(VLOOKUP(B56,'Récapitulatif HOMMES'!B$13:I$43,5,FALSE)))</f>
        <v>0</v>
      </c>
      <c r="G56" s="8">
        <f>IF(ISNA((VLOOKUP(F56,'Récapitulatif HOMMES'!F$13:L$43,2,FALSE))),0,(VLOOKUP(F56,'Récapitulatif HOMMES'!F$13:L$43,2,FALSE)))</f>
        <v>0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1:20" ht="18" customHeight="1" x14ac:dyDescent="0.3"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1:20" ht="20.25" customHeight="1" x14ac:dyDescent="0.3">
      <c r="A58" s="74" t="s">
        <v>24</v>
      </c>
      <c r="B58" s="75"/>
      <c r="C58" s="76" t="s">
        <v>30</v>
      </c>
      <c r="D58" s="77"/>
      <c r="E58" s="77"/>
      <c r="F58" s="77"/>
      <c r="G58" s="78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1:20" ht="20.25" customHeight="1" x14ac:dyDescent="0.3">
      <c r="A59" s="74" t="s">
        <v>14</v>
      </c>
      <c r="B59" s="75"/>
      <c r="C59" s="76">
        <f>COUNTA(A62:A66)</f>
        <v>0</v>
      </c>
      <c r="D59" s="77"/>
      <c r="E59" s="77"/>
      <c r="F59" s="77"/>
      <c r="G59" s="78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1:20" ht="22.5" customHeight="1" x14ac:dyDescent="0.3"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1:20" ht="32.25" customHeight="1" x14ac:dyDescent="0.3">
      <c r="A61" s="4" t="s">
        <v>2</v>
      </c>
      <c r="B61" s="4" t="s">
        <v>9</v>
      </c>
      <c r="C61" s="4" t="s">
        <v>4</v>
      </c>
      <c r="D61" s="4" t="s">
        <v>3</v>
      </c>
      <c r="E61" s="4" t="s">
        <v>0</v>
      </c>
      <c r="F61" s="4" t="s">
        <v>19</v>
      </c>
      <c r="G61" s="4" t="s">
        <v>1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1:20" ht="20.25" customHeight="1" x14ac:dyDescent="0.3">
      <c r="A62" s="7"/>
      <c r="B62" s="8">
        <f>IF(ISNA((VLOOKUP(A62,'Récapitulatif HOMMES'!A$13:G$43,2,FALSE))),0,(VLOOKUP(A62,'Récapitulatif HOMMES'!A$13:G$43,2,FALSE)))</f>
        <v>0</v>
      </c>
      <c r="C62" s="8">
        <f>IF(ISNA((VLOOKUP(B62,'Récapitulatif HOMMES'!B$13:I$43,2,FALSE))),0,(VLOOKUP(B62,'Récapitulatif HOMMES'!B$13:I$43,2,FALSE)))</f>
        <v>0</v>
      </c>
      <c r="D62" s="8">
        <f>IF(ISNA((VLOOKUP(A62,'Récapitulatif HOMMES'!A$13:J$43,4,FALSE))),0,(VLOOKUP(A62,'Récapitulatif HOMMES'!A$13:J$43,4,FALSE)))</f>
        <v>0</v>
      </c>
      <c r="E62" s="8">
        <f>IF(ISNA((VLOOKUP(A62,'Récapitulatif HOMMES'!A$13:H$43,5,FALSE))),0,(VLOOKUP(A62,'Récapitulatif HOMMES'!A$13:H$43,5,FALSE)))</f>
        <v>0</v>
      </c>
      <c r="F62" s="8">
        <f>IF(ISNA((VLOOKUP(B62,'Récapitulatif HOMMES'!B$13:I$43,5,FALSE))),0,(VLOOKUP(B62,'Récapitulatif HOMMES'!B$13:I$43,5,FALSE)))</f>
        <v>0</v>
      </c>
      <c r="G62" s="8">
        <f>IF(ISNA((VLOOKUP(F62,'Récapitulatif HOMMES'!F$13:L$43,2,FALSE))),0,(VLOOKUP(F62,'Récapitulatif HOMMES'!F$13:L$43,2,FALSE)))</f>
        <v>0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1:20" ht="20.25" customHeight="1" x14ac:dyDescent="0.3">
      <c r="A63" s="7"/>
      <c r="B63" s="8">
        <f>IF(ISNA((VLOOKUP(A63,'Récapitulatif HOMMES'!A$13:G$43,2,FALSE))),0,(VLOOKUP(A63,'Récapitulatif HOMMES'!A$13:G$43,2,FALSE)))</f>
        <v>0</v>
      </c>
      <c r="C63" s="8">
        <f>IF(ISNA((VLOOKUP(B63,'Récapitulatif HOMMES'!B$13:I$43,2,FALSE))),0,(VLOOKUP(B63,'Récapitulatif HOMMES'!B$13:I$43,2,FALSE)))</f>
        <v>0</v>
      </c>
      <c r="D63" s="8">
        <f>IF(ISNA((VLOOKUP(A63,'Récapitulatif HOMMES'!A$13:J$43,4,FALSE))),0,(VLOOKUP(A63,'Récapitulatif HOMMES'!A$13:J$43,4,FALSE)))</f>
        <v>0</v>
      </c>
      <c r="E63" s="8">
        <f>IF(ISNA((VLOOKUP(A63,'Récapitulatif HOMMES'!A$13:H$43,5,FALSE))),0,(VLOOKUP(A63,'Récapitulatif HOMMES'!A$13:H$43,5,FALSE)))</f>
        <v>0</v>
      </c>
      <c r="F63" s="8">
        <f>IF(ISNA((VLOOKUP(B63,'Récapitulatif HOMMES'!B$13:I$43,5,FALSE))),0,(VLOOKUP(B63,'Récapitulatif HOMMES'!B$13:I$43,5,FALSE)))</f>
        <v>0</v>
      </c>
      <c r="G63" s="8">
        <f>IF(ISNA((VLOOKUP(F63,'Récapitulatif HOMMES'!F$13:L$43,2,FALSE))),0,(VLOOKUP(F63,'Récapitulatif HOMMES'!F$13:L$43,2,FALSE)))</f>
        <v>0</v>
      </c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1:20" ht="20.25" customHeight="1" x14ac:dyDescent="0.3">
      <c r="A64" s="7"/>
      <c r="B64" s="8">
        <f>IF(ISNA((VLOOKUP(A64,'Récapitulatif HOMMES'!A$13:G$43,2,FALSE))),0,(VLOOKUP(A64,'Récapitulatif HOMMES'!A$13:G$43,2,FALSE)))</f>
        <v>0</v>
      </c>
      <c r="C64" s="8">
        <f>IF(ISNA((VLOOKUP(B64,'Récapitulatif HOMMES'!B$13:I$43,2,FALSE))),0,(VLOOKUP(B64,'Récapitulatif HOMMES'!B$13:I$43,2,FALSE)))</f>
        <v>0</v>
      </c>
      <c r="D64" s="8">
        <f>IF(ISNA((VLOOKUP(A64,'Récapitulatif HOMMES'!A$13:J$43,4,FALSE))),0,(VLOOKUP(A64,'Récapitulatif HOMMES'!A$13:J$43,4,FALSE)))</f>
        <v>0</v>
      </c>
      <c r="E64" s="8">
        <f>IF(ISNA((VLOOKUP(A64,'Récapitulatif HOMMES'!A$13:H$43,5,FALSE))),0,(VLOOKUP(A64,'Récapitulatif HOMMES'!A$13:H$43,5,FALSE)))</f>
        <v>0</v>
      </c>
      <c r="F64" s="8">
        <f>IF(ISNA((VLOOKUP(B64,'Récapitulatif HOMMES'!B$13:I$43,5,FALSE))),0,(VLOOKUP(B64,'Récapitulatif HOMMES'!B$13:I$43,5,FALSE)))</f>
        <v>0</v>
      </c>
      <c r="G64" s="8">
        <f>IF(ISNA((VLOOKUP(F64,'Récapitulatif HOMMES'!F$13:L$43,2,FALSE))),0,(VLOOKUP(F64,'Récapitulatif HOMMES'!F$13:L$43,2,FALSE)))</f>
        <v>0</v>
      </c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1:20" ht="20.25" customHeight="1" x14ac:dyDescent="0.3">
      <c r="A65" s="7"/>
      <c r="B65" s="8">
        <f>IF(ISNA((VLOOKUP(A65,'Récapitulatif HOMMES'!A$13:G$43,2,FALSE))),0,(VLOOKUP(A65,'Récapitulatif HOMMES'!A$13:G$43,2,FALSE)))</f>
        <v>0</v>
      </c>
      <c r="C65" s="8">
        <f>IF(ISNA((VLOOKUP(B65,'Récapitulatif HOMMES'!B$13:I$43,2,FALSE))),0,(VLOOKUP(B65,'Récapitulatif HOMMES'!B$13:I$43,2,FALSE)))</f>
        <v>0</v>
      </c>
      <c r="D65" s="8">
        <f>IF(ISNA((VLOOKUP(A65,'Récapitulatif HOMMES'!A$13:J$43,4,FALSE))),0,(VLOOKUP(A65,'Récapitulatif HOMMES'!A$13:J$43,4,FALSE)))</f>
        <v>0</v>
      </c>
      <c r="E65" s="8">
        <f>IF(ISNA((VLOOKUP(A65,'Récapitulatif HOMMES'!A$13:H$43,5,FALSE))),0,(VLOOKUP(A65,'Récapitulatif HOMMES'!A$13:H$43,5,FALSE)))</f>
        <v>0</v>
      </c>
      <c r="F65" s="8">
        <f>IF(ISNA((VLOOKUP(B65,'Récapitulatif HOMMES'!B$13:I$43,5,FALSE))),0,(VLOOKUP(B65,'Récapitulatif HOMMES'!B$13:I$43,5,FALSE)))</f>
        <v>0</v>
      </c>
      <c r="G65" s="8">
        <f>IF(ISNA((VLOOKUP(F65,'Récapitulatif HOMMES'!F$13:L$43,2,FALSE))),0,(VLOOKUP(F65,'Récapitulatif HOMMES'!F$13:L$43,2,FALSE)))</f>
        <v>0</v>
      </c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1:20" ht="20.25" customHeight="1" x14ac:dyDescent="0.3">
      <c r="A66" s="7"/>
      <c r="B66" s="8">
        <f>IF(ISNA((VLOOKUP(A66,'Récapitulatif HOMMES'!A$13:G$43,2,FALSE))),0,(VLOOKUP(A66,'Récapitulatif HOMMES'!A$13:G$43,2,FALSE)))</f>
        <v>0</v>
      </c>
      <c r="C66" s="8">
        <f>IF(ISNA((VLOOKUP(B66,'Récapitulatif HOMMES'!B$13:I$43,2,FALSE))),0,(VLOOKUP(B66,'Récapitulatif HOMMES'!B$13:I$43,2,FALSE)))</f>
        <v>0</v>
      </c>
      <c r="D66" s="8">
        <f>IF(ISNA((VLOOKUP(A66,'Récapitulatif HOMMES'!A$13:J$43,4,FALSE))),0,(VLOOKUP(A66,'Récapitulatif HOMMES'!A$13:J$43,4,FALSE)))</f>
        <v>0</v>
      </c>
      <c r="E66" s="8">
        <f>IF(ISNA((VLOOKUP(A66,'Récapitulatif HOMMES'!A$13:H$43,5,FALSE))),0,(VLOOKUP(A66,'Récapitulatif HOMMES'!A$13:H$43,5,FALSE)))</f>
        <v>0</v>
      </c>
      <c r="F66" s="8">
        <f>IF(ISNA((VLOOKUP(B66,'Récapitulatif HOMMES'!B$13:I$43,5,FALSE))),0,(VLOOKUP(B66,'Récapitulatif HOMMES'!B$13:I$43,5,FALSE)))</f>
        <v>0</v>
      </c>
      <c r="G66" s="8">
        <f>IF(ISNA((VLOOKUP(F66,'Récapitulatif HOMMES'!F$13:L$43,2,FALSE))),0,(VLOOKUP(F66,'Récapitulatif HOMMES'!F$13:L$43,2,FALSE)))</f>
        <v>0</v>
      </c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1:20" ht="18" customHeight="1" x14ac:dyDescent="0.3"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</row>
    <row r="68" spans="1:20" ht="18" customHeight="1" x14ac:dyDescent="0.3"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1:20" ht="20.25" customHeight="1" x14ac:dyDescent="0.3">
      <c r="A69" s="74" t="s">
        <v>24</v>
      </c>
      <c r="B69" s="75"/>
      <c r="C69" s="76" t="s">
        <v>31</v>
      </c>
      <c r="D69" s="77"/>
      <c r="E69" s="77"/>
      <c r="F69" s="77"/>
      <c r="G69" s="78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1:20" ht="20.25" customHeight="1" x14ac:dyDescent="0.3">
      <c r="A70" s="74" t="s">
        <v>14</v>
      </c>
      <c r="B70" s="75"/>
      <c r="C70" s="76">
        <f>COUNTA(A73:A77)</f>
        <v>0</v>
      </c>
      <c r="D70" s="77"/>
      <c r="E70" s="77"/>
      <c r="F70" s="77"/>
      <c r="G70" s="78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1:20" ht="22.5" customHeight="1" x14ac:dyDescent="0.3"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1:20" ht="32.25" customHeight="1" x14ac:dyDescent="0.3">
      <c r="A72" s="4" t="s">
        <v>2</v>
      </c>
      <c r="B72" s="4" t="s">
        <v>9</v>
      </c>
      <c r="C72" s="4" t="s">
        <v>4</v>
      </c>
      <c r="D72" s="4" t="s">
        <v>3</v>
      </c>
      <c r="E72" s="4" t="s">
        <v>0</v>
      </c>
      <c r="F72" s="4" t="s">
        <v>19</v>
      </c>
      <c r="G72" s="4" t="s">
        <v>1</v>
      </c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1:20" ht="20.25" customHeight="1" x14ac:dyDescent="0.3">
      <c r="A73" s="7"/>
      <c r="B73" s="8">
        <f>IF(ISNA((VLOOKUP(A73,'Récapitulatif HOMMES'!A$13:G$43,2,FALSE))),0,(VLOOKUP(A73,'Récapitulatif HOMMES'!A$13:G$43,2,FALSE)))</f>
        <v>0</v>
      </c>
      <c r="C73" s="8">
        <f>IF(ISNA((VLOOKUP(B73,'Récapitulatif HOMMES'!B$13:I$43,2,FALSE))),0,(VLOOKUP(B73,'Récapitulatif HOMMES'!B$13:I$43,2,FALSE)))</f>
        <v>0</v>
      </c>
      <c r="D73" s="8">
        <f>IF(ISNA((VLOOKUP(A73,'Récapitulatif HOMMES'!A$13:J$43,4,FALSE))),0,(VLOOKUP(A73,'Récapitulatif HOMMES'!A$13:J$43,4,FALSE)))</f>
        <v>0</v>
      </c>
      <c r="E73" s="8">
        <f>IF(ISNA((VLOOKUP(A73,'Récapitulatif HOMMES'!A$13:H$43,5,FALSE))),0,(VLOOKUP(A73,'Récapitulatif HOMMES'!A$13:H$43,5,FALSE)))</f>
        <v>0</v>
      </c>
      <c r="F73" s="8">
        <f>IF(ISNA((VLOOKUP(B73,'Récapitulatif HOMMES'!B$13:I$43,5,FALSE))),0,(VLOOKUP(B73,'Récapitulatif HOMMES'!B$13:I$43,5,FALSE)))</f>
        <v>0</v>
      </c>
      <c r="G73" s="8">
        <f>IF(ISNA((VLOOKUP(F73,'Récapitulatif HOMMES'!F$13:L$43,2,FALSE))),0,(VLOOKUP(F73,'Récapitulatif HOMMES'!F$13:L$43,2,FALSE)))</f>
        <v>0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1:20" ht="20.25" customHeight="1" x14ac:dyDescent="0.3">
      <c r="A74" s="7"/>
      <c r="B74" s="8">
        <f>IF(ISNA((VLOOKUP(A74,'Récapitulatif HOMMES'!A$13:G$43,2,FALSE))),0,(VLOOKUP(A74,'Récapitulatif HOMMES'!A$13:G$43,2,FALSE)))</f>
        <v>0</v>
      </c>
      <c r="C74" s="8">
        <f>IF(ISNA((VLOOKUP(B74,'Récapitulatif HOMMES'!B$13:I$43,2,FALSE))),0,(VLOOKUP(B74,'Récapitulatif HOMMES'!B$13:I$43,2,FALSE)))</f>
        <v>0</v>
      </c>
      <c r="D74" s="8">
        <f>IF(ISNA((VLOOKUP(A74,'Récapitulatif HOMMES'!A$13:J$43,4,FALSE))),0,(VLOOKUP(A74,'Récapitulatif HOMMES'!A$13:J$43,4,FALSE)))</f>
        <v>0</v>
      </c>
      <c r="E74" s="8">
        <f>IF(ISNA((VLOOKUP(A74,'Récapitulatif HOMMES'!A$13:H$43,5,FALSE))),0,(VLOOKUP(A74,'Récapitulatif HOMMES'!A$13:H$43,5,FALSE)))</f>
        <v>0</v>
      </c>
      <c r="F74" s="8">
        <f>IF(ISNA((VLOOKUP(B74,'Récapitulatif HOMMES'!B$13:I$43,5,FALSE))),0,(VLOOKUP(B74,'Récapitulatif HOMMES'!B$13:I$43,5,FALSE)))</f>
        <v>0</v>
      </c>
      <c r="G74" s="8">
        <f>IF(ISNA((VLOOKUP(F74,'Récapitulatif HOMMES'!F$13:L$43,2,FALSE))),0,(VLOOKUP(F74,'Récapitulatif HOMMES'!F$13:L$43,2,FALSE)))</f>
        <v>0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1:20" ht="20.25" customHeight="1" x14ac:dyDescent="0.3">
      <c r="A75" s="7"/>
      <c r="B75" s="8">
        <f>IF(ISNA((VLOOKUP(A75,'Récapitulatif HOMMES'!A$13:G$43,2,FALSE))),0,(VLOOKUP(A75,'Récapitulatif HOMMES'!A$13:G$43,2,FALSE)))</f>
        <v>0</v>
      </c>
      <c r="C75" s="8">
        <f>IF(ISNA((VLOOKUP(B75,'Récapitulatif HOMMES'!B$13:I$43,2,FALSE))),0,(VLOOKUP(B75,'Récapitulatif HOMMES'!B$13:I$43,2,FALSE)))</f>
        <v>0</v>
      </c>
      <c r="D75" s="8">
        <f>IF(ISNA((VLOOKUP(A75,'Récapitulatif HOMMES'!A$13:J$43,4,FALSE))),0,(VLOOKUP(A75,'Récapitulatif HOMMES'!A$13:J$43,4,FALSE)))</f>
        <v>0</v>
      </c>
      <c r="E75" s="8">
        <f>IF(ISNA((VLOOKUP(A75,'Récapitulatif HOMMES'!A$13:H$43,5,FALSE))),0,(VLOOKUP(A75,'Récapitulatif HOMMES'!A$13:H$43,5,FALSE)))</f>
        <v>0</v>
      </c>
      <c r="F75" s="8">
        <f>IF(ISNA((VLOOKUP(B75,'Récapitulatif HOMMES'!B$13:I$43,5,FALSE))),0,(VLOOKUP(B75,'Récapitulatif HOMMES'!B$13:I$43,5,FALSE)))</f>
        <v>0</v>
      </c>
      <c r="G75" s="8">
        <f>IF(ISNA((VLOOKUP(F75,'Récapitulatif HOMMES'!F$13:L$43,2,FALSE))),0,(VLOOKUP(F75,'Récapitulatif HOMMES'!F$13:L$43,2,FALSE)))</f>
        <v>0</v>
      </c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</row>
    <row r="76" spans="1:20" ht="20.25" customHeight="1" x14ac:dyDescent="0.3">
      <c r="A76" s="7"/>
      <c r="B76" s="8">
        <f>IF(ISNA((VLOOKUP(A76,'Récapitulatif HOMMES'!A$13:G$43,2,FALSE))),0,(VLOOKUP(A76,'Récapitulatif HOMMES'!A$13:G$43,2,FALSE)))</f>
        <v>0</v>
      </c>
      <c r="C76" s="8">
        <f>IF(ISNA((VLOOKUP(B76,'Récapitulatif HOMMES'!B$13:I$43,2,FALSE))),0,(VLOOKUP(B76,'Récapitulatif HOMMES'!B$13:I$43,2,FALSE)))</f>
        <v>0</v>
      </c>
      <c r="D76" s="8">
        <f>IF(ISNA((VLOOKUP(A76,'Récapitulatif HOMMES'!A$13:J$43,4,FALSE))),0,(VLOOKUP(A76,'Récapitulatif HOMMES'!A$13:J$43,4,FALSE)))</f>
        <v>0</v>
      </c>
      <c r="E76" s="8">
        <f>IF(ISNA((VLOOKUP(A76,'Récapitulatif HOMMES'!A$13:H$43,5,FALSE))),0,(VLOOKUP(A76,'Récapitulatif HOMMES'!A$13:H$43,5,FALSE)))</f>
        <v>0</v>
      </c>
      <c r="F76" s="8">
        <f>IF(ISNA((VLOOKUP(B76,'Récapitulatif HOMMES'!B$13:I$43,5,FALSE))),0,(VLOOKUP(B76,'Récapitulatif HOMMES'!B$13:I$43,5,FALSE)))</f>
        <v>0</v>
      </c>
      <c r="G76" s="8">
        <f>IF(ISNA((VLOOKUP(F76,'Récapitulatif HOMMES'!F$13:L$43,2,FALSE))),0,(VLOOKUP(F76,'Récapitulatif HOMMES'!F$13:L$43,2,FALSE)))</f>
        <v>0</v>
      </c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</row>
    <row r="77" spans="1:20" ht="20.25" customHeight="1" x14ac:dyDescent="0.3">
      <c r="A77" s="7"/>
      <c r="B77" s="8">
        <f>IF(ISNA((VLOOKUP(A77,'Récapitulatif HOMMES'!A$13:G$43,2,FALSE))),0,(VLOOKUP(A77,'Récapitulatif HOMMES'!A$13:G$43,2,FALSE)))</f>
        <v>0</v>
      </c>
      <c r="C77" s="8">
        <f>IF(ISNA((VLOOKUP(B77,'Récapitulatif HOMMES'!B$13:I$43,2,FALSE))),0,(VLOOKUP(B77,'Récapitulatif HOMMES'!B$13:I$43,2,FALSE)))</f>
        <v>0</v>
      </c>
      <c r="D77" s="8">
        <f>IF(ISNA((VLOOKUP(A77,'Récapitulatif HOMMES'!A$13:J$43,4,FALSE))),0,(VLOOKUP(A77,'Récapitulatif HOMMES'!A$13:J$43,4,FALSE)))</f>
        <v>0</v>
      </c>
      <c r="E77" s="8">
        <f>IF(ISNA((VLOOKUP(A77,'Récapitulatif HOMMES'!A$13:H$43,5,FALSE))),0,(VLOOKUP(A77,'Récapitulatif HOMMES'!A$13:H$43,5,FALSE)))</f>
        <v>0</v>
      </c>
      <c r="F77" s="8">
        <f>IF(ISNA((VLOOKUP(B77,'Récapitulatif HOMMES'!B$13:I$43,5,FALSE))),0,(VLOOKUP(B77,'Récapitulatif HOMMES'!B$13:I$43,5,FALSE)))</f>
        <v>0</v>
      </c>
      <c r="G77" s="8">
        <f>IF(ISNA((VLOOKUP(F77,'Récapitulatif HOMMES'!F$13:L$43,2,FALSE))),0,(VLOOKUP(F77,'Récapitulatif HOMMES'!F$13:L$43,2,FALSE)))</f>
        <v>0</v>
      </c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</row>
    <row r="78" spans="1:20" ht="18" customHeight="1" x14ac:dyDescent="0.3"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</row>
    <row r="79" spans="1:20" ht="20.25" customHeight="1" x14ac:dyDescent="0.3">
      <c r="A79" s="74" t="s">
        <v>24</v>
      </c>
      <c r="B79" s="75"/>
      <c r="C79" s="76" t="s">
        <v>32</v>
      </c>
      <c r="D79" s="77"/>
      <c r="E79" s="77"/>
      <c r="F79" s="77"/>
      <c r="G79" s="78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0" spans="1:20" ht="20.25" customHeight="1" x14ac:dyDescent="0.3">
      <c r="A80" s="74" t="s">
        <v>14</v>
      </c>
      <c r="B80" s="75"/>
      <c r="C80" s="76">
        <f>COUNTA(A83:A87)</f>
        <v>0</v>
      </c>
      <c r="D80" s="77"/>
      <c r="E80" s="77"/>
      <c r="F80" s="77"/>
      <c r="G80" s="78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1:20" ht="22.5" customHeight="1" x14ac:dyDescent="0.3"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1:20" ht="32.25" customHeight="1" x14ac:dyDescent="0.3">
      <c r="A82" s="4" t="s">
        <v>2</v>
      </c>
      <c r="B82" s="4" t="s">
        <v>9</v>
      </c>
      <c r="C82" s="4" t="s">
        <v>4</v>
      </c>
      <c r="D82" s="4" t="s">
        <v>3</v>
      </c>
      <c r="E82" s="4" t="s">
        <v>0</v>
      </c>
      <c r="F82" s="4" t="s">
        <v>19</v>
      </c>
      <c r="G82" s="4" t="s">
        <v>1</v>
      </c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1:20" ht="20.25" customHeight="1" x14ac:dyDescent="0.3">
      <c r="A83" s="7"/>
      <c r="B83" s="8">
        <f>IF(ISNA((VLOOKUP(A83,'Récapitulatif HOMMES'!A$13:G$43,2,FALSE))),0,(VLOOKUP(A83,'Récapitulatif HOMMES'!A$13:G$43,2,FALSE)))</f>
        <v>0</v>
      </c>
      <c r="C83" s="8">
        <f>IF(ISNA((VLOOKUP(B83,'Récapitulatif HOMMES'!B$13:I$43,2,FALSE))),0,(VLOOKUP(B83,'Récapitulatif HOMMES'!B$13:I$43,2,FALSE)))</f>
        <v>0</v>
      </c>
      <c r="D83" s="8">
        <f>IF(ISNA((VLOOKUP(A83,'Récapitulatif HOMMES'!A$13:J$43,4,FALSE))),0,(VLOOKUP(A83,'Récapitulatif HOMMES'!A$13:J$43,4,FALSE)))</f>
        <v>0</v>
      </c>
      <c r="E83" s="8">
        <f>IF(ISNA((VLOOKUP(A83,'Récapitulatif HOMMES'!A$13:H$43,5,FALSE))),0,(VLOOKUP(A83,'Récapitulatif HOMMES'!A$13:H$43,5,FALSE)))</f>
        <v>0</v>
      </c>
      <c r="F83" s="8">
        <f>IF(ISNA((VLOOKUP(B83,'Récapitulatif HOMMES'!B$13:I$43,5,FALSE))),0,(VLOOKUP(B83,'Récapitulatif HOMMES'!B$13:I$43,5,FALSE)))</f>
        <v>0</v>
      </c>
      <c r="G83" s="8">
        <f>IF(ISNA((VLOOKUP(F83,'Récapitulatif HOMMES'!F$13:L$43,2,FALSE))),0,(VLOOKUP(F83,'Récapitulatif HOMMES'!F$13:L$43,2,FALSE)))</f>
        <v>0</v>
      </c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1:20" ht="20.25" customHeight="1" x14ac:dyDescent="0.3">
      <c r="A84" s="7"/>
      <c r="B84" s="8">
        <f>IF(ISNA((VLOOKUP(A84,'Récapitulatif HOMMES'!A$13:G$43,2,FALSE))),0,(VLOOKUP(A84,'Récapitulatif HOMMES'!A$13:G$43,2,FALSE)))</f>
        <v>0</v>
      </c>
      <c r="C84" s="8">
        <f>IF(ISNA((VLOOKUP(B84,'Récapitulatif HOMMES'!B$13:I$43,2,FALSE))),0,(VLOOKUP(B84,'Récapitulatif HOMMES'!B$13:I$43,2,FALSE)))</f>
        <v>0</v>
      </c>
      <c r="D84" s="8">
        <f>IF(ISNA((VLOOKUP(A84,'Récapitulatif HOMMES'!A$13:J$43,4,FALSE))),0,(VLOOKUP(A84,'Récapitulatif HOMMES'!A$13:J$43,4,FALSE)))</f>
        <v>0</v>
      </c>
      <c r="E84" s="8">
        <f>IF(ISNA((VLOOKUP(A84,'Récapitulatif HOMMES'!A$13:H$43,5,FALSE))),0,(VLOOKUP(A84,'Récapitulatif HOMMES'!A$13:H$43,5,FALSE)))</f>
        <v>0</v>
      </c>
      <c r="F84" s="8">
        <f>IF(ISNA((VLOOKUP(B84,'Récapitulatif HOMMES'!B$13:I$43,5,FALSE))),0,(VLOOKUP(B84,'Récapitulatif HOMMES'!B$13:I$43,5,FALSE)))</f>
        <v>0</v>
      </c>
      <c r="G84" s="8">
        <f>IF(ISNA((VLOOKUP(F84,'Récapitulatif HOMMES'!F$13:L$43,2,FALSE))),0,(VLOOKUP(F84,'Récapitulatif HOMMES'!F$13:L$43,2,FALSE)))</f>
        <v>0</v>
      </c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</row>
    <row r="85" spans="1:20" ht="20.25" customHeight="1" x14ac:dyDescent="0.3">
      <c r="A85" s="7"/>
      <c r="B85" s="8">
        <f>IF(ISNA((VLOOKUP(A85,'Récapitulatif HOMMES'!A$13:G$43,2,FALSE))),0,(VLOOKUP(A85,'Récapitulatif HOMMES'!A$13:G$43,2,FALSE)))</f>
        <v>0</v>
      </c>
      <c r="C85" s="8">
        <f>IF(ISNA((VLOOKUP(B85,'Récapitulatif HOMMES'!B$13:I$43,2,FALSE))),0,(VLOOKUP(B85,'Récapitulatif HOMMES'!B$13:I$43,2,FALSE)))</f>
        <v>0</v>
      </c>
      <c r="D85" s="8">
        <f>IF(ISNA((VLOOKUP(A85,'Récapitulatif HOMMES'!A$13:J$43,4,FALSE))),0,(VLOOKUP(A85,'Récapitulatif HOMMES'!A$13:J$43,4,FALSE)))</f>
        <v>0</v>
      </c>
      <c r="E85" s="8">
        <f>IF(ISNA((VLOOKUP(A85,'Récapitulatif HOMMES'!A$13:H$43,5,FALSE))),0,(VLOOKUP(A85,'Récapitulatif HOMMES'!A$13:H$43,5,FALSE)))</f>
        <v>0</v>
      </c>
      <c r="F85" s="8">
        <f>IF(ISNA((VLOOKUP(B85,'Récapitulatif HOMMES'!B$13:I$43,5,FALSE))),0,(VLOOKUP(B85,'Récapitulatif HOMMES'!B$13:I$43,5,FALSE)))</f>
        <v>0</v>
      </c>
      <c r="G85" s="8">
        <f>IF(ISNA((VLOOKUP(F85,'Récapitulatif HOMMES'!F$13:L$43,2,FALSE))),0,(VLOOKUP(F85,'Récapitulatif HOMMES'!F$13:L$43,2,FALSE)))</f>
        <v>0</v>
      </c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1:20" ht="20.25" customHeight="1" x14ac:dyDescent="0.3">
      <c r="A86" s="7"/>
      <c r="B86" s="8">
        <f>IF(ISNA((VLOOKUP(A86,'Récapitulatif HOMMES'!A$13:G$43,2,FALSE))),0,(VLOOKUP(A86,'Récapitulatif HOMMES'!A$13:G$43,2,FALSE)))</f>
        <v>0</v>
      </c>
      <c r="C86" s="8">
        <f>IF(ISNA((VLOOKUP(B86,'Récapitulatif HOMMES'!B$13:I$43,2,FALSE))),0,(VLOOKUP(B86,'Récapitulatif HOMMES'!B$13:I$43,2,FALSE)))</f>
        <v>0</v>
      </c>
      <c r="D86" s="8">
        <f>IF(ISNA((VLOOKUP(A86,'Récapitulatif HOMMES'!A$13:J$43,4,FALSE))),0,(VLOOKUP(A86,'Récapitulatif HOMMES'!A$13:J$43,4,FALSE)))</f>
        <v>0</v>
      </c>
      <c r="E86" s="8">
        <f>IF(ISNA((VLOOKUP(A86,'Récapitulatif HOMMES'!A$13:H$43,5,FALSE))),0,(VLOOKUP(A86,'Récapitulatif HOMMES'!A$13:H$43,5,FALSE)))</f>
        <v>0</v>
      </c>
      <c r="F86" s="8">
        <f>IF(ISNA((VLOOKUP(B86,'Récapitulatif HOMMES'!B$13:I$43,5,FALSE))),0,(VLOOKUP(B86,'Récapitulatif HOMMES'!B$13:I$43,5,FALSE)))</f>
        <v>0</v>
      </c>
      <c r="G86" s="8">
        <f>IF(ISNA((VLOOKUP(F86,'Récapitulatif HOMMES'!F$13:L$43,2,FALSE))),0,(VLOOKUP(F86,'Récapitulatif HOMMES'!F$13:L$43,2,FALSE)))</f>
        <v>0</v>
      </c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1:20" ht="20.25" customHeight="1" x14ac:dyDescent="0.3">
      <c r="A87" s="7"/>
      <c r="B87" s="8">
        <f>IF(ISNA((VLOOKUP(A87,'Récapitulatif HOMMES'!A$13:G$43,2,FALSE))),0,(VLOOKUP(A87,'Récapitulatif HOMMES'!A$13:G$43,2,FALSE)))</f>
        <v>0</v>
      </c>
      <c r="C87" s="8">
        <f>IF(ISNA((VLOOKUP(B87,'Récapitulatif HOMMES'!B$13:I$43,2,FALSE))),0,(VLOOKUP(B87,'Récapitulatif HOMMES'!B$13:I$43,2,FALSE)))</f>
        <v>0</v>
      </c>
      <c r="D87" s="8">
        <f>IF(ISNA((VLOOKUP(A87,'Récapitulatif HOMMES'!A$13:J$43,4,FALSE))),0,(VLOOKUP(A87,'Récapitulatif HOMMES'!A$13:J$43,4,FALSE)))</f>
        <v>0</v>
      </c>
      <c r="E87" s="8">
        <f>IF(ISNA((VLOOKUP(A87,'Récapitulatif HOMMES'!A$13:H$43,5,FALSE))),0,(VLOOKUP(A87,'Récapitulatif HOMMES'!A$13:H$43,5,FALSE)))</f>
        <v>0</v>
      </c>
      <c r="F87" s="8">
        <f>IF(ISNA((VLOOKUP(B87,'Récapitulatif HOMMES'!B$13:I$43,5,FALSE))),0,(VLOOKUP(B87,'Récapitulatif HOMMES'!B$13:I$43,5,FALSE)))</f>
        <v>0</v>
      </c>
      <c r="G87" s="8">
        <f>IF(ISNA((VLOOKUP(F87,'Récapitulatif HOMMES'!F$13:L$43,2,FALSE))),0,(VLOOKUP(F87,'Récapitulatif HOMMES'!F$13:L$43,2,FALSE)))</f>
        <v>0</v>
      </c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1:20" ht="18" customHeight="1" x14ac:dyDescent="0.3"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</row>
    <row r="89" spans="1:20" ht="20.25" customHeight="1" x14ac:dyDescent="0.3">
      <c r="A89" s="74" t="s">
        <v>24</v>
      </c>
      <c r="B89" s="75"/>
      <c r="C89" s="76" t="s">
        <v>33</v>
      </c>
      <c r="D89" s="77"/>
      <c r="E89" s="77"/>
      <c r="F89" s="77"/>
      <c r="G89" s="78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</row>
    <row r="90" spans="1:20" ht="20.25" customHeight="1" x14ac:dyDescent="0.3">
      <c r="A90" s="74" t="s">
        <v>14</v>
      </c>
      <c r="B90" s="75"/>
      <c r="C90" s="76">
        <f>COUNTA(A93:A97)</f>
        <v>0</v>
      </c>
      <c r="D90" s="77"/>
      <c r="E90" s="77"/>
      <c r="F90" s="77"/>
      <c r="G90" s="78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</row>
    <row r="91" spans="1:20" ht="22.5" customHeight="1" x14ac:dyDescent="0.3"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</row>
    <row r="92" spans="1:20" ht="32.25" customHeight="1" x14ac:dyDescent="0.3">
      <c r="A92" s="4" t="s">
        <v>2</v>
      </c>
      <c r="B92" s="4" t="s">
        <v>9</v>
      </c>
      <c r="C92" s="4" t="s">
        <v>4</v>
      </c>
      <c r="D92" s="4" t="s">
        <v>3</v>
      </c>
      <c r="E92" s="4" t="s">
        <v>0</v>
      </c>
      <c r="F92" s="4" t="s">
        <v>19</v>
      </c>
      <c r="G92" s="4" t="s">
        <v>1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</row>
    <row r="93" spans="1:20" ht="20.25" customHeight="1" x14ac:dyDescent="0.3">
      <c r="A93" s="7"/>
      <c r="B93" s="8">
        <f>IF(ISNA((VLOOKUP(A93,'Récapitulatif HOMMES'!A$13:G$43,2,FALSE))),0,(VLOOKUP(A93,'Récapitulatif HOMMES'!A$13:G$43,2,FALSE)))</f>
        <v>0</v>
      </c>
      <c r="C93" s="8">
        <f>IF(ISNA((VLOOKUP(B93,'Récapitulatif HOMMES'!B$13:I$43,2,FALSE))),0,(VLOOKUP(B93,'Récapitulatif HOMMES'!B$13:I$43,2,FALSE)))</f>
        <v>0</v>
      </c>
      <c r="D93" s="8">
        <f>IF(ISNA((VLOOKUP(A93,'Récapitulatif HOMMES'!A$13:J$43,4,FALSE))),0,(VLOOKUP(A93,'Récapitulatif HOMMES'!A$13:J$43,4,FALSE)))</f>
        <v>0</v>
      </c>
      <c r="E93" s="8">
        <f>IF(ISNA((VLOOKUP(A93,'Récapitulatif HOMMES'!A$13:H$43,5,FALSE))),0,(VLOOKUP(A93,'Récapitulatif HOMMES'!A$13:H$43,5,FALSE)))</f>
        <v>0</v>
      </c>
      <c r="F93" s="8">
        <f>IF(ISNA((VLOOKUP(B93,'Récapitulatif HOMMES'!B$13:I$43,5,FALSE))),0,(VLOOKUP(B93,'Récapitulatif HOMMES'!B$13:I$43,5,FALSE)))</f>
        <v>0</v>
      </c>
      <c r="G93" s="8">
        <f>IF(ISNA((VLOOKUP(F93,'Récapitulatif HOMMES'!F$13:L$43,2,FALSE))),0,(VLOOKUP(F93,'Récapitulatif HOMMES'!F$13:L$43,2,FALSE)))</f>
        <v>0</v>
      </c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</row>
    <row r="94" spans="1:20" ht="20.25" customHeight="1" x14ac:dyDescent="0.3">
      <c r="A94" s="7"/>
      <c r="B94" s="8">
        <f>IF(ISNA((VLOOKUP(A94,'Récapitulatif HOMMES'!A$13:G$43,2,FALSE))),0,(VLOOKUP(A94,'Récapitulatif HOMMES'!A$13:G$43,2,FALSE)))</f>
        <v>0</v>
      </c>
      <c r="C94" s="8">
        <f>IF(ISNA((VLOOKUP(B94,'Récapitulatif HOMMES'!B$13:I$43,2,FALSE))),0,(VLOOKUP(B94,'Récapitulatif HOMMES'!B$13:I$43,2,FALSE)))</f>
        <v>0</v>
      </c>
      <c r="D94" s="8">
        <f>IF(ISNA((VLOOKUP(A94,'Récapitulatif HOMMES'!A$13:J$43,4,FALSE))),0,(VLOOKUP(A94,'Récapitulatif HOMMES'!A$13:J$43,4,FALSE)))</f>
        <v>0</v>
      </c>
      <c r="E94" s="8">
        <f>IF(ISNA((VLOOKUP(A94,'Récapitulatif HOMMES'!A$13:H$43,5,FALSE))),0,(VLOOKUP(A94,'Récapitulatif HOMMES'!A$13:H$43,5,FALSE)))</f>
        <v>0</v>
      </c>
      <c r="F94" s="8">
        <f>IF(ISNA((VLOOKUP(B94,'Récapitulatif HOMMES'!B$13:I$43,5,FALSE))),0,(VLOOKUP(B94,'Récapitulatif HOMMES'!B$13:I$43,5,FALSE)))</f>
        <v>0</v>
      </c>
      <c r="G94" s="8">
        <f>IF(ISNA((VLOOKUP(F94,'Récapitulatif HOMMES'!F$13:L$43,2,FALSE))),0,(VLOOKUP(F94,'Récapitulatif HOMMES'!F$13:L$43,2,FALSE)))</f>
        <v>0</v>
      </c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</row>
    <row r="95" spans="1:20" ht="20.25" customHeight="1" x14ac:dyDescent="0.3">
      <c r="A95" s="7"/>
      <c r="B95" s="8">
        <f>IF(ISNA((VLOOKUP(A95,'Récapitulatif HOMMES'!A$13:G$43,2,FALSE))),0,(VLOOKUP(A95,'Récapitulatif HOMMES'!A$13:G$43,2,FALSE)))</f>
        <v>0</v>
      </c>
      <c r="C95" s="8">
        <f>IF(ISNA((VLOOKUP(B95,'Récapitulatif HOMMES'!B$13:I$43,2,FALSE))),0,(VLOOKUP(B95,'Récapitulatif HOMMES'!B$13:I$43,2,FALSE)))</f>
        <v>0</v>
      </c>
      <c r="D95" s="8">
        <f>IF(ISNA((VLOOKUP(A95,'Récapitulatif HOMMES'!A$13:J$43,4,FALSE))),0,(VLOOKUP(A95,'Récapitulatif HOMMES'!A$13:J$43,4,FALSE)))</f>
        <v>0</v>
      </c>
      <c r="E95" s="8">
        <f>IF(ISNA((VLOOKUP(A95,'Récapitulatif HOMMES'!A$13:H$43,5,FALSE))),0,(VLOOKUP(A95,'Récapitulatif HOMMES'!A$13:H$43,5,FALSE)))</f>
        <v>0</v>
      </c>
      <c r="F95" s="8">
        <f>IF(ISNA((VLOOKUP(B95,'Récapitulatif HOMMES'!B$13:I$43,5,FALSE))),0,(VLOOKUP(B95,'Récapitulatif HOMMES'!B$13:I$43,5,FALSE)))</f>
        <v>0</v>
      </c>
      <c r="G95" s="8">
        <f>IF(ISNA((VLOOKUP(F95,'Récapitulatif HOMMES'!F$13:L$43,2,FALSE))),0,(VLOOKUP(F95,'Récapitulatif HOMMES'!F$13:L$43,2,FALSE)))</f>
        <v>0</v>
      </c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</row>
    <row r="96" spans="1:20" ht="20.25" customHeight="1" x14ac:dyDescent="0.3">
      <c r="A96" s="7"/>
      <c r="B96" s="8">
        <f>IF(ISNA((VLOOKUP(A96,'Récapitulatif HOMMES'!A$13:G$43,2,FALSE))),0,(VLOOKUP(A96,'Récapitulatif HOMMES'!A$13:G$43,2,FALSE)))</f>
        <v>0</v>
      </c>
      <c r="C96" s="8">
        <f>IF(ISNA((VLOOKUP(B96,'Récapitulatif HOMMES'!B$13:I$43,2,FALSE))),0,(VLOOKUP(B96,'Récapitulatif HOMMES'!B$13:I$43,2,FALSE)))</f>
        <v>0</v>
      </c>
      <c r="D96" s="8">
        <f>IF(ISNA((VLOOKUP(A96,'Récapitulatif HOMMES'!A$13:J$43,4,FALSE))),0,(VLOOKUP(A96,'Récapitulatif HOMMES'!A$13:J$43,4,FALSE)))</f>
        <v>0</v>
      </c>
      <c r="E96" s="8">
        <f>IF(ISNA((VLOOKUP(A96,'Récapitulatif HOMMES'!A$13:H$43,5,FALSE))),0,(VLOOKUP(A96,'Récapitulatif HOMMES'!A$13:H$43,5,FALSE)))</f>
        <v>0</v>
      </c>
      <c r="F96" s="8">
        <f>IF(ISNA((VLOOKUP(B96,'Récapitulatif HOMMES'!B$13:I$43,5,FALSE))),0,(VLOOKUP(B96,'Récapitulatif HOMMES'!B$13:I$43,5,FALSE)))</f>
        <v>0</v>
      </c>
      <c r="G96" s="8">
        <f>IF(ISNA((VLOOKUP(F96,'Récapitulatif HOMMES'!F$13:L$43,2,FALSE))),0,(VLOOKUP(F96,'Récapitulatif HOMMES'!F$13:L$43,2,FALSE)))</f>
        <v>0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</row>
    <row r="97" spans="1:20" ht="20.25" customHeight="1" x14ac:dyDescent="0.3">
      <c r="A97" s="7"/>
      <c r="B97" s="8">
        <f>IF(ISNA((VLOOKUP(A97,'Récapitulatif HOMMES'!A$13:G$43,2,FALSE))),0,(VLOOKUP(A97,'Récapitulatif HOMMES'!A$13:G$43,2,FALSE)))</f>
        <v>0</v>
      </c>
      <c r="C97" s="8">
        <f>IF(ISNA((VLOOKUP(B97,'Récapitulatif HOMMES'!B$13:I$43,2,FALSE))),0,(VLOOKUP(B97,'Récapitulatif HOMMES'!B$13:I$43,2,FALSE)))</f>
        <v>0</v>
      </c>
      <c r="D97" s="8">
        <f>IF(ISNA((VLOOKUP(A97,'Récapitulatif HOMMES'!A$13:J$43,4,FALSE))),0,(VLOOKUP(A97,'Récapitulatif HOMMES'!A$13:J$43,4,FALSE)))</f>
        <v>0</v>
      </c>
      <c r="E97" s="8">
        <f>IF(ISNA((VLOOKUP(A97,'Récapitulatif HOMMES'!A$13:H$43,5,FALSE))),0,(VLOOKUP(A97,'Récapitulatif HOMMES'!A$13:H$43,5,FALSE)))</f>
        <v>0</v>
      </c>
      <c r="F97" s="8">
        <f>IF(ISNA((VLOOKUP(B97,'Récapitulatif HOMMES'!B$13:I$43,5,FALSE))),0,(VLOOKUP(B97,'Récapitulatif HOMMES'!B$13:I$43,5,FALSE)))</f>
        <v>0</v>
      </c>
      <c r="G97" s="8">
        <f>IF(ISNA((VLOOKUP(F97,'Récapitulatif HOMMES'!F$13:L$43,2,FALSE))),0,(VLOOKUP(F97,'Récapitulatif HOMMES'!F$13:L$43,2,FALSE)))</f>
        <v>0</v>
      </c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</row>
    <row r="98" spans="1:20" ht="18" customHeight="1" x14ac:dyDescent="0.3"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</row>
    <row r="99" spans="1:20" ht="18" customHeight="1" x14ac:dyDescent="0.3"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</row>
    <row r="100" spans="1:20" ht="18" customHeight="1" x14ac:dyDescent="0.3"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</row>
    <row r="101" spans="1:20" ht="18" customHeight="1" x14ac:dyDescent="0.3"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</row>
    <row r="102" spans="1:20" ht="18" customHeight="1" x14ac:dyDescent="0.3"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</row>
    <row r="103" spans="1:20" ht="18" customHeight="1" x14ac:dyDescent="0.3"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</row>
    <row r="104" spans="1:20" ht="18" customHeight="1" x14ac:dyDescent="0.3"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</row>
    <row r="105" spans="1:20" x14ac:dyDescent="0.3"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</row>
  </sheetData>
  <sheetProtection algorithmName="SHA-512" hashValue="RuipkOxnUa2qVinccjoSBbLkwGkVZpgmAsCWTLSGQF4lqB2XdpVCJ5kRz6Xw56IANcF0oigtOtep3q/vat+Rwg==" saltValue="eRAR77sx3kBK2yjYTY0VtA==" spinCount="100000" sheet="1" objects="1" scenarios="1" selectLockedCells="1"/>
  <mergeCells count="43">
    <mergeCell ref="A1:G1"/>
    <mergeCell ref="A2:G2"/>
    <mergeCell ref="A3:G3"/>
    <mergeCell ref="A5:B5"/>
    <mergeCell ref="C5:G5"/>
    <mergeCell ref="A6:B6"/>
    <mergeCell ref="C6:G6"/>
    <mergeCell ref="A8:B8"/>
    <mergeCell ref="C8:G8"/>
    <mergeCell ref="A9:B9"/>
    <mergeCell ref="C9:G9"/>
    <mergeCell ref="A18:B18"/>
    <mergeCell ref="C18:G18"/>
    <mergeCell ref="A19:B19"/>
    <mergeCell ref="C19:G19"/>
    <mergeCell ref="A28:B28"/>
    <mergeCell ref="C28:G28"/>
    <mergeCell ref="A29:B29"/>
    <mergeCell ref="C29:G29"/>
    <mergeCell ref="A38:B38"/>
    <mergeCell ref="C38:G38"/>
    <mergeCell ref="A39:B39"/>
    <mergeCell ref="C39:G39"/>
    <mergeCell ref="A48:B48"/>
    <mergeCell ref="C48:G48"/>
    <mergeCell ref="A49:B49"/>
    <mergeCell ref="C49:G49"/>
    <mergeCell ref="A58:B58"/>
    <mergeCell ref="C58:G58"/>
    <mergeCell ref="A59:B59"/>
    <mergeCell ref="C59:G59"/>
    <mergeCell ref="A69:B69"/>
    <mergeCell ref="C69:G69"/>
    <mergeCell ref="A70:B70"/>
    <mergeCell ref="C70:G70"/>
    <mergeCell ref="A90:B90"/>
    <mergeCell ref="C90:G90"/>
    <mergeCell ref="A79:B79"/>
    <mergeCell ref="C79:G79"/>
    <mergeCell ref="A80:B80"/>
    <mergeCell ref="C80:G80"/>
    <mergeCell ref="A89:B89"/>
    <mergeCell ref="C89:G89"/>
  </mergeCells>
  <dataValidations count="1">
    <dataValidation type="custom" allowBlank="1" showInputMessage="1" showErrorMessage="1" sqref="C5 C9:C10 C19 C29 C39 C49 C59 C70 C80 C90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4</vt:i4>
      </vt:variant>
    </vt:vector>
  </HeadingPairs>
  <TitlesOfParts>
    <vt:vector size="22" baseType="lpstr">
      <vt:lpstr>Catégories</vt:lpstr>
      <vt:lpstr>Demande Badges Encadrement</vt:lpstr>
      <vt:lpstr>Récapitulatif HOMMES</vt:lpstr>
      <vt:lpstr>(H) Vitesse Indiv.</vt:lpstr>
      <vt:lpstr>(H) Vitesse Equipes</vt:lpstr>
      <vt:lpstr>(H) KM</vt:lpstr>
      <vt:lpstr>(H) Poursuite Indiv.</vt:lpstr>
      <vt:lpstr>(H) Poursuite Equipes </vt:lpstr>
      <vt:lpstr>(H) Scratch</vt:lpstr>
      <vt:lpstr>(H) Course aux Points</vt:lpstr>
      <vt:lpstr>Récapitulatif FEMMES</vt:lpstr>
      <vt:lpstr>(F) Vitesse Indiv.</vt:lpstr>
      <vt:lpstr>(F) Vitesse Equipes </vt:lpstr>
      <vt:lpstr>(F) 500m</vt:lpstr>
      <vt:lpstr>(F) Poursuite Indiv. </vt:lpstr>
      <vt:lpstr>(F) Poursuite Equipes </vt:lpstr>
      <vt:lpstr>(F) Scratch</vt:lpstr>
      <vt:lpstr>(F) Course aux Points</vt:lpstr>
      <vt:lpstr>Catégories</vt:lpstr>
      <vt:lpstr>'Demande Badges Encadrement'!Impression_des_titres</vt:lpstr>
      <vt:lpstr>'Récapitulatif FEMMES'!Impression_des_titres</vt:lpstr>
      <vt:lpstr>'Récapitulatif HOMMES'!Impression_des_titres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Charly BOURASSEAU</dc:creator>
  <cp:lastModifiedBy>Aude LEFORT</cp:lastModifiedBy>
  <cp:lastPrinted>2019-03-18T13:31:18Z</cp:lastPrinted>
  <dcterms:created xsi:type="dcterms:W3CDTF">2016-04-20T09:33:52Z</dcterms:created>
  <dcterms:modified xsi:type="dcterms:W3CDTF">2019-03-25T08:44:22Z</dcterms:modified>
</cp:coreProperties>
</file>