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comité régional\ARBITRAGE FFC BFC\"/>
    </mc:Choice>
  </mc:AlternateContent>
  <xr:revisionPtr revIDLastSave="0" documentId="8_{8AC15576-6B7F-46F4-B106-22B190A708A5}" xr6:coauthVersionLast="47" xr6:coauthVersionMax="47" xr10:uidLastSave="{00000000-0000-0000-0000-000000000000}"/>
  <bookViews>
    <workbookView xWindow="-120" yWindow="-120" windowWidth="24240" windowHeight="13140" tabRatio="836" activeTab="1" xr2:uid="{00000000-000D-0000-FFFF-FFFF00000000}"/>
  </bookViews>
  <sheets>
    <sheet name="Note" sheetId="13" r:id="rId1"/>
    <sheet name="Emargement" sheetId="2" r:id="rId2"/>
    <sheet name="Feuille de saisie" sheetId="3" r:id="rId3"/>
    <sheet name="Classement" sheetId="4" r:id="rId4"/>
    <sheet name="Engagés (x50)" sheetId="7" r:id="rId5"/>
    <sheet name="Engagés (x200)" sheetId="8" r:id="rId6"/>
    <sheet name="Page de garde" sheetId="5" r:id="rId7"/>
    <sheet name="Comite" sheetId="12" state="hidden" r:id="rId8"/>
    <sheet name="Suivi eng." sheetId="10" r:id="rId9"/>
    <sheet name="Page finale" sheetId="6" r:id="rId10"/>
    <sheet name="Classement pour export" sheetId="11" r:id="rId11"/>
  </sheets>
  <definedNames>
    <definedName name="_xlnm.Print_Titles" localSheetId="3">Classement!$7:$7</definedName>
    <definedName name="_xlnm.Print_Titles" localSheetId="1">Emargement!$8:$8</definedName>
    <definedName name="_xlnm.Print_Area" localSheetId="1">Emargement!$A$1:$I$208</definedName>
    <definedName name="_xlnm.Print_Area" localSheetId="5">'Engagés (x200)'!$A$1:$T$51</definedName>
    <definedName name="_xlnm.Print_Area" localSheetId="6">'Page de garde'!$A$1:$N$28</definedName>
    <definedName name="_xlnm.Print_Area" localSheetId="9">'Page finale'!$A$1:$P$54</definedName>
    <definedName name="_xlnm.Print_Area" localSheetId="8">'Suivi eng.'!$A$1:$L$46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7" l="1"/>
  <c r="C18" i="10"/>
  <c r="C15" i="10"/>
  <c r="E14" i="5"/>
  <c r="I8" i="5"/>
  <c r="M1" i="8"/>
  <c r="C1" i="8"/>
  <c r="C1" i="7"/>
  <c r="AS8" i="3"/>
  <c r="AT8" i="3"/>
  <c r="AU8" i="3"/>
  <c r="AV8" i="3"/>
  <c r="AW8" i="3"/>
  <c r="AX8" i="3"/>
  <c r="AY8" i="3"/>
  <c r="AZ8" i="3"/>
  <c r="BA8" i="3"/>
  <c r="BB8" i="3"/>
  <c r="AS9" i="3"/>
  <c r="AT9" i="3"/>
  <c r="AU9" i="3"/>
  <c r="AV9" i="3"/>
  <c r="AW9" i="3"/>
  <c r="AX9" i="3"/>
  <c r="AY9" i="3"/>
  <c r="AZ9" i="3"/>
  <c r="BA9" i="3"/>
  <c r="BB9" i="3"/>
  <c r="AS10" i="3"/>
  <c r="AT10" i="3"/>
  <c r="AU10" i="3"/>
  <c r="AV10" i="3"/>
  <c r="AW10" i="3"/>
  <c r="AX10" i="3"/>
  <c r="AY10" i="3"/>
  <c r="AZ10" i="3"/>
  <c r="BA10" i="3"/>
  <c r="BB10" i="3"/>
  <c r="AS11" i="3"/>
  <c r="AT11" i="3"/>
  <c r="AU11" i="3"/>
  <c r="AV11" i="3"/>
  <c r="AW11" i="3"/>
  <c r="AX11" i="3"/>
  <c r="AY11" i="3"/>
  <c r="AZ11" i="3"/>
  <c r="BA11" i="3"/>
  <c r="BB11" i="3"/>
  <c r="AS12" i="3"/>
  <c r="AT12" i="3"/>
  <c r="AU12" i="3"/>
  <c r="AV12" i="3"/>
  <c r="AW12" i="3"/>
  <c r="AX12" i="3"/>
  <c r="AY12" i="3"/>
  <c r="AZ12" i="3"/>
  <c r="BA12" i="3"/>
  <c r="BB12" i="3"/>
  <c r="AS13" i="3"/>
  <c r="AT13" i="3"/>
  <c r="AU13" i="3"/>
  <c r="AV13" i="3"/>
  <c r="AW13" i="3"/>
  <c r="AX13" i="3"/>
  <c r="AY13" i="3"/>
  <c r="AZ13" i="3"/>
  <c r="BA13" i="3"/>
  <c r="BB13" i="3"/>
  <c r="AS14" i="3"/>
  <c r="AT14" i="3"/>
  <c r="AU14" i="3"/>
  <c r="AV14" i="3"/>
  <c r="AW14" i="3"/>
  <c r="AX14" i="3"/>
  <c r="AY14" i="3"/>
  <c r="AZ14" i="3"/>
  <c r="BA14" i="3"/>
  <c r="BB14" i="3"/>
  <c r="AS15" i="3"/>
  <c r="AT15" i="3"/>
  <c r="AU15" i="3"/>
  <c r="AV15" i="3"/>
  <c r="AW15" i="3"/>
  <c r="AX15" i="3"/>
  <c r="AY15" i="3"/>
  <c r="AZ15" i="3"/>
  <c r="BA15" i="3"/>
  <c r="BB15" i="3"/>
  <c r="AS16" i="3"/>
  <c r="AT16" i="3"/>
  <c r="AU16" i="3"/>
  <c r="AV16" i="3"/>
  <c r="AW16" i="3"/>
  <c r="AX16" i="3"/>
  <c r="AY16" i="3"/>
  <c r="AZ16" i="3"/>
  <c r="BA16" i="3"/>
  <c r="BB16" i="3"/>
  <c r="AS17" i="3"/>
  <c r="AT17" i="3"/>
  <c r="AU17" i="3"/>
  <c r="AV17" i="3"/>
  <c r="AW17" i="3"/>
  <c r="AX17" i="3"/>
  <c r="AY17" i="3"/>
  <c r="AZ17" i="3"/>
  <c r="BA17" i="3"/>
  <c r="BB17" i="3"/>
  <c r="AS18" i="3"/>
  <c r="AT18" i="3"/>
  <c r="AU18" i="3"/>
  <c r="AV18" i="3"/>
  <c r="AW18" i="3"/>
  <c r="AX18" i="3"/>
  <c r="AY18" i="3"/>
  <c r="AZ18" i="3"/>
  <c r="BA18" i="3"/>
  <c r="BB18" i="3"/>
  <c r="AS19" i="3"/>
  <c r="AT19" i="3"/>
  <c r="AU19" i="3"/>
  <c r="AV19" i="3"/>
  <c r="AW19" i="3"/>
  <c r="AX19" i="3"/>
  <c r="AY19" i="3"/>
  <c r="AZ19" i="3"/>
  <c r="BA19" i="3"/>
  <c r="BB19" i="3"/>
  <c r="AS20" i="3"/>
  <c r="AT20" i="3"/>
  <c r="AU20" i="3"/>
  <c r="AV20" i="3"/>
  <c r="AW20" i="3"/>
  <c r="AX20" i="3"/>
  <c r="AY20" i="3"/>
  <c r="AZ20" i="3"/>
  <c r="BA20" i="3"/>
  <c r="BB20" i="3"/>
  <c r="AS21" i="3"/>
  <c r="AT21" i="3"/>
  <c r="AU21" i="3"/>
  <c r="AV21" i="3"/>
  <c r="AW21" i="3"/>
  <c r="AX21" i="3"/>
  <c r="AY21" i="3"/>
  <c r="AZ21" i="3"/>
  <c r="BA21" i="3"/>
  <c r="BB21" i="3"/>
  <c r="AS22" i="3"/>
  <c r="AT22" i="3"/>
  <c r="AU22" i="3"/>
  <c r="AV22" i="3"/>
  <c r="AW22" i="3"/>
  <c r="AX22" i="3"/>
  <c r="AY22" i="3"/>
  <c r="AZ22" i="3"/>
  <c r="BA22" i="3"/>
  <c r="BB22" i="3"/>
  <c r="AS23" i="3"/>
  <c r="AT23" i="3"/>
  <c r="AU23" i="3"/>
  <c r="AV23" i="3"/>
  <c r="AW23" i="3"/>
  <c r="AX23" i="3"/>
  <c r="AY23" i="3"/>
  <c r="AZ23" i="3"/>
  <c r="BA23" i="3"/>
  <c r="BB23" i="3"/>
  <c r="AS24" i="3"/>
  <c r="AT24" i="3"/>
  <c r="AU24" i="3"/>
  <c r="AV24" i="3"/>
  <c r="AW24" i="3"/>
  <c r="AX24" i="3"/>
  <c r="AY24" i="3"/>
  <c r="AZ24" i="3"/>
  <c r="BA24" i="3"/>
  <c r="BB24" i="3"/>
  <c r="AS25" i="3"/>
  <c r="AT25" i="3"/>
  <c r="AU25" i="3"/>
  <c r="AV25" i="3"/>
  <c r="AW25" i="3"/>
  <c r="AX25" i="3"/>
  <c r="AY25" i="3"/>
  <c r="AZ25" i="3"/>
  <c r="BA25" i="3"/>
  <c r="BB25" i="3"/>
  <c r="AS26" i="3"/>
  <c r="AT26" i="3"/>
  <c r="AU26" i="3"/>
  <c r="AV26" i="3"/>
  <c r="AW26" i="3"/>
  <c r="AX26" i="3"/>
  <c r="AY26" i="3"/>
  <c r="AZ26" i="3"/>
  <c r="BA26" i="3"/>
  <c r="BB26" i="3"/>
  <c r="AT7" i="3"/>
  <c r="AU7" i="3"/>
  <c r="AV7" i="3"/>
  <c r="AW7" i="3"/>
  <c r="AX7" i="3"/>
  <c r="AY7" i="3"/>
  <c r="AZ7" i="3"/>
  <c r="BA7" i="3"/>
  <c r="BB7" i="3"/>
  <c r="AS7" i="3"/>
  <c r="I9" i="2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I113" i="2" s="1"/>
  <c r="I114" i="2" s="1"/>
  <c r="I115" i="2" s="1"/>
  <c r="I116" i="2" s="1"/>
  <c r="I117" i="2" s="1"/>
  <c r="I118" i="2" s="1"/>
  <c r="I119" i="2" s="1"/>
  <c r="I120" i="2" s="1"/>
  <c r="I121" i="2" s="1"/>
  <c r="I122" i="2" s="1"/>
  <c r="I123" i="2" s="1"/>
  <c r="I124" i="2" s="1"/>
  <c r="I125" i="2" s="1"/>
  <c r="I126" i="2" s="1"/>
  <c r="I127" i="2" s="1"/>
  <c r="I128" i="2" s="1"/>
  <c r="I129" i="2" s="1"/>
  <c r="I130" i="2" s="1"/>
  <c r="I131" i="2" s="1"/>
  <c r="I132" i="2" s="1"/>
  <c r="I133" i="2" s="1"/>
  <c r="I134" i="2" s="1"/>
  <c r="I135" i="2" s="1"/>
  <c r="I136" i="2" s="1"/>
  <c r="I137" i="2" s="1"/>
  <c r="I138" i="2" s="1"/>
  <c r="I139" i="2" s="1"/>
  <c r="I140" i="2" s="1"/>
  <c r="I141" i="2" s="1"/>
  <c r="I142" i="2" s="1"/>
  <c r="I143" i="2" s="1"/>
  <c r="I144" i="2" s="1"/>
  <c r="I145" i="2" s="1"/>
  <c r="I146" i="2" s="1"/>
  <c r="I147" i="2" s="1"/>
  <c r="I148" i="2" s="1"/>
  <c r="I149" i="2" s="1"/>
  <c r="I150" i="2" s="1"/>
  <c r="I151" i="2" s="1"/>
  <c r="I152" i="2" s="1"/>
  <c r="I153" i="2" s="1"/>
  <c r="I154" i="2" s="1"/>
  <c r="I155" i="2" s="1"/>
  <c r="I156" i="2" s="1"/>
  <c r="I157" i="2" s="1"/>
  <c r="I158" i="2" s="1"/>
  <c r="I159" i="2" s="1"/>
  <c r="I160" i="2" s="1"/>
  <c r="I161" i="2" s="1"/>
  <c r="I162" i="2" s="1"/>
  <c r="I163" i="2" s="1"/>
  <c r="I164" i="2" s="1"/>
  <c r="I165" i="2" s="1"/>
  <c r="I166" i="2" s="1"/>
  <c r="I167" i="2" s="1"/>
  <c r="I168" i="2" s="1"/>
  <c r="I169" i="2" s="1"/>
  <c r="I170" i="2" s="1"/>
  <c r="I171" i="2" s="1"/>
  <c r="I172" i="2" s="1"/>
  <c r="I173" i="2" s="1"/>
  <c r="I174" i="2" s="1"/>
  <c r="I175" i="2" s="1"/>
  <c r="I176" i="2" s="1"/>
  <c r="I177" i="2" s="1"/>
  <c r="I178" i="2" s="1"/>
  <c r="I179" i="2" s="1"/>
  <c r="I180" i="2" s="1"/>
  <c r="I181" i="2" s="1"/>
  <c r="I182" i="2" s="1"/>
  <c r="I183" i="2" s="1"/>
  <c r="I184" i="2" s="1"/>
  <c r="I185" i="2" s="1"/>
  <c r="I186" i="2" s="1"/>
  <c r="I187" i="2" s="1"/>
  <c r="I188" i="2" s="1"/>
  <c r="I189" i="2" s="1"/>
  <c r="I190" i="2" s="1"/>
  <c r="I191" i="2" s="1"/>
  <c r="I192" i="2" s="1"/>
  <c r="I193" i="2" s="1"/>
  <c r="I194" i="2" s="1"/>
  <c r="I195" i="2" s="1"/>
  <c r="I196" i="2" s="1"/>
  <c r="I197" i="2" s="1"/>
  <c r="I198" i="2" s="1"/>
  <c r="I199" i="2" s="1"/>
  <c r="I200" i="2" s="1"/>
  <c r="I201" i="2" s="1"/>
  <c r="I202" i="2" s="1"/>
  <c r="I203" i="2" s="1"/>
  <c r="I204" i="2" s="1"/>
  <c r="I205" i="2" s="1"/>
  <c r="I206" i="2" s="1"/>
  <c r="I207" i="2" s="1"/>
  <c r="I208" i="2" s="1"/>
  <c r="I209" i="2" s="1"/>
  <c r="I210" i="2" s="1"/>
  <c r="I211" i="2" s="1"/>
  <c r="I212" i="2" s="1"/>
  <c r="I213" i="2" s="1"/>
  <c r="I214" i="2" s="1"/>
  <c r="I215" i="2" s="1"/>
  <c r="I216" i="2" s="1"/>
  <c r="I217" i="2" s="1"/>
  <c r="I218" i="2" s="1"/>
  <c r="I219" i="2" s="1"/>
  <c r="I220" i="2" s="1"/>
  <c r="I221" i="2" s="1"/>
  <c r="I222" i="2" s="1"/>
  <c r="I223" i="2" s="1"/>
  <c r="I224" i="2" s="1"/>
  <c r="I225" i="2" s="1"/>
  <c r="I226" i="2" s="1"/>
  <c r="I227" i="2" s="1"/>
  <c r="I228" i="2" s="1"/>
  <c r="I229" i="2" s="1"/>
  <c r="I230" i="2" s="1"/>
  <c r="I231" i="2" s="1"/>
  <c r="I232" i="2" s="1"/>
  <c r="I233" i="2" s="1"/>
  <c r="I234" i="2" s="1"/>
  <c r="I235" i="2" s="1"/>
  <c r="I236" i="2" s="1"/>
  <c r="I237" i="2" s="1"/>
  <c r="I238" i="2" s="1"/>
  <c r="I239" i="2" s="1"/>
  <c r="I240" i="2" s="1"/>
  <c r="I241" i="2" s="1"/>
  <c r="I242" i="2" s="1"/>
  <c r="I243" i="2" s="1"/>
  <c r="I244" i="2" s="1"/>
  <c r="I245" i="2" s="1"/>
  <c r="I246" i="2" s="1"/>
  <c r="I247" i="2" s="1"/>
  <c r="I248" i="2" s="1"/>
  <c r="I249" i="2" s="1"/>
  <c r="I250" i="2" s="1"/>
  <c r="I251" i="2" s="1"/>
  <c r="I252" i="2" s="1"/>
  <c r="I253" i="2" s="1"/>
  <c r="I254" i="2" s="1"/>
  <c r="I255" i="2" s="1"/>
  <c r="I256" i="2" s="1"/>
  <c r="I257" i="2" s="1"/>
  <c r="I258" i="2" s="1"/>
  <c r="I259" i="2" s="1"/>
  <c r="I260" i="2" s="1"/>
  <c r="I261" i="2" s="1"/>
  <c r="I262" i="2" s="1"/>
  <c r="I263" i="2" s="1"/>
  <c r="I264" i="2" s="1"/>
  <c r="I265" i="2" s="1"/>
  <c r="I266" i="2" s="1"/>
  <c r="I267" i="2" s="1"/>
  <c r="I268" i="2" s="1"/>
  <c r="I269" i="2" s="1"/>
  <c r="I270" i="2" s="1"/>
  <c r="I271" i="2" s="1"/>
  <c r="I272" i="2" s="1"/>
  <c r="I273" i="2" s="1"/>
  <c r="I274" i="2" s="1"/>
  <c r="I275" i="2" s="1"/>
  <c r="I276" i="2" s="1"/>
  <c r="I277" i="2" s="1"/>
  <c r="I278" i="2" s="1"/>
  <c r="I279" i="2" s="1"/>
  <c r="I280" i="2" s="1"/>
  <c r="I281" i="2" s="1"/>
  <c r="I282" i="2" s="1"/>
  <c r="I283" i="2" s="1"/>
  <c r="I284" i="2" s="1"/>
  <c r="I285" i="2" s="1"/>
  <c r="I286" i="2" s="1"/>
  <c r="I287" i="2" s="1"/>
  <c r="I288" i="2" s="1"/>
  <c r="I289" i="2" s="1"/>
  <c r="I290" i="2" s="1"/>
  <c r="I291" i="2" s="1"/>
  <c r="I292" i="2" s="1"/>
  <c r="I293" i="2" s="1"/>
  <c r="I294" i="2" s="1"/>
  <c r="I295" i="2" s="1"/>
  <c r="I296" i="2" s="1"/>
  <c r="I297" i="2" s="1"/>
  <c r="I298" i="2" s="1"/>
  <c r="I299" i="2" s="1"/>
  <c r="I300" i="2" s="1"/>
  <c r="I301" i="2" s="1"/>
  <c r="I302" i="2" s="1"/>
  <c r="I303" i="2" s="1"/>
  <c r="I304" i="2" s="1"/>
  <c r="I305" i="2" s="1"/>
  <c r="I306" i="2" s="1"/>
  <c r="I307" i="2" s="1"/>
  <c r="I308" i="2" s="1"/>
  <c r="I309" i="2" s="1"/>
  <c r="I310" i="2" s="1"/>
  <c r="I311" i="2" s="1"/>
  <c r="I312" i="2" s="1"/>
  <c r="I313" i="2" s="1"/>
  <c r="I314" i="2" s="1"/>
  <c r="I315" i="2" s="1"/>
  <c r="I316" i="2" s="1"/>
  <c r="I317" i="2" s="1"/>
  <c r="I318" i="2" s="1"/>
  <c r="I319" i="2" s="1"/>
  <c r="I320" i="2" s="1"/>
  <c r="I321" i="2" s="1"/>
  <c r="I322" i="2" s="1"/>
  <c r="I323" i="2" s="1"/>
  <c r="I324" i="2" s="1"/>
  <c r="I325" i="2" s="1"/>
  <c r="I326" i="2" s="1"/>
  <c r="I327" i="2" s="1"/>
  <c r="I328" i="2" s="1"/>
  <c r="I329" i="2" s="1"/>
  <c r="I330" i="2" s="1"/>
  <c r="I331" i="2" s="1"/>
  <c r="I332" i="2" s="1"/>
  <c r="I333" i="2" s="1"/>
  <c r="I334" i="2" s="1"/>
  <c r="I335" i="2" s="1"/>
  <c r="I336" i="2" s="1"/>
  <c r="I337" i="2" s="1"/>
  <c r="I338" i="2" s="1"/>
  <c r="I339" i="2" s="1"/>
  <c r="I340" i="2" s="1"/>
  <c r="I341" i="2" s="1"/>
  <c r="I342" i="2" s="1"/>
  <c r="I343" i="2" s="1"/>
  <c r="I344" i="2" s="1"/>
  <c r="I345" i="2" s="1"/>
  <c r="I346" i="2" s="1"/>
  <c r="I347" i="2" s="1"/>
  <c r="I348" i="2" s="1"/>
  <c r="I349" i="2" s="1"/>
  <c r="I350" i="2" s="1"/>
  <c r="I351" i="2" s="1"/>
  <c r="I352" i="2" s="1"/>
  <c r="I353" i="2" s="1"/>
  <c r="I354" i="2" s="1"/>
  <c r="I355" i="2" s="1"/>
  <c r="I356" i="2" s="1"/>
  <c r="I357" i="2" s="1"/>
  <c r="I358" i="2" s="1"/>
  <c r="I359" i="2" s="1"/>
  <c r="I360" i="2" s="1"/>
  <c r="I361" i="2" s="1"/>
  <c r="I362" i="2" s="1"/>
  <c r="I363" i="2" s="1"/>
  <c r="I364" i="2" s="1"/>
  <c r="I365" i="2" s="1"/>
  <c r="I366" i="2" s="1"/>
  <c r="I367" i="2" s="1"/>
  <c r="I368" i="2" s="1"/>
  <c r="I369" i="2" s="1"/>
  <c r="I370" i="2" s="1"/>
  <c r="I371" i="2" s="1"/>
  <c r="I372" i="2" s="1"/>
  <c r="I373" i="2" s="1"/>
  <c r="I374" i="2" s="1"/>
  <c r="I375" i="2" s="1"/>
  <c r="I376" i="2" s="1"/>
  <c r="I377" i="2" s="1"/>
  <c r="I378" i="2" s="1"/>
  <c r="I379" i="2" s="1"/>
  <c r="I380" i="2" s="1"/>
  <c r="I381" i="2" s="1"/>
  <c r="I382" i="2" s="1"/>
  <c r="I383" i="2" s="1"/>
  <c r="I384" i="2" s="1"/>
  <c r="I385" i="2" s="1"/>
  <c r="I386" i="2" s="1"/>
  <c r="I387" i="2" s="1"/>
  <c r="I388" i="2" s="1"/>
  <c r="I389" i="2" s="1"/>
  <c r="I390" i="2" s="1"/>
  <c r="I391" i="2" s="1"/>
  <c r="I392" i="2" s="1"/>
  <c r="I393" i="2" s="1"/>
  <c r="I394" i="2" s="1"/>
  <c r="I395" i="2" s="1"/>
  <c r="I396" i="2" s="1"/>
  <c r="I397" i="2" s="1"/>
  <c r="I398" i="2" s="1"/>
  <c r="I399" i="2" s="1"/>
  <c r="I400" i="2" s="1"/>
  <c r="I401" i="2" s="1"/>
  <c r="I402" i="2" s="1"/>
  <c r="I403" i="2" s="1"/>
  <c r="I404" i="2" s="1"/>
  <c r="I405" i="2" s="1"/>
  <c r="I406" i="2" s="1"/>
  <c r="I407" i="2" s="1"/>
  <c r="I408" i="2" s="1"/>
  <c r="I409" i="2" s="1"/>
  <c r="I410" i="2" s="1"/>
  <c r="I411" i="2" s="1"/>
  <c r="I412" i="2" s="1"/>
  <c r="I413" i="2" s="1"/>
  <c r="I414" i="2" s="1"/>
  <c r="I415" i="2" s="1"/>
  <c r="I416" i="2" s="1"/>
  <c r="I417" i="2" s="1"/>
  <c r="I418" i="2" s="1"/>
  <c r="I419" i="2" s="1"/>
  <c r="I420" i="2" s="1"/>
  <c r="I421" i="2" s="1"/>
  <c r="I422" i="2" s="1"/>
  <c r="I423" i="2" s="1"/>
  <c r="I424" i="2" s="1"/>
  <c r="I425" i="2" s="1"/>
  <c r="I426" i="2" s="1"/>
  <c r="I427" i="2" s="1"/>
  <c r="I428" i="2" s="1"/>
  <c r="I429" i="2" s="1"/>
  <c r="I430" i="2" s="1"/>
  <c r="I431" i="2" s="1"/>
  <c r="I432" i="2" s="1"/>
  <c r="I433" i="2" s="1"/>
  <c r="I434" i="2" s="1"/>
  <c r="I435" i="2" s="1"/>
  <c r="I436" i="2" s="1"/>
  <c r="I437" i="2" s="1"/>
  <c r="I438" i="2" s="1"/>
  <c r="I439" i="2" s="1"/>
  <c r="I440" i="2" s="1"/>
  <c r="I441" i="2" s="1"/>
  <c r="I442" i="2" s="1"/>
  <c r="I443" i="2" s="1"/>
  <c r="I444" i="2" s="1"/>
  <c r="I445" i="2" s="1"/>
  <c r="I446" i="2" s="1"/>
  <c r="I447" i="2" s="1"/>
  <c r="I448" i="2" s="1"/>
  <c r="I449" i="2" s="1"/>
  <c r="I450" i="2" s="1"/>
  <c r="I451" i="2" s="1"/>
  <c r="I452" i="2" s="1"/>
  <c r="I453" i="2" s="1"/>
  <c r="I454" i="2" s="1"/>
  <c r="I455" i="2" s="1"/>
  <c r="I456" i="2" s="1"/>
  <c r="I457" i="2" s="1"/>
  <c r="I458" i="2" s="1"/>
  <c r="I459" i="2" s="1"/>
  <c r="I460" i="2" s="1"/>
  <c r="I461" i="2" s="1"/>
  <c r="I462" i="2" s="1"/>
  <c r="I463" i="2" s="1"/>
  <c r="I464" i="2" s="1"/>
  <c r="I465" i="2" s="1"/>
  <c r="I466" i="2" s="1"/>
  <c r="I467" i="2" s="1"/>
  <c r="I468" i="2" s="1"/>
  <c r="I469" i="2" s="1"/>
  <c r="I470" i="2" s="1"/>
  <c r="I471" i="2" s="1"/>
  <c r="I472" i="2" s="1"/>
  <c r="I473" i="2" s="1"/>
  <c r="I474" i="2" s="1"/>
  <c r="I475" i="2" s="1"/>
  <c r="I476" i="2" s="1"/>
  <c r="I477" i="2" s="1"/>
  <c r="I478" i="2" s="1"/>
  <c r="I479" i="2" s="1"/>
  <c r="I480" i="2" s="1"/>
  <c r="I481" i="2" s="1"/>
  <c r="I482" i="2" s="1"/>
  <c r="I483" i="2" s="1"/>
  <c r="I484" i="2" s="1"/>
  <c r="I485" i="2" s="1"/>
  <c r="I486" i="2" s="1"/>
  <c r="I487" i="2" s="1"/>
  <c r="I488" i="2" s="1"/>
  <c r="I489" i="2" s="1"/>
  <c r="I490" i="2" s="1"/>
  <c r="I491" i="2" s="1"/>
  <c r="I492" i="2" s="1"/>
  <c r="I493" i="2" s="1"/>
  <c r="I494" i="2" s="1"/>
  <c r="I495" i="2" s="1"/>
  <c r="I496" i="2" s="1"/>
  <c r="I497" i="2" s="1"/>
  <c r="I498" i="2" s="1"/>
  <c r="I499" i="2" s="1"/>
  <c r="I500" i="2" s="1"/>
  <c r="I501" i="2" s="1"/>
  <c r="I502" i="2" s="1"/>
  <c r="I503" i="2" s="1"/>
  <c r="I504" i="2" s="1"/>
  <c r="I505" i="2" s="1"/>
  <c r="I506" i="2" s="1"/>
  <c r="I507" i="2" s="1"/>
  <c r="I508" i="2" s="1"/>
  <c r="I509" i="2" s="1"/>
  <c r="I510" i="2" s="1"/>
  <c r="I511" i="2" s="1"/>
  <c r="I512" i="2" s="1"/>
  <c r="I513" i="2" s="1"/>
  <c r="I514" i="2" s="1"/>
  <c r="I515" i="2" s="1"/>
  <c r="I516" i="2" s="1"/>
  <c r="I517" i="2" s="1"/>
  <c r="I518" i="2" s="1"/>
  <c r="I519" i="2" s="1"/>
  <c r="I520" i="2" s="1"/>
  <c r="I521" i="2" s="1"/>
  <c r="I522" i="2" s="1"/>
  <c r="I523" i="2" s="1"/>
  <c r="I524" i="2" s="1"/>
  <c r="I525" i="2" s="1"/>
  <c r="I526" i="2" s="1"/>
  <c r="I527" i="2" s="1"/>
  <c r="I528" i="2" s="1"/>
  <c r="I8" i="3"/>
  <c r="K8" i="3"/>
  <c r="I9" i="3"/>
  <c r="K9" i="3"/>
  <c r="I10" i="3"/>
  <c r="K10" i="3"/>
  <c r="I11" i="3"/>
  <c r="J11" i="3" s="1"/>
  <c r="K11" i="3"/>
  <c r="I12" i="3"/>
  <c r="K12" i="3"/>
  <c r="I13" i="3"/>
  <c r="K13" i="3"/>
  <c r="I14" i="3"/>
  <c r="J14" i="3" s="1"/>
  <c r="K14" i="3"/>
  <c r="I15" i="3"/>
  <c r="K15" i="3"/>
  <c r="I16" i="3"/>
  <c r="K16" i="3"/>
  <c r="I17" i="3"/>
  <c r="J17" i="3"/>
  <c r="K17" i="3"/>
  <c r="I18" i="3"/>
  <c r="J18" i="3"/>
  <c r="K18" i="3"/>
  <c r="I19" i="3"/>
  <c r="J19" i="3"/>
  <c r="K19" i="3"/>
  <c r="I20" i="3"/>
  <c r="J20" i="3"/>
  <c r="K20" i="3"/>
  <c r="I21" i="3"/>
  <c r="J21" i="3"/>
  <c r="K21" i="3"/>
  <c r="I22" i="3"/>
  <c r="J22" i="3"/>
  <c r="K22" i="3"/>
  <c r="I23" i="3"/>
  <c r="J23" i="3"/>
  <c r="K23" i="3"/>
  <c r="I24" i="3"/>
  <c r="J24" i="3"/>
  <c r="K24" i="3"/>
  <c r="I25" i="3"/>
  <c r="J25" i="3"/>
  <c r="K25" i="3"/>
  <c r="I26" i="3"/>
  <c r="J26" i="3"/>
  <c r="K26" i="3"/>
  <c r="I27" i="3"/>
  <c r="J27" i="3"/>
  <c r="K27" i="3"/>
  <c r="I28" i="3"/>
  <c r="J28" i="3"/>
  <c r="K28" i="3"/>
  <c r="I29" i="3"/>
  <c r="J29" i="3"/>
  <c r="K29" i="3"/>
  <c r="I30" i="3"/>
  <c r="J30" i="3"/>
  <c r="K30" i="3"/>
  <c r="I31" i="3"/>
  <c r="J31" i="3"/>
  <c r="K31" i="3"/>
  <c r="I32" i="3"/>
  <c r="J32" i="3"/>
  <c r="K32" i="3"/>
  <c r="I33" i="3"/>
  <c r="J33" i="3"/>
  <c r="K33" i="3"/>
  <c r="I34" i="3"/>
  <c r="J34" i="3"/>
  <c r="K34" i="3"/>
  <c r="I35" i="3"/>
  <c r="J35" i="3"/>
  <c r="K35" i="3"/>
  <c r="I36" i="3"/>
  <c r="J36" i="3"/>
  <c r="K36" i="3"/>
  <c r="I37" i="3"/>
  <c r="J37" i="3"/>
  <c r="K37" i="3"/>
  <c r="I38" i="3"/>
  <c r="J38" i="3"/>
  <c r="K38" i="3"/>
  <c r="I39" i="3"/>
  <c r="J39" i="3"/>
  <c r="K39" i="3"/>
  <c r="I40" i="3"/>
  <c r="J40" i="3"/>
  <c r="K40" i="3"/>
  <c r="I41" i="3"/>
  <c r="J41" i="3"/>
  <c r="K41" i="3"/>
  <c r="I42" i="3"/>
  <c r="J42" i="3"/>
  <c r="K42" i="3"/>
  <c r="I43" i="3"/>
  <c r="J43" i="3"/>
  <c r="K43" i="3"/>
  <c r="I44" i="3"/>
  <c r="J44" i="3"/>
  <c r="K44" i="3"/>
  <c r="I45" i="3"/>
  <c r="J45" i="3"/>
  <c r="K45" i="3"/>
  <c r="I46" i="3"/>
  <c r="J46" i="3"/>
  <c r="K46" i="3"/>
  <c r="I47" i="3"/>
  <c r="J47" i="3"/>
  <c r="K47" i="3"/>
  <c r="I48" i="3"/>
  <c r="J48" i="3"/>
  <c r="K48" i="3"/>
  <c r="I49" i="3"/>
  <c r="J49" i="3"/>
  <c r="K49" i="3"/>
  <c r="I50" i="3"/>
  <c r="J50" i="3"/>
  <c r="K50" i="3"/>
  <c r="I51" i="3"/>
  <c r="J51" i="3"/>
  <c r="K51" i="3"/>
  <c r="I52" i="3"/>
  <c r="J52" i="3"/>
  <c r="K52" i="3"/>
  <c r="I53" i="3"/>
  <c r="J53" i="3"/>
  <c r="K53" i="3"/>
  <c r="I54" i="3"/>
  <c r="J54" i="3"/>
  <c r="K54" i="3"/>
  <c r="I55" i="3"/>
  <c r="J55" i="3"/>
  <c r="K55" i="3"/>
  <c r="I56" i="3"/>
  <c r="J56" i="3"/>
  <c r="K56" i="3"/>
  <c r="I57" i="3"/>
  <c r="J57" i="3"/>
  <c r="K57" i="3"/>
  <c r="I58" i="3"/>
  <c r="J58" i="3"/>
  <c r="K58" i="3"/>
  <c r="I59" i="3"/>
  <c r="J59" i="3"/>
  <c r="K59" i="3"/>
  <c r="I60" i="3"/>
  <c r="J60" i="3"/>
  <c r="K60" i="3"/>
  <c r="I61" i="3"/>
  <c r="J61" i="3"/>
  <c r="K61" i="3"/>
  <c r="I62" i="3"/>
  <c r="J62" i="3"/>
  <c r="K62" i="3"/>
  <c r="I63" i="3"/>
  <c r="J63" i="3"/>
  <c r="K63" i="3"/>
  <c r="I64" i="3"/>
  <c r="J64" i="3"/>
  <c r="K64" i="3"/>
  <c r="I65" i="3"/>
  <c r="J65" i="3"/>
  <c r="K65" i="3"/>
  <c r="I66" i="3"/>
  <c r="J66" i="3"/>
  <c r="K66" i="3"/>
  <c r="I67" i="3"/>
  <c r="J67" i="3"/>
  <c r="K67" i="3"/>
  <c r="I68" i="3"/>
  <c r="J68" i="3"/>
  <c r="K68" i="3"/>
  <c r="I69" i="3"/>
  <c r="J69" i="3"/>
  <c r="K69" i="3"/>
  <c r="I70" i="3"/>
  <c r="J70" i="3"/>
  <c r="K70" i="3"/>
  <c r="I71" i="3"/>
  <c r="J71" i="3"/>
  <c r="K71" i="3"/>
  <c r="I72" i="3"/>
  <c r="J72" i="3"/>
  <c r="K72" i="3"/>
  <c r="I73" i="3"/>
  <c r="J73" i="3"/>
  <c r="K73" i="3"/>
  <c r="I74" i="3"/>
  <c r="J74" i="3"/>
  <c r="K74" i="3"/>
  <c r="I75" i="3"/>
  <c r="J75" i="3"/>
  <c r="K75" i="3"/>
  <c r="I76" i="3"/>
  <c r="J76" i="3"/>
  <c r="K76" i="3"/>
  <c r="I77" i="3"/>
  <c r="J77" i="3"/>
  <c r="K77" i="3"/>
  <c r="I78" i="3"/>
  <c r="J78" i="3"/>
  <c r="K78" i="3"/>
  <c r="I79" i="3"/>
  <c r="J79" i="3"/>
  <c r="K79" i="3"/>
  <c r="I80" i="3"/>
  <c r="J80" i="3"/>
  <c r="K80" i="3"/>
  <c r="I81" i="3"/>
  <c r="J81" i="3"/>
  <c r="K81" i="3"/>
  <c r="I82" i="3"/>
  <c r="J82" i="3"/>
  <c r="K82" i="3"/>
  <c r="I83" i="3"/>
  <c r="J83" i="3"/>
  <c r="K83" i="3"/>
  <c r="I84" i="3"/>
  <c r="J84" i="3"/>
  <c r="K84" i="3"/>
  <c r="I85" i="3"/>
  <c r="J85" i="3"/>
  <c r="K85" i="3"/>
  <c r="I86" i="3"/>
  <c r="J86" i="3"/>
  <c r="K86" i="3"/>
  <c r="I87" i="3"/>
  <c r="J87" i="3"/>
  <c r="K87" i="3"/>
  <c r="I88" i="3"/>
  <c r="J88" i="3"/>
  <c r="K88" i="3"/>
  <c r="I89" i="3"/>
  <c r="J89" i="3"/>
  <c r="K89" i="3"/>
  <c r="I90" i="3"/>
  <c r="J90" i="3"/>
  <c r="K90" i="3"/>
  <c r="I91" i="3"/>
  <c r="J91" i="3"/>
  <c r="K91" i="3"/>
  <c r="I92" i="3"/>
  <c r="J92" i="3"/>
  <c r="K92" i="3"/>
  <c r="I93" i="3"/>
  <c r="J93" i="3"/>
  <c r="K93" i="3"/>
  <c r="I94" i="3"/>
  <c r="J94" i="3"/>
  <c r="K94" i="3"/>
  <c r="I95" i="3"/>
  <c r="J95" i="3"/>
  <c r="K95" i="3"/>
  <c r="I96" i="3"/>
  <c r="J96" i="3"/>
  <c r="K96" i="3"/>
  <c r="I97" i="3"/>
  <c r="J97" i="3"/>
  <c r="K97" i="3"/>
  <c r="I98" i="3"/>
  <c r="J98" i="3"/>
  <c r="K98" i="3"/>
  <c r="I99" i="3"/>
  <c r="J99" i="3"/>
  <c r="K99" i="3"/>
  <c r="I100" i="3"/>
  <c r="J100" i="3"/>
  <c r="K100" i="3"/>
  <c r="I101" i="3"/>
  <c r="J101" i="3"/>
  <c r="K101" i="3"/>
  <c r="I102" i="3"/>
  <c r="J102" i="3"/>
  <c r="K102" i="3"/>
  <c r="I103" i="3"/>
  <c r="J103" i="3"/>
  <c r="K103" i="3"/>
  <c r="I104" i="3"/>
  <c r="J104" i="3"/>
  <c r="K104" i="3"/>
  <c r="I105" i="3"/>
  <c r="J105" i="3"/>
  <c r="K105" i="3"/>
  <c r="I106" i="3"/>
  <c r="J106" i="3"/>
  <c r="K106" i="3"/>
  <c r="I107" i="3"/>
  <c r="J107" i="3"/>
  <c r="K107" i="3"/>
  <c r="I108" i="3"/>
  <c r="J108" i="3"/>
  <c r="K108" i="3"/>
  <c r="I109" i="3"/>
  <c r="J109" i="3"/>
  <c r="K109" i="3"/>
  <c r="I110" i="3"/>
  <c r="J110" i="3"/>
  <c r="K110" i="3"/>
  <c r="I111" i="3"/>
  <c r="J111" i="3"/>
  <c r="K111" i="3"/>
  <c r="I112" i="3"/>
  <c r="J112" i="3"/>
  <c r="K112" i="3"/>
  <c r="I113" i="3"/>
  <c r="J113" i="3"/>
  <c r="K113" i="3"/>
  <c r="I114" i="3"/>
  <c r="J114" i="3"/>
  <c r="K114" i="3"/>
  <c r="I115" i="3"/>
  <c r="J115" i="3"/>
  <c r="K115" i="3"/>
  <c r="I116" i="3"/>
  <c r="J116" i="3"/>
  <c r="K116" i="3"/>
  <c r="I117" i="3"/>
  <c r="J117" i="3"/>
  <c r="K117" i="3"/>
  <c r="I118" i="3"/>
  <c r="J118" i="3"/>
  <c r="K118" i="3"/>
  <c r="I119" i="3"/>
  <c r="J119" i="3"/>
  <c r="K119" i="3"/>
  <c r="I120" i="3"/>
  <c r="J120" i="3"/>
  <c r="K120" i="3"/>
  <c r="I121" i="3"/>
  <c r="J121" i="3"/>
  <c r="K121" i="3"/>
  <c r="I122" i="3"/>
  <c r="J122" i="3"/>
  <c r="K122" i="3"/>
  <c r="I123" i="3"/>
  <c r="J123" i="3"/>
  <c r="K123" i="3"/>
  <c r="I124" i="3"/>
  <c r="J124" i="3"/>
  <c r="K124" i="3"/>
  <c r="I125" i="3"/>
  <c r="J125" i="3"/>
  <c r="K125" i="3"/>
  <c r="I126" i="3"/>
  <c r="J126" i="3"/>
  <c r="K126" i="3"/>
  <c r="I127" i="3"/>
  <c r="J127" i="3"/>
  <c r="K127" i="3"/>
  <c r="I128" i="3"/>
  <c r="J128" i="3"/>
  <c r="K128" i="3"/>
  <c r="I129" i="3"/>
  <c r="J129" i="3"/>
  <c r="K129" i="3"/>
  <c r="I130" i="3"/>
  <c r="J130" i="3"/>
  <c r="K130" i="3"/>
  <c r="I131" i="3"/>
  <c r="J131" i="3"/>
  <c r="K131" i="3"/>
  <c r="I132" i="3"/>
  <c r="J132" i="3"/>
  <c r="K132" i="3"/>
  <c r="I133" i="3"/>
  <c r="J133" i="3"/>
  <c r="K133" i="3"/>
  <c r="I134" i="3"/>
  <c r="J134" i="3"/>
  <c r="K134" i="3"/>
  <c r="I135" i="3"/>
  <c r="J135" i="3"/>
  <c r="K135" i="3"/>
  <c r="I136" i="3"/>
  <c r="J136" i="3"/>
  <c r="K136" i="3"/>
  <c r="I137" i="3"/>
  <c r="J137" i="3"/>
  <c r="K137" i="3"/>
  <c r="I138" i="3"/>
  <c r="J138" i="3"/>
  <c r="K138" i="3"/>
  <c r="I139" i="3"/>
  <c r="J139" i="3"/>
  <c r="K139" i="3"/>
  <c r="I140" i="3"/>
  <c r="J140" i="3"/>
  <c r="K140" i="3"/>
  <c r="I141" i="3"/>
  <c r="J141" i="3"/>
  <c r="K141" i="3"/>
  <c r="I142" i="3"/>
  <c r="J142" i="3"/>
  <c r="K142" i="3"/>
  <c r="I143" i="3"/>
  <c r="J143" i="3"/>
  <c r="K143" i="3"/>
  <c r="I144" i="3"/>
  <c r="J144" i="3"/>
  <c r="K144" i="3"/>
  <c r="I145" i="3"/>
  <c r="J145" i="3"/>
  <c r="K145" i="3"/>
  <c r="I146" i="3"/>
  <c r="J146" i="3"/>
  <c r="K146" i="3"/>
  <c r="I147" i="3"/>
  <c r="J147" i="3"/>
  <c r="K147" i="3"/>
  <c r="I148" i="3"/>
  <c r="J148" i="3"/>
  <c r="K148" i="3"/>
  <c r="I149" i="3"/>
  <c r="J149" i="3"/>
  <c r="K149" i="3"/>
  <c r="I150" i="3"/>
  <c r="J150" i="3"/>
  <c r="K150" i="3"/>
  <c r="I151" i="3"/>
  <c r="J151" i="3"/>
  <c r="K151" i="3"/>
  <c r="I152" i="3"/>
  <c r="J152" i="3"/>
  <c r="K152" i="3"/>
  <c r="I153" i="3"/>
  <c r="J153" i="3"/>
  <c r="K153" i="3"/>
  <c r="I154" i="3"/>
  <c r="J154" i="3"/>
  <c r="K154" i="3"/>
  <c r="I155" i="3"/>
  <c r="J155" i="3"/>
  <c r="K155" i="3"/>
  <c r="I156" i="3"/>
  <c r="J156" i="3"/>
  <c r="K156" i="3"/>
  <c r="I157" i="3"/>
  <c r="J157" i="3"/>
  <c r="K157" i="3"/>
  <c r="I158" i="3"/>
  <c r="J158" i="3"/>
  <c r="K158" i="3"/>
  <c r="I159" i="3"/>
  <c r="J159" i="3"/>
  <c r="K159" i="3"/>
  <c r="I160" i="3"/>
  <c r="J160" i="3"/>
  <c r="K160" i="3"/>
  <c r="I161" i="3"/>
  <c r="J161" i="3"/>
  <c r="K161" i="3"/>
  <c r="I162" i="3"/>
  <c r="J162" i="3"/>
  <c r="K162" i="3"/>
  <c r="I163" i="3"/>
  <c r="J163" i="3"/>
  <c r="K163" i="3"/>
  <c r="I164" i="3"/>
  <c r="J164" i="3"/>
  <c r="K164" i="3"/>
  <c r="I165" i="3"/>
  <c r="J165" i="3"/>
  <c r="K165" i="3"/>
  <c r="I166" i="3"/>
  <c r="J166" i="3"/>
  <c r="K166" i="3"/>
  <c r="I167" i="3"/>
  <c r="J167" i="3"/>
  <c r="K167" i="3"/>
  <c r="I168" i="3"/>
  <c r="J168" i="3"/>
  <c r="K168" i="3"/>
  <c r="I169" i="3"/>
  <c r="J169" i="3"/>
  <c r="K169" i="3"/>
  <c r="I170" i="3"/>
  <c r="J170" i="3"/>
  <c r="K170" i="3"/>
  <c r="I171" i="3"/>
  <c r="J171" i="3"/>
  <c r="K171" i="3"/>
  <c r="I172" i="3"/>
  <c r="J172" i="3"/>
  <c r="K172" i="3"/>
  <c r="I173" i="3"/>
  <c r="J173" i="3"/>
  <c r="K173" i="3"/>
  <c r="I174" i="3"/>
  <c r="J174" i="3"/>
  <c r="K174" i="3"/>
  <c r="I175" i="3"/>
  <c r="J175" i="3"/>
  <c r="K175" i="3"/>
  <c r="I176" i="3"/>
  <c r="J176" i="3"/>
  <c r="K176" i="3"/>
  <c r="I177" i="3"/>
  <c r="J177" i="3"/>
  <c r="K177" i="3"/>
  <c r="I178" i="3"/>
  <c r="J178" i="3"/>
  <c r="K178" i="3"/>
  <c r="I179" i="3"/>
  <c r="J179" i="3"/>
  <c r="K179" i="3"/>
  <c r="I180" i="3"/>
  <c r="J180" i="3"/>
  <c r="K180" i="3"/>
  <c r="I181" i="3"/>
  <c r="J181" i="3"/>
  <c r="K181" i="3"/>
  <c r="I182" i="3"/>
  <c r="J182" i="3"/>
  <c r="K182" i="3"/>
  <c r="I183" i="3"/>
  <c r="J183" i="3"/>
  <c r="K183" i="3"/>
  <c r="I184" i="3"/>
  <c r="J184" i="3"/>
  <c r="K184" i="3"/>
  <c r="I185" i="3"/>
  <c r="J185" i="3"/>
  <c r="K185" i="3"/>
  <c r="I186" i="3"/>
  <c r="J186" i="3"/>
  <c r="K186" i="3"/>
  <c r="I187" i="3"/>
  <c r="J187" i="3"/>
  <c r="K187" i="3"/>
  <c r="I188" i="3"/>
  <c r="J188" i="3"/>
  <c r="K188" i="3"/>
  <c r="I189" i="3"/>
  <c r="J189" i="3"/>
  <c r="K189" i="3"/>
  <c r="I190" i="3"/>
  <c r="J190" i="3"/>
  <c r="K190" i="3"/>
  <c r="I191" i="3"/>
  <c r="J191" i="3"/>
  <c r="K191" i="3"/>
  <c r="I192" i="3"/>
  <c r="J192" i="3"/>
  <c r="K192" i="3"/>
  <c r="I193" i="3"/>
  <c r="J193" i="3"/>
  <c r="K193" i="3"/>
  <c r="I194" i="3"/>
  <c r="J194" i="3"/>
  <c r="K194" i="3"/>
  <c r="I195" i="3"/>
  <c r="J195" i="3"/>
  <c r="K195" i="3"/>
  <c r="I196" i="3"/>
  <c r="J196" i="3"/>
  <c r="K196" i="3"/>
  <c r="I197" i="3"/>
  <c r="J197" i="3"/>
  <c r="K197" i="3"/>
  <c r="I198" i="3"/>
  <c r="J198" i="3"/>
  <c r="K198" i="3"/>
  <c r="I199" i="3"/>
  <c r="J199" i="3"/>
  <c r="K199" i="3"/>
  <c r="I200" i="3"/>
  <c r="J200" i="3"/>
  <c r="K200" i="3"/>
  <c r="I201" i="3"/>
  <c r="J201" i="3"/>
  <c r="K201" i="3"/>
  <c r="I202" i="3"/>
  <c r="J202" i="3"/>
  <c r="K202" i="3"/>
  <c r="I203" i="3"/>
  <c r="J203" i="3"/>
  <c r="K203" i="3"/>
  <c r="I204" i="3"/>
  <c r="J204" i="3"/>
  <c r="K204" i="3"/>
  <c r="I205" i="3"/>
  <c r="J205" i="3"/>
  <c r="K205" i="3"/>
  <c r="I206" i="3"/>
  <c r="J206" i="3"/>
  <c r="K206" i="3"/>
  <c r="I7" i="3"/>
  <c r="K7" i="3"/>
  <c r="A1" i="8"/>
  <c r="P26" i="3"/>
  <c r="AG26" i="3" s="1"/>
  <c r="P27" i="3"/>
  <c r="AG27" i="3" s="1"/>
  <c r="P28" i="3"/>
  <c r="AG28" i="3" s="1"/>
  <c r="P29" i="3"/>
  <c r="AG29" i="3" s="1"/>
  <c r="P30" i="3"/>
  <c r="AG30" i="3" s="1"/>
  <c r="P31" i="3"/>
  <c r="AG31" i="3" s="1"/>
  <c r="P32" i="3"/>
  <c r="AG32" i="3" s="1"/>
  <c r="P33" i="3"/>
  <c r="AG33" i="3" s="1"/>
  <c r="P34" i="3"/>
  <c r="AG34" i="3" s="1"/>
  <c r="P35" i="3"/>
  <c r="AG35" i="3" s="1"/>
  <c r="P36" i="3"/>
  <c r="AG36" i="3" s="1"/>
  <c r="P37" i="3"/>
  <c r="AG37" i="3" s="1"/>
  <c r="P38" i="3"/>
  <c r="AG38" i="3" s="1"/>
  <c r="P39" i="3"/>
  <c r="AG39" i="3" s="1"/>
  <c r="P40" i="3"/>
  <c r="AG40" i="3" s="1"/>
  <c r="P41" i="3"/>
  <c r="AG41" i="3" s="1"/>
  <c r="P42" i="3"/>
  <c r="AG42" i="3" s="1"/>
  <c r="P43" i="3"/>
  <c r="AG43" i="3" s="1"/>
  <c r="P44" i="3"/>
  <c r="AG44" i="3" s="1"/>
  <c r="P45" i="3"/>
  <c r="AG45" i="3" s="1"/>
  <c r="P46" i="3"/>
  <c r="AG46" i="3" s="1"/>
  <c r="P47" i="3"/>
  <c r="AG47" i="3" s="1"/>
  <c r="P48" i="3"/>
  <c r="AG48" i="3" s="1"/>
  <c r="P49" i="3"/>
  <c r="AG49" i="3" s="1"/>
  <c r="P50" i="3"/>
  <c r="AG50" i="3" s="1"/>
  <c r="P51" i="3"/>
  <c r="AG51" i="3" s="1"/>
  <c r="P52" i="3"/>
  <c r="AG52" i="3" s="1"/>
  <c r="P53" i="3"/>
  <c r="AG53" i="3" s="1"/>
  <c r="P54" i="3"/>
  <c r="AG54" i="3" s="1"/>
  <c r="P55" i="3"/>
  <c r="AG55" i="3" s="1"/>
  <c r="P56" i="3"/>
  <c r="AG56" i="3" s="1"/>
  <c r="P57" i="3"/>
  <c r="AG57" i="3" s="1"/>
  <c r="P58" i="3"/>
  <c r="AG58" i="3" s="1"/>
  <c r="P59" i="3"/>
  <c r="AG59" i="3" s="1"/>
  <c r="P60" i="3"/>
  <c r="AG60" i="3" s="1"/>
  <c r="P61" i="3"/>
  <c r="AG61" i="3" s="1"/>
  <c r="P62" i="3"/>
  <c r="AG62" i="3" s="1"/>
  <c r="P63" i="3"/>
  <c r="AG63" i="3" s="1"/>
  <c r="P64" i="3"/>
  <c r="AG64" i="3" s="1"/>
  <c r="P65" i="3"/>
  <c r="AG65" i="3" s="1"/>
  <c r="P66" i="3"/>
  <c r="AG66" i="3" s="1"/>
  <c r="P67" i="3"/>
  <c r="AG67" i="3" s="1"/>
  <c r="P68" i="3"/>
  <c r="AG68" i="3" s="1"/>
  <c r="P69" i="3"/>
  <c r="AG69" i="3" s="1"/>
  <c r="P70" i="3"/>
  <c r="AG70" i="3" s="1"/>
  <c r="P71" i="3"/>
  <c r="AG71" i="3" s="1"/>
  <c r="P72" i="3"/>
  <c r="AG72" i="3" s="1"/>
  <c r="P73" i="3"/>
  <c r="AG73" i="3" s="1"/>
  <c r="P74" i="3"/>
  <c r="AG74" i="3" s="1"/>
  <c r="P75" i="3"/>
  <c r="AG75" i="3" s="1"/>
  <c r="P76" i="3"/>
  <c r="AG76" i="3" s="1"/>
  <c r="P77" i="3"/>
  <c r="AG77" i="3" s="1"/>
  <c r="P78" i="3"/>
  <c r="AG78" i="3" s="1"/>
  <c r="P79" i="3"/>
  <c r="AG79" i="3" s="1"/>
  <c r="P80" i="3"/>
  <c r="AG80" i="3" s="1"/>
  <c r="P81" i="3"/>
  <c r="AG81" i="3" s="1"/>
  <c r="P82" i="3"/>
  <c r="AG82" i="3" s="1"/>
  <c r="P83" i="3"/>
  <c r="AG83" i="3" s="1"/>
  <c r="P84" i="3"/>
  <c r="AG84" i="3" s="1"/>
  <c r="P85" i="3"/>
  <c r="AG85" i="3" s="1"/>
  <c r="P86" i="3"/>
  <c r="AG86" i="3" s="1"/>
  <c r="P87" i="3"/>
  <c r="AG87" i="3" s="1"/>
  <c r="P88" i="3"/>
  <c r="AG88" i="3" s="1"/>
  <c r="P89" i="3"/>
  <c r="AG89" i="3" s="1"/>
  <c r="P90" i="3"/>
  <c r="AG90" i="3" s="1"/>
  <c r="P91" i="3"/>
  <c r="AG91" i="3" s="1"/>
  <c r="P92" i="3"/>
  <c r="AG92" i="3" s="1"/>
  <c r="P93" i="3"/>
  <c r="AG93" i="3" s="1"/>
  <c r="P94" i="3"/>
  <c r="AG94" i="3" s="1"/>
  <c r="P95" i="3"/>
  <c r="AG95" i="3" s="1"/>
  <c r="P96" i="3"/>
  <c r="AG96" i="3" s="1"/>
  <c r="P97" i="3"/>
  <c r="AG97" i="3" s="1"/>
  <c r="P98" i="3"/>
  <c r="AG98" i="3" s="1"/>
  <c r="P99" i="3"/>
  <c r="AG99" i="3" s="1"/>
  <c r="P100" i="3"/>
  <c r="AG100" i="3" s="1"/>
  <c r="P101" i="3"/>
  <c r="AG101" i="3" s="1"/>
  <c r="P102" i="3"/>
  <c r="AG102" i="3" s="1"/>
  <c r="P103" i="3"/>
  <c r="AG103" i="3" s="1"/>
  <c r="P104" i="3"/>
  <c r="AG104" i="3" s="1"/>
  <c r="P105" i="3"/>
  <c r="AG105" i="3" s="1"/>
  <c r="P106" i="3"/>
  <c r="AG106" i="3" s="1"/>
  <c r="P107" i="3"/>
  <c r="AG107" i="3" s="1"/>
  <c r="P108" i="3"/>
  <c r="AG108" i="3" s="1"/>
  <c r="P109" i="3"/>
  <c r="AG109" i="3" s="1"/>
  <c r="P110" i="3"/>
  <c r="AG110" i="3" s="1"/>
  <c r="P111" i="3"/>
  <c r="AG111" i="3" s="1"/>
  <c r="P112" i="3"/>
  <c r="AG112" i="3" s="1"/>
  <c r="P113" i="3"/>
  <c r="AG113" i="3" s="1"/>
  <c r="P114" i="3"/>
  <c r="AG114" i="3" s="1"/>
  <c r="P115" i="3"/>
  <c r="AG115" i="3" s="1"/>
  <c r="P116" i="3"/>
  <c r="AG116" i="3" s="1"/>
  <c r="P117" i="3"/>
  <c r="AG117" i="3" s="1"/>
  <c r="P118" i="3"/>
  <c r="AG118" i="3" s="1"/>
  <c r="P119" i="3"/>
  <c r="AG119" i="3" s="1"/>
  <c r="P120" i="3"/>
  <c r="AG120" i="3" s="1"/>
  <c r="P121" i="3"/>
  <c r="AG121" i="3" s="1"/>
  <c r="P122" i="3"/>
  <c r="AG122" i="3" s="1"/>
  <c r="P123" i="3"/>
  <c r="AG123" i="3" s="1"/>
  <c r="P124" i="3"/>
  <c r="AG124" i="3" s="1"/>
  <c r="P125" i="3"/>
  <c r="AG125" i="3" s="1"/>
  <c r="P126" i="3"/>
  <c r="AG126" i="3" s="1"/>
  <c r="P127" i="3"/>
  <c r="AG127" i="3" s="1"/>
  <c r="P128" i="3"/>
  <c r="AG128" i="3" s="1"/>
  <c r="P129" i="3"/>
  <c r="AG129" i="3" s="1"/>
  <c r="P130" i="3"/>
  <c r="AG130" i="3" s="1"/>
  <c r="P131" i="3"/>
  <c r="AG131" i="3" s="1"/>
  <c r="P132" i="3"/>
  <c r="AG132" i="3" s="1"/>
  <c r="P133" i="3"/>
  <c r="AG133" i="3" s="1"/>
  <c r="P134" i="3"/>
  <c r="AG134" i="3" s="1"/>
  <c r="P135" i="3"/>
  <c r="AG135" i="3" s="1"/>
  <c r="P136" i="3"/>
  <c r="AG136" i="3" s="1"/>
  <c r="P137" i="3"/>
  <c r="AG137" i="3" s="1"/>
  <c r="P138" i="3"/>
  <c r="AG138" i="3" s="1"/>
  <c r="P139" i="3"/>
  <c r="AG139" i="3" s="1"/>
  <c r="P140" i="3"/>
  <c r="AG140" i="3" s="1"/>
  <c r="P141" i="3"/>
  <c r="AG141" i="3" s="1"/>
  <c r="P142" i="3"/>
  <c r="AG142" i="3" s="1"/>
  <c r="P143" i="3"/>
  <c r="AG143" i="3" s="1"/>
  <c r="P144" i="3"/>
  <c r="AG144" i="3" s="1"/>
  <c r="P145" i="3"/>
  <c r="AG145" i="3" s="1"/>
  <c r="P146" i="3"/>
  <c r="AG146" i="3" s="1"/>
  <c r="P147" i="3"/>
  <c r="AG147" i="3" s="1"/>
  <c r="P148" i="3"/>
  <c r="AG148" i="3" s="1"/>
  <c r="P149" i="3"/>
  <c r="AG149" i="3" s="1"/>
  <c r="P150" i="3"/>
  <c r="AG150" i="3" s="1"/>
  <c r="P151" i="3"/>
  <c r="AG151" i="3" s="1"/>
  <c r="P152" i="3"/>
  <c r="AG152" i="3" s="1"/>
  <c r="P153" i="3"/>
  <c r="AG153" i="3" s="1"/>
  <c r="P154" i="3"/>
  <c r="AG154" i="3" s="1"/>
  <c r="P155" i="3"/>
  <c r="AG155" i="3" s="1"/>
  <c r="P156" i="3"/>
  <c r="AG156" i="3" s="1"/>
  <c r="P157" i="3"/>
  <c r="AG157" i="3" s="1"/>
  <c r="P158" i="3"/>
  <c r="AG158" i="3" s="1"/>
  <c r="P159" i="3"/>
  <c r="AG159" i="3" s="1"/>
  <c r="P160" i="3"/>
  <c r="AG160" i="3" s="1"/>
  <c r="P161" i="3"/>
  <c r="AG161" i="3" s="1"/>
  <c r="P162" i="3"/>
  <c r="AG162" i="3" s="1"/>
  <c r="P163" i="3"/>
  <c r="AG163" i="3" s="1"/>
  <c r="P164" i="3"/>
  <c r="AG164" i="3" s="1"/>
  <c r="P165" i="3"/>
  <c r="AG165" i="3" s="1"/>
  <c r="P166" i="3"/>
  <c r="AG166" i="3" s="1"/>
  <c r="P167" i="3"/>
  <c r="AG167" i="3" s="1"/>
  <c r="P168" i="3"/>
  <c r="AG168" i="3" s="1"/>
  <c r="P169" i="3"/>
  <c r="AG169" i="3" s="1"/>
  <c r="P170" i="3"/>
  <c r="AG170" i="3" s="1"/>
  <c r="P171" i="3"/>
  <c r="AG171" i="3" s="1"/>
  <c r="P172" i="3"/>
  <c r="AG172" i="3" s="1"/>
  <c r="P173" i="3"/>
  <c r="AG173" i="3" s="1"/>
  <c r="P174" i="3"/>
  <c r="AG174" i="3" s="1"/>
  <c r="P175" i="3"/>
  <c r="AG175" i="3" s="1"/>
  <c r="P176" i="3"/>
  <c r="AG176" i="3" s="1"/>
  <c r="P177" i="3"/>
  <c r="AG177" i="3" s="1"/>
  <c r="P178" i="3"/>
  <c r="AG178" i="3" s="1"/>
  <c r="P179" i="3"/>
  <c r="AG179" i="3" s="1"/>
  <c r="P180" i="3"/>
  <c r="AG180" i="3" s="1"/>
  <c r="P181" i="3"/>
  <c r="AG181" i="3" s="1"/>
  <c r="P182" i="3"/>
  <c r="AG182" i="3" s="1"/>
  <c r="P183" i="3"/>
  <c r="AG183" i="3" s="1"/>
  <c r="P184" i="3"/>
  <c r="AG184" i="3" s="1"/>
  <c r="P185" i="3"/>
  <c r="AG185" i="3" s="1"/>
  <c r="P186" i="3"/>
  <c r="AG186" i="3" s="1"/>
  <c r="P187" i="3"/>
  <c r="AG187" i="3" s="1"/>
  <c r="P188" i="3"/>
  <c r="AG188" i="3" s="1"/>
  <c r="P189" i="3"/>
  <c r="AG189" i="3" s="1"/>
  <c r="P190" i="3"/>
  <c r="AG190" i="3" s="1"/>
  <c r="P191" i="3"/>
  <c r="AG191" i="3" s="1"/>
  <c r="P192" i="3"/>
  <c r="AG192" i="3" s="1"/>
  <c r="P193" i="3"/>
  <c r="AG193" i="3" s="1"/>
  <c r="P194" i="3"/>
  <c r="AG194" i="3" s="1"/>
  <c r="P195" i="3"/>
  <c r="AG195" i="3" s="1"/>
  <c r="P196" i="3"/>
  <c r="AG196" i="3" s="1"/>
  <c r="P197" i="3"/>
  <c r="AG197" i="3" s="1"/>
  <c r="P198" i="3"/>
  <c r="AG198" i="3" s="1"/>
  <c r="P199" i="3"/>
  <c r="AG199" i="3" s="1"/>
  <c r="P200" i="3"/>
  <c r="AG200" i="3" s="1"/>
  <c r="P201" i="3"/>
  <c r="AG201" i="3" s="1"/>
  <c r="P202" i="3"/>
  <c r="AG202" i="3" s="1"/>
  <c r="P203" i="3"/>
  <c r="AG203" i="3" s="1"/>
  <c r="P204" i="3"/>
  <c r="AG204" i="3" s="1"/>
  <c r="P205" i="3"/>
  <c r="AG205" i="3" s="1"/>
  <c r="P206" i="3"/>
  <c r="AG206" i="3" s="1"/>
  <c r="P25" i="3"/>
  <c r="AG25" i="3" s="1"/>
  <c r="P7" i="3"/>
  <c r="P8" i="3" s="1"/>
  <c r="J44" i="6"/>
  <c r="A3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" i="11"/>
  <c r="I46" i="6"/>
  <c r="B46" i="6"/>
  <c r="AF3" i="3"/>
  <c r="AB3" i="3"/>
  <c r="AD3" i="3" s="1"/>
  <c r="J43" i="6" s="1"/>
  <c r="A27" i="5"/>
  <c r="A28" i="5"/>
  <c r="A26" i="5"/>
  <c r="A25" i="5"/>
  <c r="A24" i="5"/>
  <c r="A23" i="5"/>
  <c r="E12" i="5"/>
  <c r="K10" i="5"/>
  <c r="D8" i="5"/>
  <c r="H18" i="10"/>
  <c r="L15" i="10"/>
  <c r="K1" i="8"/>
  <c r="G4" i="4"/>
  <c r="G3" i="4"/>
  <c r="B4" i="4"/>
  <c r="B3" i="4"/>
  <c r="A2" i="8"/>
  <c r="A3" i="8" s="1"/>
  <c r="A2" i="7"/>
  <c r="A10" i="2"/>
  <c r="AI7" i="3"/>
  <c r="AJ7" i="3" s="1"/>
  <c r="A1" i="7" l="1"/>
  <c r="I1" i="8"/>
  <c r="S1" i="8"/>
  <c r="J10" i="3"/>
  <c r="J13" i="3"/>
  <c r="J16" i="3"/>
  <c r="J9" i="3"/>
  <c r="J12" i="3"/>
  <c r="J15" i="3"/>
  <c r="J8" i="3"/>
  <c r="J7" i="3"/>
  <c r="G2" i="11"/>
  <c r="AG7" i="3"/>
  <c r="AG8" i="3"/>
  <c r="P9" i="3"/>
  <c r="P18" i="3"/>
  <c r="A11" i="2"/>
  <c r="AK7" i="3"/>
  <c r="A4" i="8"/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G9" i="3"/>
  <c r="P10" i="3"/>
  <c r="P19" i="3"/>
  <c r="AG18" i="3"/>
  <c r="E83" i="11"/>
  <c r="E19" i="11"/>
  <c r="D127" i="11"/>
  <c r="E29" i="11"/>
  <c r="D61" i="11"/>
  <c r="C41" i="11"/>
  <c r="D39" i="11"/>
  <c r="F86" i="11"/>
  <c r="D171" i="11"/>
  <c r="C149" i="11"/>
  <c r="C85" i="11"/>
  <c r="F104" i="11"/>
  <c r="C175" i="11"/>
  <c r="C47" i="11"/>
  <c r="E139" i="11"/>
  <c r="E149" i="11"/>
  <c r="E85" i="11"/>
  <c r="E21" i="11"/>
  <c r="F23" i="11"/>
  <c r="E15" i="11"/>
  <c r="C179" i="11"/>
  <c r="F176" i="11"/>
  <c r="F37" i="11"/>
  <c r="C146" i="11"/>
  <c r="E104" i="11"/>
  <c r="E40" i="11"/>
  <c r="D112" i="11"/>
  <c r="F78" i="11"/>
  <c r="F14" i="11"/>
  <c r="D143" i="11"/>
  <c r="E36" i="11"/>
  <c r="D108" i="11"/>
  <c r="D44" i="11"/>
  <c r="F10" i="11"/>
  <c r="D131" i="11"/>
  <c r="E178" i="11"/>
  <c r="D181" i="11"/>
  <c r="E32" i="11"/>
  <c r="F7" i="11"/>
  <c r="E63" i="11"/>
  <c r="E174" i="11"/>
  <c r="E46" i="11"/>
  <c r="D182" i="11"/>
  <c r="D118" i="11"/>
  <c r="D77" i="11"/>
  <c r="D168" i="11"/>
  <c r="C137" i="11"/>
  <c r="E160" i="11"/>
  <c r="D100" i="11"/>
  <c r="C148" i="11"/>
  <c r="C84" i="11"/>
  <c r="C20" i="11"/>
  <c r="E199" i="11"/>
  <c r="E170" i="11"/>
  <c r="E106" i="11"/>
  <c r="E42" i="11"/>
  <c r="F59" i="11"/>
  <c r="D5" i="11"/>
  <c r="E164" i="11"/>
  <c r="F147" i="11"/>
  <c r="F4" i="11"/>
  <c r="C16" i="11"/>
  <c r="E55" i="11"/>
  <c r="E167" i="11"/>
  <c r="D43" i="11"/>
  <c r="E187" i="11"/>
  <c r="E38" i="11"/>
  <c r="D110" i="11"/>
  <c r="D46" i="11"/>
  <c r="C122" i="11"/>
  <c r="C166" i="11"/>
  <c r="D45" i="11"/>
  <c r="F92" i="11"/>
  <c r="C24" i="11"/>
  <c r="F177" i="11"/>
  <c r="D147" i="11"/>
  <c r="E175" i="11"/>
  <c r="E162" i="11"/>
  <c r="E98" i="11"/>
  <c r="E34" i="11"/>
  <c r="E61" i="11"/>
  <c r="C198" i="11"/>
  <c r="F91" i="11"/>
  <c r="C77" i="11"/>
  <c r="F143" i="11"/>
  <c r="C196" i="11"/>
  <c r="F172" i="11"/>
  <c r="C129" i="11"/>
  <c r="D177" i="11"/>
  <c r="F193" i="11"/>
  <c r="E181" i="11"/>
  <c r="F152" i="11"/>
  <c r="F144" i="11"/>
  <c r="D193" i="11"/>
  <c r="F156" i="11"/>
  <c r="F131" i="11"/>
  <c r="F45" i="11"/>
  <c r="E189" i="11"/>
  <c r="F99" i="11"/>
  <c r="F163" i="11"/>
  <c r="E144" i="11"/>
  <c r="E80" i="11"/>
  <c r="D24" i="11"/>
  <c r="C136" i="11"/>
  <c r="C8" i="11"/>
  <c r="E111" i="11"/>
  <c r="E47" i="11"/>
  <c r="C83" i="11"/>
  <c r="F182" i="11"/>
  <c r="F118" i="11"/>
  <c r="D71" i="11"/>
  <c r="E158" i="11"/>
  <c r="E30" i="11"/>
  <c r="D166" i="11"/>
  <c r="D102" i="11"/>
  <c r="F13" i="11"/>
  <c r="F79" i="11"/>
  <c r="D105" i="11"/>
  <c r="F41" i="11"/>
  <c r="D157" i="11"/>
  <c r="C13" i="11"/>
  <c r="F189" i="11"/>
  <c r="E96" i="11"/>
  <c r="F105" i="11"/>
  <c r="F51" i="11"/>
  <c r="E24" i="11"/>
  <c r="F145" i="11"/>
  <c r="C189" i="11"/>
  <c r="F80" i="11"/>
  <c r="E84" i="11"/>
  <c r="C12" i="11"/>
  <c r="C151" i="11"/>
  <c r="D192" i="11"/>
  <c r="F167" i="11"/>
  <c r="F133" i="11"/>
  <c r="C194" i="11"/>
  <c r="F115" i="11"/>
  <c r="E197" i="11"/>
  <c r="F173" i="11"/>
  <c r="C181" i="11"/>
  <c r="C117" i="11"/>
  <c r="F136" i="11"/>
  <c r="F72" i="11"/>
  <c r="F8" i="11"/>
  <c r="E140" i="11"/>
  <c r="E76" i="11"/>
  <c r="E12" i="11"/>
  <c r="D84" i="11"/>
  <c r="C68" i="11"/>
  <c r="C4" i="11"/>
  <c r="E107" i="11"/>
  <c r="E43" i="11"/>
  <c r="D195" i="11"/>
  <c r="D11" i="11"/>
  <c r="C79" i="11"/>
  <c r="C15" i="11"/>
  <c r="D123" i="11"/>
  <c r="F178" i="11"/>
  <c r="F114" i="11"/>
  <c r="F50" i="11"/>
  <c r="E151" i="11"/>
  <c r="E154" i="11"/>
  <c r="E90" i="11"/>
  <c r="E26" i="11"/>
  <c r="D162" i="11"/>
  <c r="D98" i="11"/>
  <c r="D34" i="11"/>
  <c r="C110" i="11"/>
  <c r="F9" i="11"/>
  <c r="E117" i="11"/>
  <c r="E53" i="11"/>
  <c r="D101" i="11"/>
  <c r="D196" i="11"/>
  <c r="C169" i="11"/>
  <c r="F85" i="11"/>
  <c r="F171" i="11"/>
  <c r="C141" i="11"/>
  <c r="F192" i="11"/>
  <c r="F180" i="11"/>
  <c r="C9" i="11"/>
  <c r="D104" i="11"/>
  <c r="C154" i="11"/>
  <c r="F127" i="11"/>
  <c r="D89" i="11"/>
  <c r="D25" i="11"/>
  <c r="C65" i="11"/>
  <c r="F20" i="11"/>
  <c r="D32" i="11"/>
  <c r="C178" i="11"/>
  <c r="D57" i="11"/>
  <c r="C125" i="11"/>
  <c r="F16" i="11"/>
  <c r="E20" i="11"/>
  <c r="E51" i="11"/>
  <c r="F33" i="11"/>
  <c r="F61" i="11"/>
  <c r="C170" i="11"/>
  <c r="C3" i="11"/>
  <c r="C158" i="11"/>
  <c r="D49" i="11"/>
  <c r="D137" i="11"/>
  <c r="D17" i="11"/>
  <c r="D153" i="11"/>
  <c r="C177" i="11"/>
  <c r="C113" i="11"/>
  <c r="C49" i="11"/>
  <c r="F132" i="11"/>
  <c r="F68" i="11"/>
  <c r="E200" i="11"/>
  <c r="E136" i="11"/>
  <c r="E8" i="11"/>
  <c r="D80" i="11"/>
  <c r="D16" i="11"/>
  <c r="C128" i="11"/>
  <c r="C64" i="11"/>
  <c r="F47" i="11"/>
  <c r="E103" i="11"/>
  <c r="D179" i="11"/>
  <c r="F2" i="11"/>
  <c r="C139" i="11"/>
  <c r="C75" i="11"/>
  <c r="C11" i="11"/>
  <c r="D111" i="11"/>
  <c r="F174" i="11"/>
  <c r="F46" i="11"/>
  <c r="E143" i="11"/>
  <c r="D47" i="11"/>
  <c r="E150" i="11"/>
  <c r="E86" i="11"/>
  <c r="E22" i="11"/>
  <c r="D158" i="11"/>
  <c r="D30" i="11"/>
  <c r="C106" i="11"/>
  <c r="C42" i="11"/>
  <c r="F5" i="11"/>
  <c r="E113" i="11"/>
  <c r="E49" i="11"/>
  <c r="F121" i="11"/>
  <c r="D169" i="11"/>
  <c r="D113" i="11"/>
  <c r="C150" i="11"/>
  <c r="F53" i="11"/>
  <c r="D164" i="11"/>
  <c r="C190" i="11"/>
  <c r="C173" i="11"/>
  <c r="C45" i="11"/>
  <c r="F128" i="11"/>
  <c r="F64" i="11"/>
  <c r="E196" i="11"/>
  <c r="E132" i="11"/>
  <c r="E68" i="11"/>
  <c r="E4" i="11"/>
  <c r="D12" i="11"/>
  <c r="C124" i="11"/>
  <c r="C60" i="11"/>
  <c r="F43" i="11"/>
  <c r="E99" i="11"/>
  <c r="E35" i="11"/>
  <c r="D167" i="11"/>
  <c r="C135" i="11"/>
  <c r="C71" i="11"/>
  <c r="C7" i="11"/>
  <c r="D99" i="11"/>
  <c r="F170" i="11"/>
  <c r="F106" i="11"/>
  <c r="F42" i="11"/>
  <c r="D31" i="11"/>
  <c r="E146" i="11"/>
  <c r="E82" i="11"/>
  <c r="E18" i="11"/>
  <c r="D154" i="11"/>
  <c r="D90" i="11"/>
  <c r="D26" i="11"/>
  <c r="C38" i="11"/>
  <c r="E173" i="11"/>
  <c r="E109" i="11"/>
  <c r="E45" i="11"/>
  <c r="F141" i="11"/>
  <c r="F124" i="11"/>
  <c r="E128" i="11"/>
  <c r="D136" i="11"/>
  <c r="D72" i="11"/>
  <c r="D8" i="11"/>
  <c r="C120" i="11"/>
  <c r="C56" i="11"/>
  <c r="F39" i="11"/>
  <c r="E95" i="11"/>
  <c r="D159" i="11"/>
  <c r="C195" i="11"/>
  <c r="C131" i="11"/>
  <c r="C67" i="11"/>
  <c r="D2" i="11"/>
  <c r="D87" i="11"/>
  <c r="F166" i="11"/>
  <c r="F38" i="11"/>
  <c r="E115" i="11"/>
  <c r="D19" i="11"/>
  <c r="E142" i="11"/>
  <c r="E78" i="11"/>
  <c r="E14" i="11"/>
  <c r="D150" i="11"/>
  <c r="D22" i="11"/>
  <c r="C98" i="11"/>
  <c r="C34" i="11"/>
  <c r="E169" i="11"/>
  <c r="E105" i="11"/>
  <c r="E41" i="11"/>
  <c r="F164" i="11"/>
  <c r="F125" i="11"/>
  <c r="E201" i="11"/>
  <c r="D197" i="11"/>
  <c r="F159" i="11"/>
  <c r="F187" i="11"/>
  <c r="F71" i="11"/>
  <c r="D172" i="11"/>
  <c r="F199" i="11"/>
  <c r="F77" i="11"/>
  <c r="C165" i="11"/>
  <c r="C101" i="11"/>
  <c r="C37" i="11"/>
  <c r="F120" i="11"/>
  <c r="F56" i="11"/>
  <c r="E124" i="11"/>
  <c r="E60" i="11"/>
  <c r="D132" i="11"/>
  <c r="D68" i="11"/>
  <c r="D4" i="11"/>
  <c r="C116" i="11"/>
  <c r="C52" i="11"/>
  <c r="E91" i="11"/>
  <c r="E27" i="11"/>
  <c r="D151" i="11"/>
  <c r="C191" i="11"/>
  <c r="C127" i="11"/>
  <c r="C63" i="11"/>
  <c r="E191" i="11"/>
  <c r="F162" i="11"/>
  <c r="F98" i="11"/>
  <c r="F34" i="11"/>
  <c r="E2" i="11"/>
  <c r="E3" i="11"/>
  <c r="E138" i="11"/>
  <c r="E74" i="11"/>
  <c r="D146" i="11"/>
  <c r="D82" i="11"/>
  <c r="D18" i="11"/>
  <c r="C94" i="11"/>
  <c r="C30" i="11"/>
  <c r="E165" i="11"/>
  <c r="E101" i="11"/>
  <c r="C192" i="11"/>
  <c r="D125" i="11"/>
  <c r="D156" i="11"/>
  <c r="D65" i="11"/>
  <c r="D41" i="11"/>
  <c r="C188" i="11"/>
  <c r="F195" i="11"/>
  <c r="D13" i="11"/>
  <c r="F117" i="11"/>
  <c r="F153" i="11"/>
  <c r="D141" i="11"/>
  <c r="C161" i="11"/>
  <c r="C97" i="11"/>
  <c r="C33" i="11"/>
  <c r="F116" i="11"/>
  <c r="F52" i="11"/>
  <c r="E184" i="11"/>
  <c r="E120" i="11"/>
  <c r="E56" i="11"/>
  <c r="D128" i="11"/>
  <c r="D64" i="11"/>
  <c r="C176" i="11"/>
  <c r="C48" i="11"/>
  <c r="F31" i="11"/>
  <c r="E87" i="11"/>
  <c r="E23" i="11"/>
  <c r="D139" i="11"/>
  <c r="C187" i="11"/>
  <c r="C123" i="11"/>
  <c r="C59" i="11"/>
  <c r="E179" i="11"/>
  <c r="D63" i="11"/>
  <c r="F158" i="11"/>
  <c r="F94" i="11"/>
  <c r="F30" i="11"/>
  <c r="D191" i="11"/>
  <c r="E198" i="11"/>
  <c r="E134" i="11"/>
  <c r="E70" i="11"/>
  <c r="E6" i="11"/>
  <c r="D142" i="11"/>
  <c r="D78" i="11"/>
  <c r="D14" i="11"/>
  <c r="C90" i="11"/>
  <c r="C26" i="11"/>
  <c r="E161" i="11"/>
  <c r="E97" i="11"/>
  <c r="E33" i="11"/>
  <c r="D29" i="11"/>
  <c r="E3" i="8"/>
  <c r="B2" i="8"/>
  <c r="AL7" i="3"/>
  <c r="D3" i="8"/>
  <c r="C2" i="8"/>
  <c r="E2" i="8"/>
  <c r="C3" i="8"/>
  <c r="B3" i="8"/>
  <c r="D2" i="8"/>
  <c r="A5" i="8"/>
  <c r="B4" i="8"/>
  <c r="C4" i="8"/>
  <c r="D4" i="8"/>
  <c r="E4" i="8"/>
  <c r="A210" i="2" l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L152" i="3"/>
  <c r="L184" i="3"/>
  <c r="N184" i="3" s="1"/>
  <c r="L170" i="3"/>
  <c r="N170" i="3" s="1"/>
  <c r="L25" i="3"/>
  <c r="L185" i="3"/>
  <c r="L138" i="3"/>
  <c r="N138" i="3" s="1"/>
  <c r="L186" i="3"/>
  <c r="N186" i="3" s="1"/>
  <c r="L202" i="3"/>
  <c r="N202" i="3" s="1"/>
  <c r="L26" i="3"/>
  <c r="L42" i="3"/>
  <c r="N42" i="3" s="1"/>
  <c r="L90" i="3"/>
  <c r="N90" i="3" s="1"/>
  <c r="L43" i="3"/>
  <c r="N43" i="3" s="1"/>
  <c r="L75" i="3"/>
  <c r="L91" i="3"/>
  <c r="L107" i="3"/>
  <c r="N107" i="3" s="1"/>
  <c r="L139" i="3"/>
  <c r="L155" i="3"/>
  <c r="L187" i="3"/>
  <c r="N187" i="3" s="1"/>
  <c r="L203" i="3"/>
  <c r="L92" i="3"/>
  <c r="N92" i="3" s="1"/>
  <c r="L124" i="3"/>
  <c r="L140" i="3"/>
  <c r="N140" i="3" s="1"/>
  <c r="L156" i="3"/>
  <c r="N156" i="3" s="1"/>
  <c r="L188" i="3"/>
  <c r="L204" i="3"/>
  <c r="N204" i="3" s="1"/>
  <c r="L39" i="3"/>
  <c r="L135" i="3"/>
  <c r="N135" i="3" s="1"/>
  <c r="L93" i="3"/>
  <c r="L125" i="3"/>
  <c r="L141" i="3"/>
  <c r="L157" i="3"/>
  <c r="N157" i="3" s="1"/>
  <c r="L173" i="3"/>
  <c r="L189" i="3"/>
  <c r="L205" i="3"/>
  <c r="N205" i="3" s="1"/>
  <c r="L178" i="3"/>
  <c r="L86" i="3"/>
  <c r="L46" i="3"/>
  <c r="L62" i="3"/>
  <c r="N62" i="3" s="1"/>
  <c r="L78" i="3"/>
  <c r="N78" i="3" s="1"/>
  <c r="L94" i="3"/>
  <c r="N94" i="3" s="1"/>
  <c r="L110" i="3"/>
  <c r="N110" i="3" s="1"/>
  <c r="L126" i="3"/>
  <c r="L142" i="3"/>
  <c r="L158" i="3"/>
  <c r="N158" i="3" s="1"/>
  <c r="L190" i="3"/>
  <c r="L194" i="3"/>
  <c r="L103" i="3"/>
  <c r="L31" i="3"/>
  <c r="L63" i="3"/>
  <c r="L79" i="3"/>
  <c r="L95" i="3"/>
  <c r="N95" i="3" s="1"/>
  <c r="L111" i="3"/>
  <c r="N111" i="3" s="1"/>
  <c r="L127" i="3"/>
  <c r="N127" i="3" s="1"/>
  <c r="L143" i="3"/>
  <c r="L159" i="3"/>
  <c r="L175" i="3"/>
  <c r="L7" i="3"/>
  <c r="L162" i="3"/>
  <c r="N162" i="3" s="1"/>
  <c r="L167" i="3"/>
  <c r="L16" i="3"/>
  <c r="L48" i="3"/>
  <c r="L80" i="3"/>
  <c r="L96" i="3"/>
  <c r="L112" i="3"/>
  <c r="N112" i="3" s="1"/>
  <c r="L128" i="3"/>
  <c r="N128" i="3" s="1"/>
  <c r="L144" i="3"/>
  <c r="N144" i="3" s="1"/>
  <c r="L160" i="3"/>
  <c r="L176" i="3"/>
  <c r="L192" i="3"/>
  <c r="N192" i="3" s="1"/>
  <c r="L23" i="3"/>
  <c r="L119" i="3"/>
  <c r="N119" i="3" s="1"/>
  <c r="L17" i="3"/>
  <c r="L33" i="3"/>
  <c r="L49" i="3"/>
  <c r="L65" i="3"/>
  <c r="L81" i="3"/>
  <c r="L97" i="3"/>
  <c r="L113" i="3"/>
  <c r="L129" i="3"/>
  <c r="N129" i="3" s="1"/>
  <c r="L145" i="3"/>
  <c r="L161" i="3"/>
  <c r="N161" i="3" s="1"/>
  <c r="L177" i="3"/>
  <c r="L193" i="3"/>
  <c r="N193" i="3" s="1"/>
  <c r="L130" i="3"/>
  <c r="L55" i="3"/>
  <c r="L18" i="3"/>
  <c r="N18" i="3" s="1"/>
  <c r="L34" i="3"/>
  <c r="L50" i="3"/>
  <c r="L66" i="3"/>
  <c r="L82" i="3"/>
  <c r="N82" i="3" s="1"/>
  <c r="L98" i="3"/>
  <c r="L114" i="3"/>
  <c r="L198" i="3"/>
  <c r="N198" i="3" s="1"/>
  <c r="L19" i="3"/>
  <c r="N19" i="3" s="1"/>
  <c r="L35" i="3"/>
  <c r="N35" i="3" s="1"/>
  <c r="L51" i="3"/>
  <c r="N51" i="3" s="1"/>
  <c r="L67" i="3"/>
  <c r="L83" i="3"/>
  <c r="L99" i="3"/>
  <c r="N99" i="3" s="1"/>
  <c r="L131" i="3"/>
  <c r="N131" i="3" s="1"/>
  <c r="L147" i="3"/>
  <c r="N147" i="3" s="1"/>
  <c r="L163" i="3"/>
  <c r="N163" i="3" s="1"/>
  <c r="L179" i="3"/>
  <c r="L195" i="3"/>
  <c r="L70" i="3"/>
  <c r="N70" i="3" s="1"/>
  <c r="L183" i="3"/>
  <c r="L20" i="3"/>
  <c r="N20" i="3" s="1"/>
  <c r="L36" i="3"/>
  <c r="N36" i="3" s="1"/>
  <c r="L52" i="3"/>
  <c r="N52" i="3" s="1"/>
  <c r="L68" i="3"/>
  <c r="N68" i="3" s="1"/>
  <c r="L84" i="3"/>
  <c r="N84" i="3" s="1"/>
  <c r="L100" i="3"/>
  <c r="L116" i="3"/>
  <c r="N116" i="3" s="1"/>
  <c r="L132" i="3"/>
  <c r="N132" i="3" s="1"/>
  <c r="L148" i="3"/>
  <c r="L164" i="3"/>
  <c r="N164" i="3" s="1"/>
  <c r="L180" i="3"/>
  <c r="N180" i="3" s="1"/>
  <c r="L196" i="3"/>
  <c r="L102" i="3"/>
  <c r="L71" i="3"/>
  <c r="L21" i="3"/>
  <c r="L37" i="3"/>
  <c r="L53" i="3"/>
  <c r="L69" i="3"/>
  <c r="L85" i="3"/>
  <c r="N85" i="3" s="1"/>
  <c r="L101" i="3"/>
  <c r="N101" i="3" s="1"/>
  <c r="L117" i="3"/>
  <c r="L133" i="3"/>
  <c r="L149" i="3"/>
  <c r="L165" i="3"/>
  <c r="N165" i="3" s="1"/>
  <c r="L181" i="3"/>
  <c r="L197" i="3"/>
  <c r="L22" i="3"/>
  <c r="N22" i="3" s="1"/>
  <c r="L38" i="3"/>
  <c r="N38" i="3" s="1"/>
  <c r="L54" i="3"/>
  <c r="L118" i="3"/>
  <c r="L151" i="3"/>
  <c r="N151" i="3" s="1"/>
  <c r="E37" i="11"/>
  <c r="D75" i="11"/>
  <c r="E188" i="11"/>
  <c r="F103" i="11"/>
  <c r="F102" i="11"/>
  <c r="E64" i="11"/>
  <c r="E135" i="11"/>
  <c r="D76" i="11"/>
  <c r="E185" i="11"/>
  <c r="F110" i="11"/>
  <c r="E72" i="11"/>
  <c r="E177" i="11"/>
  <c r="F197" i="11"/>
  <c r="C46" i="11"/>
  <c r="C143" i="11"/>
  <c r="C53" i="11"/>
  <c r="D28" i="11"/>
  <c r="D85" i="11"/>
  <c r="E94" i="11"/>
  <c r="C72" i="11"/>
  <c r="F93" i="11"/>
  <c r="F109" i="11"/>
  <c r="F129" i="11"/>
  <c r="D83" i="11"/>
  <c r="C201" i="11"/>
  <c r="D174" i="11"/>
  <c r="E131" i="11"/>
  <c r="F137" i="11"/>
  <c r="D107" i="11"/>
  <c r="D36" i="11"/>
  <c r="E100" i="11"/>
  <c r="E110" i="11"/>
  <c r="F151" i="11"/>
  <c r="F74" i="11"/>
  <c r="F96" i="11"/>
  <c r="F142" i="11"/>
  <c r="E168" i="11"/>
  <c r="F101" i="11"/>
  <c r="C104" i="11"/>
  <c r="C78" i="11"/>
  <c r="D103" i="11"/>
  <c r="F175" i="11"/>
  <c r="C115" i="11"/>
  <c r="E93" i="11"/>
  <c r="E52" i="11"/>
  <c r="F138" i="11"/>
  <c r="F63" i="11"/>
  <c r="D15" i="11"/>
  <c r="F36" i="11"/>
  <c r="D188" i="11"/>
  <c r="E48" i="11"/>
  <c r="C142" i="11"/>
  <c r="E11" i="11"/>
  <c r="D21" i="11"/>
  <c r="D115" i="11"/>
  <c r="C22" i="11"/>
  <c r="E116" i="11"/>
  <c r="F58" i="11"/>
  <c r="F32" i="11"/>
  <c r="E102" i="11"/>
  <c r="C80" i="11"/>
  <c r="F60" i="11"/>
  <c r="F66" i="11"/>
  <c r="E28" i="11"/>
  <c r="C180" i="11"/>
  <c r="D119" i="11"/>
  <c r="C105" i="11"/>
  <c r="F3" i="11"/>
  <c r="D69" i="11"/>
  <c r="E123" i="11"/>
  <c r="F100" i="11"/>
  <c r="F165" i="11"/>
  <c r="E176" i="11"/>
  <c r="D66" i="11"/>
  <c r="E75" i="11"/>
  <c r="C162" i="11"/>
  <c r="E79" i="11"/>
  <c r="D10" i="11"/>
  <c r="F48" i="11"/>
  <c r="E163" i="11"/>
  <c r="D88" i="11"/>
  <c r="C186" i="11"/>
  <c r="D96" i="11"/>
  <c r="F196" i="11"/>
  <c r="F122" i="11"/>
  <c r="F181" i="11"/>
  <c r="E166" i="11"/>
  <c r="C144" i="11"/>
  <c r="D133" i="11"/>
  <c r="F130" i="11"/>
  <c r="E92" i="11"/>
  <c r="F155" i="11"/>
  <c r="F6" i="11"/>
  <c r="E13" i="11"/>
  <c r="D199" i="11"/>
  <c r="E81" i="11"/>
  <c r="C43" i="11"/>
  <c r="C81" i="11"/>
  <c r="E25" i="11"/>
  <c r="F108" i="11"/>
  <c r="D130" i="11"/>
  <c r="F19" i="11"/>
  <c r="F95" i="11"/>
  <c r="C168" i="11"/>
  <c r="D138" i="11"/>
  <c r="C29" i="11"/>
  <c r="D121" i="11"/>
  <c r="D73" i="11"/>
  <c r="F183" i="11"/>
  <c r="F54" i="11"/>
  <c r="E16" i="11"/>
  <c r="F201" i="11"/>
  <c r="E152" i="11"/>
  <c r="F57" i="11"/>
  <c r="F186" i="11"/>
  <c r="F184" i="11"/>
  <c r="D95" i="11"/>
  <c r="E88" i="11"/>
  <c r="E5" i="11"/>
  <c r="F194" i="11"/>
  <c r="E156" i="11"/>
  <c r="E192" i="11"/>
  <c r="F70" i="11"/>
  <c r="E77" i="11"/>
  <c r="C39" i="11"/>
  <c r="E145" i="11"/>
  <c r="C171" i="11"/>
  <c r="C145" i="11"/>
  <c r="C18" i="11"/>
  <c r="C89" i="11"/>
  <c r="D194" i="11"/>
  <c r="C36" i="11"/>
  <c r="F149" i="11"/>
  <c r="D120" i="11"/>
  <c r="E66" i="11"/>
  <c r="C174" i="11"/>
  <c r="E69" i="11"/>
  <c r="D175" i="11"/>
  <c r="F24" i="11"/>
  <c r="F179" i="11"/>
  <c r="F134" i="11"/>
  <c r="E141" i="11"/>
  <c r="C103" i="11"/>
  <c r="C74" i="11"/>
  <c r="D91" i="11"/>
  <c r="D200" i="11"/>
  <c r="D6" i="11"/>
  <c r="F191" i="11"/>
  <c r="E58" i="11"/>
  <c r="C100" i="11"/>
  <c r="F87" i="11"/>
  <c r="E112" i="11"/>
  <c r="E194" i="11"/>
  <c r="D53" i="11"/>
  <c r="E125" i="11"/>
  <c r="C23" i="11"/>
  <c r="D161" i="11"/>
  <c r="F62" i="11"/>
  <c r="D140" i="11"/>
  <c r="E133" i="11"/>
  <c r="C31" i="11"/>
  <c r="F88" i="11"/>
  <c r="E9" i="11"/>
  <c r="F198" i="11"/>
  <c r="C6" i="11"/>
  <c r="D79" i="11"/>
  <c r="C138" i="11"/>
  <c r="E7" i="11"/>
  <c r="F55" i="11"/>
  <c r="D198" i="11"/>
  <c r="D152" i="11"/>
  <c r="E122" i="11"/>
  <c r="C164" i="11"/>
  <c r="D201" i="11"/>
  <c r="F44" i="11"/>
  <c r="D183" i="11"/>
  <c r="D33" i="11"/>
  <c r="C132" i="11"/>
  <c r="F111" i="11"/>
  <c r="F84" i="11"/>
  <c r="E57" i="11"/>
  <c r="D135" i="11"/>
  <c r="F12" i="11"/>
  <c r="D184" i="11"/>
  <c r="F168" i="11"/>
  <c r="F17" i="11"/>
  <c r="C87" i="11"/>
  <c r="F81" i="11"/>
  <c r="F126" i="11"/>
  <c r="D149" i="11"/>
  <c r="F25" i="11"/>
  <c r="C95" i="11"/>
  <c r="C5" i="11"/>
  <c r="E73" i="11"/>
  <c r="D187" i="11"/>
  <c r="C134" i="11"/>
  <c r="D7" i="11"/>
  <c r="D62" i="11"/>
  <c r="E71" i="11"/>
  <c r="D173" i="11"/>
  <c r="E126" i="11"/>
  <c r="F135" i="11"/>
  <c r="E186" i="11"/>
  <c r="D52" i="11"/>
  <c r="D81" i="11"/>
  <c r="C25" i="11"/>
  <c r="F26" i="11"/>
  <c r="F83" i="11"/>
  <c r="C112" i="11"/>
  <c r="D93" i="11"/>
  <c r="E10" i="11"/>
  <c r="F35" i="11"/>
  <c r="D97" i="11"/>
  <c r="D86" i="11"/>
  <c r="E31" i="11"/>
  <c r="C102" i="11"/>
  <c r="C199" i="11"/>
  <c r="C109" i="11"/>
  <c r="D94" i="11"/>
  <c r="E39" i="11"/>
  <c r="C182" i="11"/>
  <c r="D180" i="11"/>
  <c r="F123" i="11"/>
  <c r="D59" i="11"/>
  <c r="D20" i="11"/>
  <c r="D148" i="11"/>
  <c r="C193" i="11"/>
  <c r="E121" i="11"/>
  <c r="C19" i="11"/>
  <c r="F76" i="11"/>
  <c r="D35" i="11"/>
  <c r="D145" i="11"/>
  <c r="C54" i="11"/>
  <c r="E147" i="11"/>
  <c r="D189" i="11"/>
  <c r="F190" i="11"/>
  <c r="F67" i="11"/>
  <c r="C62" i="11"/>
  <c r="C159" i="11"/>
  <c r="C69" i="11"/>
  <c r="E137" i="11"/>
  <c r="C35" i="11"/>
  <c r="D58" i="11"/>
  <c r="E67" i="11"/>
  <c r="D126" i="11"/>
  <c r="F15" i="11"/>
  <c r="D117" i="11"/>
  <c r="E190" i="11"/>
  <c r="D160" i="11"/>
  <c r="D155" i="11"/>
  <c r="D116" i="11"/>
  <c r="E89" i="11"/>
  <c r="C153" i="11"/>
  <c r="F90" i="11"/>
  <c r="E17" i="11"/>
  <c r="F140" i="11"/>
  <c r="E119" i="11"/>
  <c r="F161" i="11"/>
  <c r="C118" i="11"/>
  <c r="C76" i="11"/>
  <c r="E65" i="11"/>
  <c r="D163" i="11"/>
  <c r="F200" i="11"/>
  <c r="C126" i="11"/>
  <c r="D55" i="11"/>
  <c r="C133" i="11"/>
  <c r="F29" i="11"/>
  <c r="C99" i="11"/>
  <c r="D122" i="11"/>
  <c r="F11" i="11"/>
  <c r="D190" i="11"/>
  <c r="C32" i="11"/>
  <c r="F160" i="11"/>
  <c r="F22" i="11"/>
  <c r="F107" i="11"/>
  <c r="F18" i="11"/>
  <c r="E44" i="11"/>
  <c r="E153" i="11"/>
  <c r="C200" i="11"/>
  <c r="D51" i="11"/>
  <c r="F185" i="11"/>
  <c r="C50" i="11"/>
  <c r="C147" i="11"/>
  <c r="C57" i="11"/>
  <c r="C140" i="11"/>
  <c r="F157" i="11"/>
  <c r="D42" i="11"/>
  <c r="C61" i="11"/>
  <c r="E129" i="11"/>
  <c r="C27" i="11"/>
  <c r="C88" i="11"/>
  <c r="D50" i="11"/>
  <c r="E183" i="11"/>
  <c r="C197" i="11"/>
  <c r="C66" i="11"/>
  <c r="C163" i="11"/>
  <c r="D186" i="11"/>
  <c r="C28" i="11"/>
  <c r="E54" i="11"/>
  <c r="C96" i="11"/>
  <c r="F169" i="11"/>
  <c r="F150" i="11"/>
  <c r="D144" i="11"/>
  <c r="F82" i="11"/>
  <c r="E108" i="11"/>
  <c r="C82" i="11"/>
  <c r="F89" i="11"/>
  <c r="E171" i="11"/>
  <c r="D165" i="11"/>
  <c r="C114" i="11"/>
  <c r="D23" i="11"/>
  <c r="C121" i="11"/>
  <c r="D92" i="11"/>
  <c r="D40" i="11"/>
  <c r="D106" i="11"/>
  <c r="D176" i="11"/>
  <c r="F21" i="11"/>
  <c r="C91" i="11"/>
  <c r="F28" i="11"/>
  <c r="D114" i="11"/>
  <c r="E59" i="11"/>
  <c r="F69" i="11"/>
  <c r="C130" i="11"/>
  <c r="D67" i="11"/>
  <c r="E50" i="11"/>
  <c r="C92" i="11"/>
  <c r="E118" i="11"/>
  <c r="C160" i="11"/>
  <c r="F188" i="11"/>
  <c r="E155" i="11"/>
  <c r="F75" i="11"/>
  <c r="F146" i="11"/>
  <c r="E172" i="11"/>
  <c r="D70" i="11"/>
  <c r="F65" i="11"/>
  <c r="C119" i="11"/>
  <c r="D37" i="11"/>
  <c r="D9" i="11"/>
  <c r="D38" i="11"/>
  <c r="E127" i="11"/>
  <c r="C185" i="11"/>
  <c r="E148" i="11"/>
  <c r="C73" i="11"/>
  <c r="D170" i="11"/>
  <c r="F119" i="11"/>
  <c r="C58" i="11"/>
  <c r="C155" i="11"/>
  <c r="F97" i="11"/>
  <c r="D178" i="11"/>
  <c r="E159" i="11"/>
  <c r="C152" i="11"/>
  <c r="D54" i="11"/>
  <c r="E195" i="11"/>
  <c r="E114" i="11"/>
  <c r="C156" i="11"/>
  <c r="E182" i="11"/>
  <c r="D48" i="11"/>
  <c r="D109" i="11"/>
  <c r="C51" i="11"/>
  <c r="E193" i="11"/>
  <c r="D27" i="11"/>
  <c r="F40" i="11"/>
  <c r="E62" i="11"/>
  <c r="D185" i="11"/>
  <c r="C183" i="11"/>
  <c r="C86" i="11"/>
  <c r="C44" i="11"/>
  <c r="D60" i="11"/>
  <c r="D124" i="11"/>
  <c r="N96" i="3"/>
  <c r="E180" i="11"/>
  <c r="N31" i="3"/>
  <c r="N65" i="3"/>
  <c r="N181" i="3"/>
  <c r="F154" i="11"/>
  <c r="C93" i="11"/>
  <c r="N148" i="3"/>
  <c r="C157" i="11"/>
  <c r="N188" i="3"/>
  <c r="N177" i="3"/>
  <c r="N133" i="3"/>
  <c r="N196" i="3"/>
  <c r="N178" i="3"/>
  <c r="N155" i="3"/>
  <c r="C184" i="11"/>
  <c r="N189" i="3"/>
  <c r="N37" i="3"/>
  <c r="F139" i="11"/>
  <c r="N141" i="3"/>
  <c r="D74" i="11"/>
  <c r="F27" i="11"/>
  <c r="C2" i="11"/>
  <c r="N93" i="3"/>
  <c r="D3" i="11"/>
  <c r="C172" i="11"/>
  <c r="F49" i="11"/>
  <c r="N103" i="3"/>
  <c r="N197" i="3"/>
  <c r="N49" i="3"/>
  <c r="F148" i="11"/>
  <c r="C40" i="11"/>
  <c r="E157" i="11"/>
  <c r="C55" i="11"/>
  <c r="F112" i="11"/>
  <c r="N69" i="3"/>
  <c r="N142" i="3"/>
  <c r="N91" i="3"/>
  <c r="N125" i="3"/>
  <c r="N66" i="3"/>
  <c r="N117" i="3"/>
  <c r="N179" i="3"/>
  <c r="N176" i="3"/>
  <c r="N145" i="3"/>
  <c r="N160" i="3"/>
  <c r="N53" i="3"/>
  <c r="N175" i="3"/>
  <c r="N81" i="3"/>
  <c r="N100" i="3"/>
  <c r="N143" i="3"/>
  <c r="N139" i="3"/>
  <c r="N39" i="3"/>
  <c r="N152" i="3"/>
  <c r="N55" i="3"/>
  <c r="N126" i="3"/>
  <c r="N190" i="3"/>
  <c r="N17" i="3"/>
  <c r="N79" i="3"/>
  <c r="N75" i="3"/>
  <c r="N71" i="3"/>
  <c r="N7" i="3"/>
  <c r="N118" i="3"/>
  <c r="N203" i="3"/>
  <c r="N183" i="3"/>
  <c r="N124" i="3"/>
  <c r="N167" i="3"/>
  <c r="N54" i="3"/>
  <c r="N185" i="3"/>
  <c r="N195" i="3"/>
  <c r="N33" i="3"/>
  <c r="C70" i="11"/>
  <c r="C167" i="11"/>
  <c r="C10" i="11"/>
  <c r="C107" i="11"/>
  <c r="C17" i="11"/>
  <c r="D129" i="11"/>
  <c r="D56" i="11"/>
  <c r="C14" i="11"/>
  <c r="C111" i="11"/>
  <c r="C21" i="11"/>
  <c r="D134" i="11"/>
  <c r="F73" i="11"/>
  <c r="E130" i="11"/>
  <c r="C108" i="11"/>
  <c r="F113" i="11"/>
  <c r="N83" i="3"/>
  <c r="N98" i="3"/>
  <c r="N26" i="3"/>
  <c r="N48" i="3"/>
  <c r="N159" i="3"/>
  <c r="N25" i="3"/>
  <c r="N34" i="3"/>
  <c r="N63" i="3"/>
  <c r="N67" i="3"/>
  <c r="N149" i="3"/>
  <c r="N50" i="3"/>
  <c r="N194" i="3"/>
  <c r="N97" i="3"/>
  <c r="N21" i="3"/>
  <c r="N23" i="3"/>
  <c r="N102" i="3"/>
  <c r="N130" i="3"/>
  <c r="N86" i="3"/>
  <c r="N80" i="3"/>
  <c r="N114" i="3"/>
  <c r="N46" i="3"/>
  <c r="N16" i="3"/>
  <c r="N113" i="3"/>
  <c r="N173" i="3"/>
  <c r="P20" i="3"/>
  <c r="AG19" i="3"/>
  <c r="P11" i="3"/>
  <c r="AG10" i="3"/>
  <c r="AM7" i="3"/>
  <c r="A6" i="8"/>
  <c r="B5" i="8"/>
  <c r="C5" i="8"/>
  <c r="D5" i="8"/>
  <c r="E5" i="8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L172" i="3" l="1"/>
  <c r="N172" i="3" s="1"/>
  <c r="L123" i="3"/>
  <c r="N123" i="3" s="1"/>
  <c r="L10" i="3"/>
  <c r="N10" i="3" s="1"/>
  <c r="L9" i="3"/>
  <c r="N9" i="3" s="1"/>
  <c r="L200" i="3"/>
  <c r="N200" i="3" s="1"/>
  <c r="L109" i="3"/>
  <c r="N109" i="3" s="1"/>
  <c r="L108" i="3"/>
  <c r="N108" i="3" s="1"/>
  <c r="L59" i="3"/>
  <c r="N59" i="3" s="1"/>
  <c r="L201" i="3"/>
  <c r="N201" i="3" s="1"/>
  <c r="L168" i="3"/>
  <c r="N168" i="3" s="1"/>
  <c r="L64" i="3"/>
  <c r="N64" i="3" s="1"/>
  <c r="L47" i="3"/>
  <c r="N47" i="3" s="1"/>
  <c r="L30" i="3"/>
  <c r="N30" i="3" s="1"/>
  <c r="L77" i="3"/>
  <c r="N77" i="3" s="1"/>
  <c r="L76" i="3"/>
  <c r="N76" i="3" s="1"/>
  <c r="L27" i="3"/>
  <c r="N27" i="3" s="1"/>
  <c r="L169" i="3"/>
  <c r="N169" i="3" s="1"/>
  <c r="L136" i="3"/>
  <c r="N136" i="3" s="1"/>
  <c r="L14" i="3"/>
  <c r="N14" i="3" s="1"/>
  <c r="L61" i="3"/>
  <c r="N61" i="3" s="1"/>
  <c r="L60" i="3"/>
  <c r="N60" i="3" s="1"/>
  <c r="L11" i="3"/>
  <c r="N11" i="3" s="1"/>
  <c r="L153" i="3"/>
  <c r="N153" i="3" s="1"/>
  <c r="L120" i="3"/>
  <c r="N120" i="3" s="1"/>
  <c r="L32" i="3"/>
  <c r="N32" i="3" s="1"/>
  <c r="L15" i="3"/>
  <c r="N15" i="3" s="1"/>
  <c r="L199" i="3"/>
  <c r="N199" i="3" s="1"/>
  <c r="L45" i="3"/>
  <c r="N45" i="3" s="1"/>
  <c r="L44" i="3"/>
  <c r="N44" i="3" s="1"/>
  <c r="L154" i="3"/>
  <c r="N154" i="3" s="1"/>
  <c r="L137" i="3"/>
  <c r="N137" i="3" s="1"/>
  <c r="L104" i="3"/>
  <c r="N104" i="3" s="1"/>
  <c r="L87" i="3"/>
  <c r="N87" i="3" s="1"/>
  <c r="L29" i="3"/>
  <c r="N29" i="3" s="1"/>
  <c r="L28" i="3"/>
  <c r="N28" i="3" s="1"/>
  <c r="L122" i="3"/>
  <c r="N122" i="3" s="1"/>
  <c r="L121" i="3"/>
  <c r="N121" i="3" s="1"/>
  <c r="L88" i="3"/>
  <c r="N88" i="3" s="1"/>
  <c r="L134" i="3"/>
  <c r="N134" i="3" s="1"/>
  <c r="L166" i="3"/>
  <c r="N166" i="3" s="1"/>
  <c r="L13" i="3"/>
  <c r="N13" i="3" s="1"/>
  <c r="L12" i="3"/>
  <c r="N12" i="3" s="1"/>
  <c r="L106" i="3"/>
  <c r="N106" i="3" s="1"/>
  <c r="L105" i="3"/>
  <c r="N105" i="3" s="1"/>
  <c r="L72" i="3"/>
  <c r="N72" i="3" s="1"/>
  <c r="L89" i="3"/>
  <c r="N89" i="3" s="1"/>
  <c r="L56" i="3"/>
  <c r="N56" i="3" s="1"/>
  <c r="L74" i="3"/>
  <c r="N74" i="3" s="1"/>
  <c r="L73" i="3"/>
  <c r="N73" i="3" s="1"/>
  <c r="L40" i="3"/>
  <c r="N40" i="3" s="1"/>
  <c r="L115" i="3"/>
  <c r="N115" i="3" s="1"/>
  <c r="L182" i="3"/>
  <c r="N182" i="3" s="1"/>
  <c r="L146" i="3"/>
  <c r="N146" i="3" s="1"/>
  <c r="L191" i="3"/>
  <c r="N191" i="3" s="1"/>
  <c r="L174" i="3"/>
  <c r="N174" i="3" s="1"/>
  <c r="L206" i="3"/>
  <c r="N206" i="3" s="1"/>
  <c r="L150" i="3"/>
  <c r="N150" i="3" s="1"/>
  <c r="L171" i="3"/>
  <c r="N171" i="3" s="1"/>
  <c r="L58" i="3"/>
  <c r="N58" i="3" s="1"/>
  <c r="L57" i="3"/>
  <c r="N57" i="3" s="1"/>
  <c r="L24" i="3"/>
  <c r="N24" i="3" s="1"/>
  <c r="L41" i="3"/>
  <c r="N41" i="3" s="1"/>
  <c r="L8" i="3"/>
  <c r="N8" i="3" s="1"/>
  <c r="P12" i="3"/>
  <c r="AG11" i="3"/>
  <c r="P21" i="3"/>
  <c r="AG20" i="3"/>
  <c r="AN7" i="3"/>
  <c r="F49" i="7"/>
  <c r="B49" i="7"/>
  <c r="D49" i="7"/>
  <c r="C49" i="7"/>
  <c r="B48" i="7"/>
  <c r="F48" i="7"/>
  <c r="C48" i="7"/>
  <c r="D48" i="7"/>
  <c r="F47" i="7"/>
  <c r="D47" i="7"/>
  <c r="B47" i="7"/>
  <c r="C47" i="7"/>
  <c r="C46" i="7"/>
  <c r="F46" i="7"/>
  <c r="D46" i="7"/>
  <c r="B46" i="7"/>
  <c r="C13" i="7"/>
  <c r="B13" i="7"/>
  <c r="F13" i="7"/>
  <c r="D13" i="7"/>
  <c r="F28" i="7"/>
  <c r="C28" i="7"/>
  <c r="D28" i="7"/>
  <c r="B28" i="7"/>
  <c r="B27" i="7"/>
  <c r="D27" i="7"/>
  <c r="C27" i="7"/>
  <c r="F27" i="7"/>
  <c r="F42" i="7"/>
  <c r="B42" i="7"/>
  <c r="C42" i="7"/>
  <c r="D42" i="7"/>
  <c r="F26" i="7"/>
  <c r="B26" i="7"/>
  <c r="C26" i="7"/>
  <c r="D26" i="7"/>
  <c r="D41" i="7"/>
  <c r="B41" i="7"/>
  <c r="C41" i="7"/>
  <c r="F41" i="7"/>
  <c r="D25" i="7"/>
  <c r="B25" i="7"/>
  <c r="C25" i="7"/>
  <c r="F25" i="7"/>
  <c r="D9" i="7"/>
  <c r="F9" i="7"/>
  <c r="B9" i="7"/>
  <c r="C9" i="7"/>
  <c r="D2" i="7"/>
  <c r="C2" i="7"/>
  <c r="B2" i="7"/>
  <c r="F2" i="7"/>
  <c r="B40" i="7"/>
  <c r="C40" i="7"/>
  <c r="D40" i="7"/>
  <c r="F40" i="7"/>
  <c r="B24" i="7"/>
  <c r="C24" i="7"/>
  <c r="D24" i="7"/>
  <c r="F24" i="7"/>
  <c r="B8" i="7"/>
  <c r="C8" i="7"/>
  <c r="D8" i="7"/>
  <c r="F8" i="7"/>
  <c r="F3" i="7"/>
  <c r="D3" i="7"/>
  <c r="B3" i="7"/>
  <c r="C3" i="7"/>
  <c r="B39" i="7"/>
  <c r="C39" i="7"/>
  <c r="F39" i="7"/>
  <c r="D39" i="7"/>
  <c r="C23" i="7"/>
  <c r="B23" i="7"/>
  <c r="F23" i="7"/>
  <c r="D23" i="7"/>
  <c r="C7" i="7"/>
  <c r="B7" i="7"/>
  <c r="D7" i="7"/>
  <c r="F7" i="7"/>
  <c r="B6" i="7"/>
  <c r="C6" i="7"/>
  <c r="D6" i="7"/>
  <c r="F6" i="7"/>
  <c r="B32" i="7"/>
  <c r="F32" i="7"/>
  <c r="C32" i="7"/>
  <c r="D32" i="7"/>
  <c r="F31" i="7"/>
  <c r="D31" i="7"/>
  <c r="B31" i="7"/>
  <c r="C31" i="7"/>
  <c r="C30" i="7"/>
  <c r="D30" i="7"/>
  <c r="B30" i="7"/>
  <c r="F30" i="7"/>
  <c r="C29" i="7"/>
  <c r="F29" i="7"/>
  <c r="D29" i="7"/>
  <c r="B29" i="7"/>
  <c r="D12" i="7"/>
  <c r="B12" i="7"/>
  <c r="C12" i="7"/>
  <c r="F12" i="7"/>
  <c r="B43" i="7"/>
  <c r="F43" i="7"/>
  <c r="C43" i="7"/>
  <c r="D43" i="7"/>
  <c r="F10" i="7"/>
  <c r="D10" i="7"/>
  <c r="B10" i="7"/>
  <c r="C10" i="7"/>
  <c r="B17" i="7"/>
  <c r="C17" i="7"/>
  <c r="F17" i="7"/>
  <c r="D17" i="7"/>
  <c r="B15" i="7"/>
  <c r="F15" i="7"/>
  <c r="D15" i="7"/>
  <c r="C15" i="7"/>
  <c r="C45" i="7"/>
  <c r="B45" i="7"/>
  <c r="F45" i="7"/>
  <c r="D45" i="7"/>
  <c r="B38" i="7"/>
  <c r="D38" i="7"/>
  <c r="C38" i="7"/>
  <c r="F38" i="7"/>
  <c r="F33" i="7"/>
  <c r="D33" i="7"/>
  <c r="B33" i="7"/>
  <c r="C33" i="7"/>
  <c r="B16" i="7"/>
  <c r="F16" i="7"/>
  <c r="C16" i="7"/>
  <c r="D16" i="7"/>
  <c r="D14" i="7"/>
  <c r="B14" i="7"/>
  <c r="C14" i="7"/>
  <c r="F14" i="7"/>
  <c r="D44" i="7"/>
  <c r="C44" i="7"/>
  <c r="F44" i="7"/>
  <c r="B44" i="7"/>
  <c r="F11" i="7"/>
  <c r="D11" i="7"/>
  <c r="B11" i="7"/>
  <c r="C11" i="7"/>
  <c r="F22" i="7"/>
  <c r="D22" i="7"/>
  <c r="B22" i="7"/>
  <c r="C22" i="7"/>
  <c r="C5" i="7"/>
  <c r="F5" i="7"/>
  <c r="D5" i="7"/>
  <c r="B5" i="7"/>
  <c r="C37" i="7"/>
  <c r="F37" i="7"/>
  <c r="D37" i="7"/>
  <c r="B37" i="7"/>
  <c r="C21" i="7"/>
  <c r="F21" i="7"/>
  <c r="D21" i="7"/>
  <c r="B21" i="7"/>
  <c r="F4" i="7"/>
  <c r="D4" i="7"/>
  <c r="B4" i="7"/>
  <c r="C4" i="7"/>
  <c r="F36" i="7"/>
  <c r="D36" i="7"/>
  <c r="B36" i="7"/>
  <c r="C36" i="7"/>
  <c r="F20" i="7"/>
  <c r="D20" i="7"/>
  <c r="B20" i="7"/>
  <c r="C20" i="7"/>
  <c r="F51" i="7"/>
  <c r="D51" i="7"/>
  <c r="B51" i="7"/>
  <c r="C51" i="7"/>
  <c r="F35" i="7"/>
  <c r="D35" i="7"/>
  <c r="B35" i="7"/>
  <c r="C35" i="7"/>
  <c r="F19" i="7"/>
  <c r="D19" i="7"/>
  <c r="B19" i="7"/>
  <c r="C19" i="7"/>
  <c r="D50" i="7"/>
  <c r="B50" i="7"/>
  <c r="C50" i="7"/>
  <c r="F50" i="7"/>
  <c r="D34" i="7"/>
  <c r="B34" i="7"/>
  <c r="C34" i="7"/>
  <c r="F34" i="7"/>
  <c r="D18" i="7"/>
  <c r="B18" i="7"/>
  <c r="C18" i="7"/>
  <c r="F18" i="7"/>
  <c r="A7" i="8"/>
  <c r="B6" i="8"/>
  <c r="C6" i="8"/>
  <c r="D6" i="8"/>
  <c r="E6" i="8"/>
  <c r="N8" i="4"/>
  <c r="L8" i="4"/>
  <c r="J8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9" i="4"/>
  <c r="B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8" i="4"/>
  <c r="AA7" i="3"/>
  <c r="AF14" i="3"/>
  <c r="F15" i="4" s="1"/>
  <c r="AF15" i="3"/>
  <c r="F16" i="4" s="1"/>
  <c r="AF16" i="3"/>
  <c r="F17" i="4" s="1"/>
  <c r="AF17" i="3"/>
  <c r="F18" i="4" s="1"/>
  <c r="AF18" i="3"/>
  <c r="F19" i="4" s="1"/>
  <c r="AF19" i="3"/>
  <c r="F20" i="4" s="1"/>
  <c r="AF20" i="3"/>
  <c r="F21" i="4" s="1"/>
  <c r="AF21" i="3"/>
  <c r="F22" i="4" s="1"/>
  <c r="AF22" i="3"/>
  <c r="F23" i="4" s="1"/>
  <c r="AF23" i="3"/>
  <c r="F24" i="4" s="1"/>
  <c r="AF24" i="3"/>
  <c r="F25" i="4" s="1"/>
  <c r="AF25" i="3"/>
  <c r="F26" i="4" s="1"/>
  <c r="AF26" i="3"/>
  <c r="F27" i="4" s="1"/>
  <c r="AF27" i="3"/>
  <c r="F28" i="4" s="1"/>
  <c r="AF28" i="3"/>
  <c r="F29" i="4" s="1"/>
  <c r="AF29" i="3"/>
  <c r="F30" i="4" s="1"/>
  <c r="AF30" i="3"/>
  <c r="F31" i="4" s="1"/>
  <c r="AF31" i="3"/>
  <c r="F32" i="4" s="1"/>
  <c r="AF32" i="3"/>
  <c r="F33" i="4" s="1"/>
  <c r="AF33" i="3"/>
  <c r="F34" i="4" s="1"/>
  <c r="AF34" i="3"/>
  <c r="F35" i="4" s="1"/>
  <c r="AF35" i="3"/>
  <c r="F36" i="4" s="1"/>
  <c r="AF36" i="3"/>
  <c r="F37" i="4" s="1"/>
  <c r="AF37" i="3"/>
  <c r="F38" i="4" s="1"/>
  <c r="AF38" i="3"/>
  <c r="F39" i="4" s="1"/>
  <c r="AF39" i="3"/>
  <c r="F40" i="4" s="1"/>
  <c r="AF40" i="3"/>
  <c r="F41" i="4" s="1"/>
  <c r="AF41" i="3"/>
  <c r="F42" i="4" s="1"/>
  <c r="AF42" i="3"/>
  <c r="F43" i="4" s="1"/>
  <c r="AF43" i="3"/>
  <c r="F44" i="4" s="1"/>
  <c r="AF44" i="3"/>
  <c r="F45" i="4" s="1"/>
  <c r="AF45" i="3"/>
  <c r="F46" i="4" s="1"/>
  <c r="AF46" i="3"/>
  <c r="F47" i="4" s="1"/>
  <c r="AF47" i="3"/>
  <c r="F48" i="4" s="1"/>
  <c r="AF48" i="3"/>
  <c r="F49" i="4" s="1"/>
  <c r="AF49" i="3"/>
  <c r="F50" i="4" s="1"/>
  <c r="AF50" i="3"/>
  <c r="F51" i="4" s="1"/>
  <c r="AF51" i="3"/>
  <c r="F52" i="4" s="1"/>
  <c r="AF52" i="3"/>
  <c r="F53" i="4" s="1"/>
  <c r="AF53" i="3"/>
  <c r="F54" i="4" s="1"/>
  <c r="AF54" i="3"/>
  <c r="F55" i="4" s="1"/>
  <c r="AF55" i="3"/>
  <c r="F56" i="4" s="1"/>
  <c r="AF56" i="3"/>
  <c r="F57" i="4" s="1"/>
  <c r="AF57" i="3"/>
  <c r="F58" i="4" s="1"/>
  <c r="AF58" i="3"/>
  <c r="F59" i="4" s="1"/>
  <c r="AF59" i="3"/>
  <c r="F60" i="4" s="1"/>
  <c r="AF60" i="3"/>
  <c r="F61" i="4" s="1"/>
  <c r="AF61" i="3"/>
  <c r="F62" i="4" s="1"/>
  <c r="AF62" i="3"/>
  <c r="F63" i="4" s="1"/>
  <c r="AF63" i="3"/>
  <c r="F64" i="4" s="1"/>
  <c r="AF64" i="3"/>
  <c r="F65" i="4" s="1"/>
  <c r="AF65" i="3"/>
  <c r="F66" i="4" s="1"/>
  <c r="AF66" i="3"/>
  <c r="F67" i="4" s="1"/>
  <c r="AF67" i="3"/>
  <c r="F68" i="4" s="1"/>
  <c r="AF68" i="3"/>
  <c r="F69" i="4" s="1"/>
  <c r="AF69" i="3"/>
  <c r="F70" i="4" s="1"/>
  <c r="AF70" i="3"/>
  <c r="F71" i="4" s="1"/>
  <c r="AF71" i="3"/>
  <c r="F72" i="4" s="1"/>
  <c r="AF72" i="3"/>
  <c r="F73" i="4" s="1"/>
  <c r="AF73" i="3"/>
  <c r="F74" i="4" s="1"/>
  <c r="AF74" i="3"/>
  <c r="F75" i="4" s="1"/>
  <c r="AF75" i="3"/>
  <c r="F76" i="4" s="1"/>
  <c r="AF76" i="3"/>
  <c r="F77" i="4" s="1"/>
  <c r="AF77" i="3"/>
  <c r="F78" i="4" s="1"/>
  <c r="AF78" i="3"/>
  <c r="F79" i="4" s="1"/>
  <c r="AF79" i="3"/>
  <c r="F80" i="4" s="1"/>
  <c r="AF80" i="3"/>
  <c r="F81" i="4" s="1"/>
  <c r="AF81" i="3"/>
  <c r="F82" i="4" s="1"/>
  <c r="AF82" i="3"/>
  <c r="F83" i="4" s="1"/>
  <c r="AF83" i="3"/>
  <c r="F84" i="4" s="1"/>
  <c r="AF84" i="3"/>
  <c r="F85" i="4" s="1"/>
  <c r="AF85" i="3"/>
  <c r="F86" i="4" s="1"/>
  <c r="AF86" i="3"/>
  <c r="F87" i="4" s="1"/>
  <c r="AF87" i="3"/>
  <c r="F88" i="4" s="1"/>
  <c r="AF88" i="3"/>
  <c r="F89" i="4" s="1"/>
  <c r="AF89" i="3"/>
  <c r="F90" i="4" s="1"/>
  <c r="AF90" i="3"/>
  <c r="F91" i="4" s="1"/>
  <c r="AF91" i="3"/>
  <c r="F92" i="4" s="1"/>
  <c r="AF92" i="3"/>
  <c r="F93" i="4" s="1"/>
  <c r="AF93" i="3"/>
  <c r="F94" i="4" s="1"/>
  <c r="AF94" i="3"/>
  <c r="F95" i="4" s="1"/>
  <c r="AF95" i="3"/>
  <c r="F96" i="4" s="1"/>
  <c r="AF96" i="3"/>
  <c r="F97" i="4" s="1"/>
  <c r="AF97" i="3"/>
  <c r="F98" i="4" s="1"/>
  <c r="AF98" i="3"/>
  <c r="F99" i="4" s="1"/>
  <c r="AF99" i="3"/>
  <c r="F100" i="4" s="1"/>
  <c r="AF100" i="3"/>
  <c r="F101" i="4" s="1"/>
  <c r="AF101" i="3"/>
  <c r="F102" i="4" s="1"/>
  <c r="AF102" i="3"/>
  <c r="F103" i="4" s="1"/>
  <c r="AF103" i="3"/>
  <c r="F104" i="4" s="1"/>
  <c r="AF104" i="3"/>
  <c r="F105" i="4" s="1"/>
  <c r="AF105" i="3"/>
  <c r="F106" i="4" s="1"/>
  <c r="AF106" i="3"/>
  <c r="F107" i="4" s="1"/>
  <c r="AF107" i="3"/>
  <c r="F108" i="4" s="1"/>
  <c r="AF108" i="3"/>
  <c r="F109" i="4" s="1"/>
  <c r="AF109" i="3"/>
  <c r="F110" i="4" s="1"/>
  <c r="AF110" i="3"/>
  <c r="F111" i="4" s="1"/>
  <c r="AF111" i="3"/>
  <c r="F112" i="4" s="1"/>
  <c r="AF112" i="3"/>
  <c r="F113" i="4" s="1"/>
  <c r="AF113" i="3"/>
  <c r="F114" i="4" s="1"/>
  <c r="AF114" i="3"/>
  <c r="F115" i="4" s="1"/>
  <c r="AF115" i="3"/>
  <c r="F116" i="4" s="1"/>
  <c r="AF116" i="3"/>
  <c r="F117" i="4" s="1"/>
  <c r="AF117" i="3"/>
  <c r="F118" i="4" s="1"/>
  <c r="AF118" i="3"/>
  <c r="F119" i="4" s="1"/>
  <c r="AF119" i="3"/>
  <c r="F120" i="4" s="1"/>
  <c r="AF120" i="3"/>
  <c r="F121" i="4" s="1"/>
  <c r="AF121" i="3"/>
  <c r="F122" i="4" s="1"/>
  <c r="AF122" i="3"/>
  <c r="F123" i="4" s="1"/>
  <c r="AF123" i="3"/>
  <c r="F124" i="4" s="1"/>
  <c r="AF124" i="3"/>
  <c r="F125" i="4" s="1"/>
  <c r="AF125" i="3"/>
  <c r="F126" i="4" s="1"/>
  <c r="AF126" i="3"/>
  <c r="F127" i="4" s="1"/>
  <c r="AF127" i="3"/>
  <c r="F128" i="4" s="1"/>
  <c r="AF128" i="3"/>
  <c r="F129" i="4" s="1"/>
  <c r="AF129" i="3"/>
  <c r="F130" i="4" s="1"/>
  <c r="AF130" i="3"/>
  <c r="F131" i="4" s="1"/>
  <c r="AF131" i="3"/>
  <c r="F132" i="4" s="1"/>
  <c r="AF132" i="3"/>
  <c r="F133" i="4" s="1"/>
  <c r="AF133" i="3"/>
  <c r="F134" i="4" s="1"/>
  <c r="AF134" i="3"/>
  <c r="F135" i="4" s="1"/>
  <c r="AF135" i="3"/>
  <c r="F136" i="4" s="1"/>
  <c r="AF136" i="3"/>
  <c r="F137" i="4" s="1"/>
  <c r="AF137" i="3"/>
  <c r="F138" i="4" s="1"/>
  <c r="AF138" i="3"/>
  <c r="F139" i="4" s="1"/>
  <c r="AF139" i="3"/>
  <c r="F140" i="4" s="1"/>
  <c r="AF140" i="3"/>
  <c r="F141" i="4" s="1"/>
  <c r="AF141" i="3"/>
  <c r="F142" i="4" s="1"/>
  <c r="AF142" i="3"/>
  <c r="F143" i="4" s="1"/>
  <c r="AF143" i="3"/>
  <c r="F144" i="4" s="1"/>
  <c r="AF144" i="3"/>
  <c r="F145" i="4" s="1"/>
  <c r="AF145" i="3"/>
  <c r="F146" i="4" s="1"/>
  <c r="AF146" i="3"/>
  <c r="F147" i="4" s="1"/>
  <c r="AF147" i="3"/>
  <c r="F148" i="4" s="1"/>
  <c r="AF148" i="3"/>
  <c r="F149" i="4" s="1"/>
  <c r="AF149" i="3"/>
  <c r="F150" i="4" s="1"/>
  <c r="AF150" i="3"/>
  <c r="F151" i="4" s="1"/>
  <c r="AF151" i="3"/>
  <c r="F152" i="4" s="1"/>
  <c r="AF152" i="3"/>
  <c r="F153" i="4" s="1"/>
  <c r="AF153" i="3"/>
  <c r="F154" i="4" s="1"/>
  <c r="AF154" i="3"/>
  <c r="F155" i="4" s="1"/>
  <c r="AF155" i="3"/>
  <c r="F156" i="4" s="1"/>
  <c r="AF156" i="3"/>
  <c r="F157" i="4" s="1"/>
  <c r="AF157" i="3"/>
  <c r="F158" i="4" s="1"/>
  <c r="AF158" i="3"/>
  <c r="F159" i="4" s="1"/>
  <c r="AF159" i="3"/>
  <c r="F160" i="4" s="1"/>
  <c r="AF160" i="3"/>
  <c r="F161" i="4" s="1"/>
  <c r="AF161" i="3"/>
  <c r="F162" i="4" s="1"/>
  <c r="AF162" i="3"/>
  <c r="F163" i="4" s="1"/>
  <c r="AF163" i="3"/>
  <c r="F164" i="4" s="1"/>
  <c r="AF164" i="3"/>
  <c r="F165" i="4" s="1"/>
  <c r="AF165" i="3"/>
  <c r="F166" i="4" s="1"/>
  <c r="AF166" i="3"/>
  <c r="F167" i="4" s="1"/>
  <c r="AF167" i="3"/>
  <c r="F168" i="4" s="1"/>
  <c r="AF168" i="3"/>
  <c r="F169" i="4" s="1"/>
  <c r="AF169" i="3"/>
  <c r="F170" i="4" s="1"/>
  <c r="AF170" i="3"/>
  <c r="F171" i="4" s="1"/>
  <c r="AF171" i="3"/>
  <c r="F172" i="4" s="1"/>
  <c r="AF172" i="3"/>
  <c r="F173" i="4" s="1"/>
  <c r="AF173" i="3"/>
  <c r="F174" i="4" s="1"/>
  <c r="AF174" i="3"/>
  <c r="F175" i="4" s="1"/>
  <c r="AF175" i="3"/>
  <c r="F176" i="4" s="1"/>
  <c r="AF176" i="3"/>
  <c r="F177" i="4" s="1"/>
  <c r="AF177" i="3"/>
  <c r="F178" i="4" s="1"/>
  <c r="AF178" i="3"/>
  <c r="F179" i="4" s="1"/>
  <c r="AF179" i="3"/>
  <c r="F180" i="4" s="1"/>
  <c r="AF180" i="3"/>
  <c r="F181" i="4" s="1"/>
  <c r="AF181" i="3"/>
  <c r="F182" i="4" s="1"/>
  <c r="AF182" i="3"/>
  <c r="F183" i="4" s="1"/>
  <c r="AF183" i="3"/>
  <c r="F184" i="4" s="1"/>
  <c r="AF184" i="3"/>
  <c r="F185" i="4" s="1"/>
  <c r="AF185" i="3"/>
  <c r="F186" i="4" s="1"/>
  <c r="AF186" i="3"/>
  <c r="F187" i="4" s="1"/>
  <c r="AF187" i="3"/>
  <c r="F188" i="4" s="1"/>
  <c r="AF188" i="3"/>
  <c r="F189" i="4" s="1"/>
  <c r="AF189" i="3"/>
  <c r="F190" i="4" s="1"/>
  <c r="AF190" i="3"/>
  <c r="F191" i="4" s="1"/>
  <c r="AF191" i="3"/>
  <c r="F192" i="4" s="1"/>
  <c r="AF192" i="3"/>
  <c r="F193" i="4" s="1"/>
  <c r="AF193" i="3"/>
  <c r="F194" i="4" s="1"/>
  <c r="AF194" i="3"/>
  <c r="F195" i="4" s="1"/>
  <c r="AF195" i="3"/>
  <c r="F196" i="4" s="1"/>
  <c r="AF196" i="3"/>
  <c r="F197" i="4" s="1"/>
  <c r="AF197" i="3"/>
  <c r="F198" i="4" s="1"/>
  <c r="AF198" i="3"/>
  <c r="F199" i="4" s="1"/>
  <c r="AF199" i="3"/>
  <c r="F200" i="4" s="1"/>
  <c r="AF200" i="3"/>
  <c r="F201" i="4" s="1"/>
  <c r="AF201" i="3"/>
  <c r="F202" i="4" s="1"/>
  <c r="AF202" i="3"/>
  <c r="F203" i="4" s="1"/>
  <c r="AF203" i="3"/>
  <c r="F204" i="4" s="1"/>
  <c r="AF204" i="3"/>
  <c r="F205" i="4" s="1"/>
  <c r="AF205" i="3"/>
  <c r="F206" i="4" s="1"/>
  <c r="AF206" i="3"/>
  <c r="F207" i="4" s="1"/>
  <c r="AF9" i="3"/>
  <c r="F10" i="4" s="1"/>
  <c r="AF10" i="3"/>
  <c r="F11" i="4" s="1"/>
  <c r="AF11" i="3"/>
  <c r="F12" i="4" s="1"/>
  <c r="AF12" i="3"/>
  <c r="F13" i="4" s="1"/>
  <c r="AF13" i="3"/>
  <c r="F14" i="4" s="1"/>
  <c r="AF8" i="3"/>
  <c r="F9" i="4" s="1"/>
  <c r="AF7" i="3"/>
  <c r="F8" i="4" s="1"/>
  <c r="AA9" i="3"/>
  <c r="AB9" i="3"/>
  <c r="AC9" i="3"/>
  <c r="D10" i="4" s="1"/>
  <c r="AD9" i="3"/>
  <c r="E10" i="4" s="1"/>
  <c r="AE9" i="3"/>
  <c r="G10" i="4" s="1"/>
  <c r="AA10" i="3"/>
  <c r="AB10" i="3"/>
  <c r="AC10" i="3"/>
  <c r="D11" i="4" s="1"/>
  <c r="AD10" i="3"/>
  <c r="E11" i="4" s="1"/>
  <c r="AE10" i="3"/>
  <c r="G11" i="4" s="1"/>
  <c r="AA11" i="3"/>
  <c r="AB11" i="3"/>
  <c r="AC11" i="3"/>
  <c r="D12" i="4" s="1"/>
  <c r="AD11" i="3"/>
  <c r="E12" i="4" s="1"/>
  <c r="AE11" i="3"/>
  <c r="G12" i="4" s="1"/>
  <c r="AA12" i="3"/>
  <c r="AB12" i="3"/>
  <c r="AC12" i="3"/>
  <c r="D13" i="4" s="1"/>
  <c r="AD12" i="3"/>
  <c r="E13" i="4" s="1"/>
  <c r="AE12" i="3"/>
  <c r="G13" i="4" s="1"/>
  <c r="AA13" i="3"/>
  <c r="AB13" i="3"/>
  <c r="AC13" i="3"/>
  <c r="D14" i="4" s="1"/>
  <c r="AD13" i="3"/>
  <c r="E14" i="4" s="1"/>
  <c r="AE13" i="3"/>
  <c r="G14" i="4" s="1"/>
  <c r="AA14" i="3"/>
  <c r="AB14" i="3"/>
  <c r="AC14" i="3"/>
  <c r="D15" i="4" s="1"/>
  <c r="AD14" i="3"/>
  <c r="E15" i="4" s="1"/>
  <c r="AE14" i="3"/>
  <c r="G15" i="4" s="1"/>
  <c r="AA15" i="3"/>
  <c r="AB15" i="3"/>
  <c r="AC15" i="3"/>
  <c r="D16" i="4" s="1"/>
  <c r="AD15" i="3"/>
  <c r="E16" i="4" s="1"/>
  <c r="AE15" i="3"/>
  <c r="G16" i="4" s="1"/>
  <c r="AA16" i="3"/>
  <c r="AB16" i="3"/>
  <c r="AC16" i="3"/>
  <c r="D17" i="4" s="1"/>
  <c r="AD16" i="3"/>
  <c r="E17" i="4" s="1"/>
  <c r="AE16" i="3"/>
  <c r="G17" i="4" s="1"/>
  <c r="AA17" i="3"/>
  <c r="AB17" i="3"/>
  <c r="AC17" i="3"/>
  <c r="D18" i="4" s="1"/>
  <c r="AD17" i="3"/>
  <c r="E18" i="4" s="1"/>
  <c r="AE17" i="3"/>
  <c r="G18" i="4" s="1"/>
  <c r="AA18" i="3"/>
  <c r="AB18" i="3"/>
  <c r="AC18" i="3"/>
  <c r="D19" i="4" s="1"/>
  <c r="AD18" i="3"/>
  <c r="E19" i="4" s="1"/>
  <c r="AE18" i="3"/>
  <c r="G19" i="4" s="1"/>
  <c r="AA19" i="3"/>
  <c r="AB19" i="3"/>
  <c r="AC19" i="3"/>
  <c r="D20" i="4" s="1"/>
  <c r="AD19" i="3"/>
  <c r="E20" i="4" s="1"/>
  <c r="AE19" i="3"/>
  <c r="G20" i="4" s="1"/>
  <c r="AA20" i="3"/>
  <c r="AB20" i="3"/>
  <c r="AC20" i="3"/>
  <c r="D21" i="4" s="1"/>
  <c r="AD20" i="3"/>
  <c r="E21" i="4" s="1"/>
  <c r="AE20" i="3"/>
  <c r="G21" i="4" s="1"/>
  <c r="AA21" i="3"/>
  <c r="AB21" i="3"/>
  <c r="AC21" i="3"/>
  <c r="D22" i="4" s="1"/>
  <c r="AD21" i="3"/>
  <c r="E22" i="4" s="1"/>
  <c r="AE21" i="3"/>
  <c r="G22" i="4" s="1"/>
  <c r="AA22" i="3"/>
  <c r="AB22" i="3"/>
  <c r="AC22" i="3"/>
  <c r="D23" i="4" s="1"/>
  <c r="AD22" i="3"/>
  <c r="E23" i="4" s="1"/>
  <c r="AE22" i="3"/>
  <c r="G23" i="4" s="1"/>
  <c r="AA23" i="3"/>
  <c r="AB23" i="3"/>
  <c r="AC23" i="3"/>
  <c r="D24" i="4" s="1"/>
  <c r="AD23" i="3"/>
  <c r="E24" i="4" s="1"/>
  <c r="AE23" i="3"/>
  <c r="G24" i="4" s="1"/>
  <c r="AA24" i="3"/>
  <c r="AB24" i="3"/>
  <c r="AC24" i="3"/>
  <c r="D25" i="4" s="1"/>
  <c r="AD24" i="3"/>
  <c r="E25" i="4" s="1"/>
  <c r="AE24" i="3"/>
  <c r="G25" i="4" s="1"/>
  <c r="AA25" i="3"/>
  <c r="AB25" i="3"/>
  <c r="AC25" i="3"/>
  <c r="D26" i="4" s="1"/>
  <c r="AD25" i="3"/>
  <c r="E26" i="4" s="1"/>
  <c r="AE25" i="3"/>
  <c r="G26" i="4" s="1"/>
  <c r="AA26" i="3"/>
  <c r="AB26" i="3"/>
  <c r="AC26" i="3"/>
  <c r="D27" i="4" s="1"/>
  <c r="AD26" i="3"/>
  <c r="E27" i="4" s="1"/>
  <c r="AE26" i="3"/>
  <c r="G27" i="4" s="1"/>
  <c r="AA27" i="3"/>
  <c r="AB27" i="3"/>
  <c r="AC27" i="3"/>
  <c r="D28" i="4" s="1"/>
  <c r="AD27" i="3"/>
  <c r="E28" i="4" s="1"/>
  <c r="AE27" i="3"/>
  <c r="G28" i="4" s="1"/>
  <c r="AA28" i="3"/>
  <c r="AB28" i="3"/>
  <c r="AC28" i="3"/>
  <c r="D29" i="4" s="1"/>
  <c r="AD28" i="3"/>
  <c r="E29" i="4" s="1"/>
  <c r="AE28" i="3"/>
  <c r="G29" i="4" s="1"/>
  <c r="AA29" i="3"/>
  <c r="AB29" i="3"/>
  <c r="AC29" i="3"/>
  <c r="D30" i="4" s="1"/>
  <c r="AD29" i="3"/>
  <c r="E30" i="4" s="1"/>
  <c r="AE29" i="3"/>
  <c r="G30" i="4" s="1"/>
  <c r="AA30" i="3"/>
  <c r="AB30" i="3"/>
  <c r="AC30" i="3"/>
  <c r="D31" i="4" s="1"/>
  <c r="AD30" i="3"/>
  <c r="E31" i="4" s="1"/>
  <c r="AE30" i="3"/>
  <c r="G31" i="4" s="1"/>
  <c r="AA31" i="3"/>
  <c r="AB31" i="3"/>
  <c r="AC31" i="3"/>
  <c r="D32" i="4" s="1"/>
  <c r="AD31" i="3"/>
  <c r="E32" i="4" s="1"/>
  <c r="AE31" i="3"/>
  <c r="G32" i="4" s="1"/>
  <c r="AA32" i="3"/>
  <c r="AB32" i="3"/>
  <c r="AC32" i="3"/>
  <c r="D33" i="4" s="1"/>
  <c r="AD32" i="3"/>
  <c r="E33" i="4" s="1"/>
  <c r="AE32" i="3"/>
  <c r="G33" i="4" s="1"/>
  <c r="AA33" i="3"/>
  <c r="AB33" i="3"/>
  <c r="AC33" i="3"/>
  <c r="D34" i="4" s="1"/>
  <c r="AD33" i="3"/>
  <c r="E34" i="4" s="1"/>
  <c r="AE33" i="3"/>
  <c r="G34" i="4" s="1"/>
  <c r="AA34" i="3"/>
  <c r="AB34" i="3"/>
  <c r="AC34" i="3"/>
  <c r="D35" i="4" s="1"/>
  <c r="AD34" i="3"/>
  <c r="E35" i="4" s="1"/>
  <c r="AE34" i="3"/>
  <c r="G35" i="4" s="1"/>
  <c r="AA35" i="3"/>
  <c r="AB35" i="3"/>
  <c r="AC35" i="3"/>
  <c r="D36" i="4" s="1"/>
  <c r="AD35" i="3"/>
  <c r="E36" i="4" s="1"/>
  <c r="AE35" i="3"/>
  <c r="G36" i="4" s="1"/>
  <c r="AA36" i="3"/>
  <c r="AB36" i="3"/>
  <c r="AC36" i="3"/>
  <c r="D37" i="4" s="1"/>
  <c r="AD36" i="3"/>
  <c r="E37" i="4" s="1"/>
  <c r="AE36" i="3"/>
  <c r="G37" i="4" s="1"/>
  <c r="AA37" i="3"/>
  <c r="AB37" i="3"/>
  <c r="AC37" i="3"/>
  <c r="D38" i="4" s="1"/>
  <c r="AD37" i="3"/>
  <c r="E38" i="4" s="1"/>
  <c r="AE37" i="3"/>
  <c r="G38" i="4" s="1"/>
  <c r="AA38" i="3"/>
  <c r="AB38" i="3"/>
  <c r="AC38" i="3"/>
  <c r="D39" i="4" s="1"/>
  <c r="AD38" i="3"/>
  <c r="E39" i="4" s="1"/>
  <c r="AE38" i="3"/>
  <c r="G39" i="4" s="1"/>
  <c r="AA39" i="3"/>
  <c r="AB39" i="3"/>
  <c r="AC39" i="3"/>
  <c r="D40" i="4" s="1"/>
  <c r="AD39" i="3"/>
  <c r="E40" i="4" s="1"/>
  <c r="AE39" i="3"/>
  <c r="G40" i="4" s="1"/>
  <c r="AA40" i="3"/>
  <c r="AB40" i="3"/>
  <c r="AC40" i="3"/>
  <c r="D41" i="4" s="1"/>
  <c r="AD40" i="3"/>
  <c r="E41" i="4" s="1"/>
  <c r="AE40" i="3"/>
  <c r="G41" i="4" s="1"/>
  <c r="AA41" i="3"/>
  <c r="AB41" i="3"/>
  <c r="AC41" i="3"/>
  <c r="D42" i="4" s="1"/>
  <c r="AD41" i="3"/>
  <c r="E42" i="4" s="1"/>
  <c r="AE41" i="3"/>
  <c r="G42" i="4" s="1"/>
  <c r="AA42" i="3"/>
  <c r="AB42" i="3"/>
  <c r="AC42" i="3"/>
  <c r="D43" i="4" s="1"/>
  <c r="AD42" i="3"/>
  <c r="E43" i="4" s="1"/>
  <c r="AE42" i="3"/>
  <c r="G43" i="4" s="1"/>
  <c r="AA43" i="3"/>
  <c r="AB43" i="3"/>
  <c r="AC43" i="3"/>
  <c r="D44" i="4" s="1"/>
  <c r="AD43" i="3"/>
  <c r="E44" i="4" s="1"/>
  <c r="AE43" i="3"/>
  <c r="G44" i="4" s="1"/>
  <c r="AA44" i="3"/>
  <c r="AB44" i="3"/>
  <c r="AC44" i="3"/>
  <c r="D45" i="4" s="1"/>
  <c r="AD44" i="3"/>
  <c r="E45" i="4" s="1"/>
  <c r="AE44" i="3"/>
  <c r="G45" i="4" s="1"/>
  <c r="AA45" i="3"/>
  <c r="AB45" i="3"/>
  <c r="AC45" i="3"/>
  <c r="D46" i="4" s="1"/>
  <c r="AD45" i="3"/>
  <c r="E46" i="4" s="1"/>
  <c r="AE45" i="3"/>
  <c r="G46" i="4" s="1"/>
  <c r="AA46" i="3"/>
  <c r="AB46" i="3"/>
  <c r="AC46" i="3"/>
  <c r="D47" i="4" s="1"/>
  <c r="AD46" i="3"/>
  <c r="E47" i="4" s="1"/>
  <c r="AE46" i="3"/>
  <c r="G47" i="4" s="1"/>
  <c r="AA47" i="3"/>
  <c r="AB47" i="3"/>
  <c r="AC47" i="3"/>
  <c r="D48" i="4" s="1"/>
  <c r="AD47" i="3"/>
  <c r="E48" i="4" s="1"/>
  <c r="AE47" i="3"/>
  <c r="G48" i="4" s="1"/>
  <c r="AA48" i="3"/>
  <c r="AB48" i="3"/>
  <c r="AC48" i="3"/>
  <c r="D49" i="4" s="1"/>
  <c r="AD48" i="3"/>
  <c r="E49" i="4" s="1"/>
  <c r="AE48" i="3"/>
  <c r="G49" i="4" s="1"/>
  <c r="AA49" i="3"/>
  <c r="AB49" i="3"/>
  <c r="AC49" i="3"/>
  <c r="D50" i="4" s="1"/>
  <c r="AD49" i="3"/>
  <c r="E50" i="4" s="1"/>
  <c r="AE49" i="3"/>
  <c r="G50" i="4" s="1"/>
  <c r="AA50" i="3"/>
  <c r="AB50" i="3"/>
  <c r="AC50" i="3"/>
  <c r="D51" i="4" s="1"/>
  <c r="AD50" i="3"/>
  <c r="E51" i="4" s="1"/>
  <c r="AE50" i="3"/>
  <c r="G51" i="4" s="1"/>
  <c r="AA51" i="3"/>
  <c r="AB51" i="3"/>
  <c r="AC51" i="3"/>
  <c r="D52" i="4" s="1"/>
  <c r="AD51" i="3"/>
  <c r="E52" i="4" s="1"/>
  <c r="AE51" i="3"/>
  <c r="G52" i="4" s="1"/>
  <c r="AA52" i="3"/>
  <c r="AB52" i="3"/>
  <c r="AC52" i="3"/>
  <c r="D53" i="4" s="1"/>
  <c r="AD52" i="3"/>
  <c r="E53" i="4" s="1"/>
  <c r="AE52" i="3"/>
  <c r="G53" i="4" s="1"/>
  <c r="AA53" i="3"/>
  <c r="AB53" i="3"/>
  <c r="AC53" i="3"/>
  <c r="D54" i="4" s="1"/>
  <c r="AD53" i="3"/>
  <c r="E54" i="4" s="1"/>
  <c r="AE53" i="3"/>
  <c r="G54" i="4" s="1"/>
  <c r="AA54" i="3"/>
  <c r="AB54" i="3"/>
  <c r="AC54" i="3"/>
  <c r="D55" i="4" s="1"/>
  <c r="AD54" i="3"/>
  <c r="E55" i="4" s="1"/>
  <c r="AE54" i="3"/>
  <c r="G55" i="4" s="1"/>
  <c r="AA55" i="3"/>
  <c r="AB55" i="3"/>
  <c r="AC55" i="3"/>
  <c r="D56" i="4" s="1"/>
  <c r="AD55" i="3"/>
  <c r="E56" i="4" s="1"/>
  <c r="AE55" i="3"/>
  <c r="G56" i="4" s="1"/>
  <c r="AA56" i="3"/>
  <c r="AB56" i="3"/>
  <c r="AC56" i="3"/>
  <c r="D57" i="4" s="1"/>
  <c r="AD56" i="3"/>
  <c r="E57" i="4" s="1"/>
  <c r="AE56" i="3"/>
  <c r="G57" i="4" s="1"/>
  <c r="AA57" i="3"/>
  <c r="AB57" i="3"/>
  <c r="AC57" i="3"/>
  <c r="D58" i="4" s="1"/>
  <c r="AD57" i="3"/>
  <c r="E58" i="4" s="1"/>
  <c r="AE57" i="3"/>
  <c r="G58" i="4" s="1"/>
  <c r="AA58" i="3"/>
  <c r="AB58" i="3"/>
  <c r="AC58" i="3"/>
  <c r="D59" i="4" s="1"/>
  <c r="AD58" i="3"/>
  <c r="E59" i="4" s="1"/>
  <c r="AE58" i="3"/>
  <c r="G59" i="4" s="1"/>
  <c r="AA59" i="3"/>
  <c r="AB59" i="3"/>
  <c r="AC59" i="3"/>
  <c r="D60" i="4" s="1"/>
  <c r="AD59" i="3"/>
  <c r="E60" i="4" s="1"/>
  <c r="AE59" i="3"/>
  <c r="G60" i="4" s="1"/>
  <c r="AA60" i="3"/>
  <c r="AB60" i="3"/>
  <c r="AC60" i="3"/>
  <c r="D61" i="4" s="1"/>
  <c r="AD60" i="3"/>
  <c r="E61" i="4" s="1"/>
  <c r="AE60" i="3"/>
  <c r="G61" i="4" s="1"/>
  <c r="AA61" i="3"/>
  <c r="AB61" i="3"/>
  <c r="AC61" i="3"/>
  <c r="D62" i="4" s="1"/>
  <c r="AD61" i="3"/>
  <c r="E62" i="4" s="1"/>
  <c r="AE61" i="3"/>
  <c r="G62" i="4" s="1"/>
  <c r="AA62" i="3"/>
  <c r="AB62" i="3"/>
  <c r="AC62" i="3"/>
  <c r="D63" i="4" s="1"/>
  <c r="AD62" i="3"/>
  <c r="E63" i="4" s="1"/>
  <c r="AE62" i="3"/>
  <c r="G63" i="4" s="1"/>
  <c r="AA63" i="3"/>
  <c r="AB63" i="3"/>
  <c r="AC63" i="3"/>
  <c r="D64" i="4" s="1"/>
  <c r="AD63" i="3"/>
  <c r="E64" i="4" s="1"/>
  <c r="AE63" i="3"/>
  <c r="G64" i="4" s="1"/>
  <c r="AA64" i="3"/>
  <c r="AB64" i="3"/>
  <c r="AC64" i="3"/>
  <c r="D65" i="4" s="1"/>
  <c r="AD64" i="3"/>
  <c r="E65" i="4" s="1"/>
  <c r="AE64" i="3"/>
  <c r="G65" i="4" s="1"/>
  <c r="AA65" i="3"/>
  <c r="AB65" i="3"/>
  <c r="AC65" i="3"/>
  <c r="D66" i="4" s="1"/>
  <c r="AD65" i="3"/>
  <c r="E66" i="4" s="1"/>
  <c r="AE65" i="3"/>
  <c r="G66" i="4" s="1"/>
  <c r="AA66" i="3"/>
  <c r="AB66" i="3"/>
  <c r="AC66" i="3"/>
  <c r="D67" i="4" s="1"/>
  <c r="AD66" i="3"/>
  <c r="E67" i="4" s="1"/>
  <c r="AE66" i="3"/>
  <c r="G67" i="4" s="1"/>
  <c r="AA67" i="3"/>
  <c r="AB67" i="3"/>
  <c r="AC67" i="3"/>
  <c r="D68" i="4" s="1"/>
  <c r="AD67" i="3"/>
  <c r="E68" i="4" s="1"/>
  <c r="AE67" i="3"/>
  <c r="G68" i="4" s="1"/>
  <c r="AA68" i="3"/>
  <c r="AB68" i="3"/>
  <c r="AC68" i="3"/>
  <c r="D69" i="4" s="1"/>
  <c r="AD68" i="3"/>
  <c r="E69" i="4" s="1"/>
  <c r="AE68" i="3"/>
  <c r="G69" i="4" s="1"/>
  <c r="AA69" i="3"/>
  <c r="AB69" i="3"/>
  <c r="AC69" i="3"/>
  <c r="D70" i="4" s="1"/>
  <c r="AD69" i="3"/>
  <c r="E70" i="4" s="1"/>
  <c r="AE69" i="3"/>
  <c r="G70" i="4" s="1"/>
  <c r="AA70" i="3"/>
  <c r="AB70" i="3"/>
  <c r="AC70" i="3"/>
  <c r="D71" i="4" s="1"/>
  <c r="AD70" i="3"/>
  <c r="E71" i="4" s="1"/>
  <c r="AE70" i="3"/>
  <c r="G71" i="4" s="1"/>
  <c r="AA71" i="3"/>
  <c r="AB71" i="3"/>
  <c r="AC71" i="3"/>
  <c r="D72" i="4" s="1"/>
  <c r="AD71" i="3"/>
  <c r="E72" i="4" s="1"/>
  <c r="AE71" i="3"/>
  <c r="G72" i="4" s="1"/>
  <c r="AA72" i="3"/>
  <c r="AB72" i="3"/>
  <c r="AC72" i="3"/>
  <c r="D73" i="4" s="1"/>
  <c r="AD72" i="3"/>
  <c r="E73" i="4" s="1"/>
  <c r="AE72" i="3"/>
  <c r="G73" i="4" s="1"/>
  <c r="AA73" i="3"/>
  <c r="AB73" i="3"/>
  <c r="AC73" i="3"/>
  <c r="D74" i="4" s="1"/>
  <c r="AD73" i="3"/>
  <c r="E74" i="4" s="1"/>
  <c r="AE73" i="3"/>
  <c r="G74" i="4" s="1"/>
  <c r="AA74" i="3"/>
  <c r="AB74" i="3"/>
  <c r="AC74" i="3"/>
  <c r="D75" i="4" s="1"/>
  <c r="AD74" i="3"/>
  <c r="E75" i="4" s="1"/>
  <c r="AE74" i="3"/>
  <c r="G75" i="4" s="1"/>
  <c r="AA75" i="3"/>
  <c r="AB75" i="3"/>
  <c r="AC75" i="3"/>
  <c r="D76" i="4" s="1"/>
  <c r="AD75" i="3"/>
  <c r="E76" i="4" s="1"/>
  <c r="AE75" i="3"/>
  <c r="G76" i="4" s="1"/>
  <c r="AA76" i="3"/>
  <c r="AB76" i="3"/>
  <c r="AC76" i="3"/>
  <c r="D77" i="4" s="1"/>
  <c r="AD76" i="3"/>
  <c r="E77" i="4" s="1"/>
  <c r="AE76" i="3"/>
  <c r="G77" i="4" s="1"/>
  <c r="AA77" i="3"/>
  <c r="AB77" i="3"/>
  <c r="AC77" i="3"/>
  <c r="D78" i="4" s="1"/>
  <c r="AD77" i="3"/>
  <c r="E78" i="4" s="1"/>
  <c r="AE77" i="3"/>
  <c r="G78" i="4" s="1"/>
  <c r="AA78" i="3"/>
  <c r="AB78" i="3"/>
  <c r="AC78" i="3"/>
  <c r="D79" i="4" s="1"/>
  <c r="AD78" i="3"/>
  <c r="E79" i="4" s="1"/>
  <c r="AE78" i="3"/>
  <c r="G79" i="4" s="1"/>
  <c r="AA79" i="3"/>
  <c r="AB79" i="3"/>
  <c r="AC79" i="3"/>
  <c r="D80" i="4" s="1"/>
  <c r="AD79" i="3"/>
  <c r="E80" i="4" s="1"/>
  <c r="AE79" i="3"/>
  <c r="G80" i="4" s="1"/>
  <c r="AA80" i="3"/>
  <c r="AB80" i="3"/>
  <c r="AC80" i="3"/>
  <c r="D81" i="4" s="1"/>
  <c r="AD80" i="3"/>
  <c r="E81" i="4" s="1"/>
  <c r="AE80" i="3"/>
  <c r="G81" i="4" s="1"/>
  <c r="AA81" i="3"/>
  <c r="AB81" i="3"/>
  <c r="AC81" i="3"/>
  <c r="D82" i="4" s="1"/>
  <c r="AD81" i="3"/>
  <c r="E82" i="4" s="1"/>
  <c r="AE81" i="3"/>
  <c r="G82" i="4" s="1"/>
  <c r="AA82" i="3"/>
  <c r="AB82" i="3"/>
  <c r="AC82" i="3"/>
  <c r="D83" i="4" s="1"/>
  <c r="AD82" i="3"/>
  <c r="E83" i="4" s="1"/>
  <c r="AE82" i="3"/>
  <c r="G83" i="4" s="1"/>
  <c r="AA83" i="3"/>
  <c r="AB83" i="3"/>
  <c r="AC83" i="3"/>
  <c r="D84" i="4" s="1"/>
  <c r="AD83" i="3"/>
  <c r="E84" i="4" s="1"/>
  <c r="AE83" i="3"/>
  <c r="G84" i="4" s="1"/>
  <c r="AA84" i="3"/>
  <c r="AB84" i="3"/>
  <c r="AC84" i="3"/>
  <c r="D85" i="4" s="1"/>
  <c r="AD84" i="3"/>
  <c r="E85" i="4" s="1"/>
  <c r="AE84" i="3"/>
  <c r="G85" i="4" s="1"/>
  <c r="AA85" i="3"/>
  <c r="AB85" i="3"/>
  <c r="AC85" i="3"/>
  <c r="D86" i="4" s="1"/>
  <c r="AD85" i="3"/>
  <c r="E86" i="4" s="1"/>
  <c r="AE85" i="3"/>
  <c r="G86" i="4" s="1"/>
  <c r="AA86" i="3"/>
  <c r="AB86" i="3"/>
  <c r="AC86" i="3"/>
  <c r="D87" i="4" s="1"/>
  <c r="AD86" i="3"/>
  <c r="E87" i="4" s="1"/>
  <c r="AE86" i="3"/>
  <c r="G87" i="4" s="1"/>
  <c r="AA87" i="3"/>
  <c r="AB87" i="3"/>
  <c r="AC87" i="3"/>
  <c r="D88" i="4" s="1"/>
  <c r="AD87" i="3"/>
  <c r="E88" i="4" s="1"/>
  <c r="AE87" i="3"/>
  <c r="G88" i="4" s="1"/>
  <c r="AA88" i="3"/>
  <c r="AB88" i="3"/>
  <c r="AC88" i="3"/>
  <c r="D89" i="4" s="1"/>
  <c r="AD88" i="3"/>
  <c r="E89" i="4" s="1"/>
  <c r="AE88" i="3"/>
  <c r="G89" i="4" s="1"/>
  <c r="AA89" i="3"/>
  <c r="AB89" i="3"/>
  <c r="AC89" i="3"/>
  <c r="D90" i="4" s="1"/>
  <c r="AD89" i="3"/>
  <c r="E90" i="4" s="1"/>
  <c r="AE89" i="3"/>
  <c r="G90" i="4" s="1"/>
  <c r="AA90" i="3"/>
  <c r="AB90" i="3"/>
  <c r="AC90" i="3"/>
  <c r="D91" i="4" s="1"/>
  <c r="AD90" i="3"/>
  <c r="E91" i="4" s="1"/>
  <c r="AE90" i="3"/>
  <c r="G91" i="4" s="1"/>
  <c r="AA91" i="3"/>
  <c r="AB91" i="3"/>
  <c r="AC91" i="3"/>
  <c r="D92" i="4" s="1"/>
  <c r="AD91" i="3"/>
  <c r="E92" i="4" s="1"/>
  <c r="AE91" i="3"/>
  <c r="G92" i="4" s="1"/>
  <c r="AA92" i="3"/>
  <c r="AB92" i="3"/>
  <c r="AC92" i="3"/>
  <c r="D93" i="4" s="1"/>
  <c r="AD92" i="3"/>
  <c r="E93" i="4" s="1"/>
  <c r="AE92" i="3"/>
  <c r="G93" i="4" s="1"/>
  <c r="AA93" i="3"/>
  <c r="AB93" i="3"/>
  <c r="AC93" i="3"/>
  <c r="D94" i="4" s="1"/>
  <c r="AD93" i="3"/>
  <c r="E94" i="4" s="1"/>
  <c r="AE93" i="3"/>
  <c r="G94" i="4" s="1"/>
  <c r="AA94" i="3"/>
  <c r="AB94" i="3"/>
  <c r="AC94" i="3"/>
  <c r="D95" i="4" s="1"/>
  <c r="AD94" i="3"/>
  <c r="E95" i="4" s="1"/>
  <c r="AE94" i="3"/>
  <c r="G95" i="4" s="1"/>
  <c r="AA95" i="3"/>
  <c r="AB95" i="3"/>
  <c r="AC95" i="3"/>
  <c r="D96" i="4" s="1"/>
  <c r="AD95" i="3"/>
  <c r="E96" i="4" s="1"/>
  <c r="AE95" i="3"/>
  <c r="G96" i="4" s="1"/>
  <c r="AA96" i="3"/>
  <c r="AB96" i="3"/>
  <c r="AC96" i="3"/>
  <c r="D97" i="4" s="1"/>
  <c r="AD96" i="3"/>
  <c r="E97" i="4" s="1"/>
  <c r="AE96" i="3"/>
  <c r="G97" i="4" s="1"/>
  <c r="AA97" i="3"/>
  <c r="AB97" i="3"/>
  <c r="AC97" i="3"/>
  <c r="D98" i="4" s="1"/>
  <c r="AD97" i="3"/>
  <c r="E98" i="4" s="1"/>
  <c r="AE97" i="3"/>
  <c r="G98" i="4" s="1"/>
  <c r="AA98" i="3"/>
  <c r="AB98" i="3"/>
  <c r="AC98" i="3"/>
  <c r="D99" i="4" s="1"/>
  <c r="AD98" i="3"/>
  <c r="E99" i="4" s="1"/>
  <c r="AE98" i="3"/>
  <c r="G99" i="4" s="1"/>
  <c r="AA99" i="3"/>
  <c r="AB99" i="3"/>
  <c r="AC99" i="3"/>
  <c r="D100" i="4" s="1"/>
  <c r="AD99" i="3"/>
  <c r="E100" i="4" s="1"/>
  <c r="AE99" i="3"/>
  <c r="G100" i="4" s="1"/>
  <c r="AA100" i="3"/>
  <c r="AB100" i="3"/>
  <c r="AC100" i="3"/>
  <c r="D101" i="4" s="1"/>
  <c r="AD100" i="3"/>
  <c r="E101" i="4" s="1"/>
  <c r="AE100" i="3"/>
  <c r="G101" i="4" s="1"/>
  <c r="AA101" i="3"/>
  <c r="AB101" i="3"/>
  <c r="AC101" i="3"/>
  <c r="D102" i="4" s="1"/>
  <c r="AD101" i="3"/>
  <c r="E102" i="4" s="1"/>
  <c r="AE101" i="3"/>
  <c r="G102" i="4" s="1"/>
  <c r="AA102" i="3"/>
  <c r="AB102" i="3"/>
  <c r="AC102" i="3"/>
  <c r="D103" i="4" s="1"/>
  <c r="AD102" i="3"/>
  <c r="E103" i="4" s="1"/>
  <c r="AE102" i="3"/>
  <c r="G103" i="4" s="1"/>
  <c r="AA103" i="3"/>
  <c r="AB103" i="3"/>
  <c r="AC103" i="3"/>
  <c r="D104" i="4" s="1"/>
  <c r="AD103" i="3"/>
  <c r="E104" i="4" s="1"/>
  <c r="AE103" i="3"/>
  <c r="G104" i="4" s="1"/>
  <c r="AA104" i="3"/>
  <c r="AB104" i="3"/>
  <c r="AC104" i="3"/>
  <c r="D105" i="4" s="1"/>
  <c r="AD104" i="3"/>
  <c r="E105" i="4" s="1"/>
  <c r="AE104" i="3"/>
  <c r="G105" i="4" s="1"/>
  <c r="AA105" i="3"/>
  <c r="AB105" i="3"/>
  <c r="AC105" i="3"/>
  <c r="D106" i="4" s="1"/>
  <c r="AD105" i="3"/>
  <c r="E106" i="4" s="1"/>
  <c r="AE105" i="3"/>
  <c r="G106" i="4" s="1"/>
  <c r="AA106" i="3"/>
  <c r="AB106" i="3"/>
  <c r="AC106" i="3"/>
  <c r="D107" i="4" s="1"/>
  <c r="AD106" i="3"/>
  <c r="E107" i="4" s="1"/>
  <c r="AE106" i="3"/>
  <c r="G107" i="4" s="1"/>
  <c r="AA107" i="3"/>
  <c r="AB107" i="3"/>
  <c r="AC107" i="3"/>
  <c r="D108" i="4" s="1"/>
  <c r="AD107" i="3"/>
  <c r="E108" i="4" s="1"/>
  <c r="AE107" i="3"/>
  <c r="G108" i="4" s="1"/>
  <c r="AA108" i="3"/>
  <c r="AB108" i="3"/>
  <c r="AC108" i="3"/>
  <c r="D109" i="4" s="1"/>
  <c r="AD108" i="3"/>
  <c r="E109" i="4" s="1"/>
  <c r="AE108" i="3"/>
  <c r="G109" i="4" s="1"/>
  <c r="AA109" i="3"/>
  <c r="AB109" i="3"/>
  <c r="AC109" i="3"/>
  <c r="D110" i="4" s="1"/>
  <c r="AD109" i="3"/>
  <c r="E110" i="4" s="1"/>
  <c r="AE109" i="3"/>
  <c r="G110" i="4" s="1"/>
  <c r="AA110" i="3"/>
  <c r="AB110" i="3"/>
  <c r="AC110" i="3"/>
  <c r="D111" i="4" s="1"/>
  <c r="AD110" i="3"/>
  <c r="E111" i="4" s="1"/>
  <c r="AE110" i="3"/>
  <c r="G111" i="4" s="1"/>
  <c r="AA111" i="3"/>
  <c r="AB111" i="3"/>
  <c r="AC111" i="3"/>
  <c r="D112" i="4" s="1"/>
  <c r="AD111" i="3"/>
  <c r="E112" i="4" s="1"/>
  <c r="AE111" i="3"/>
  <c r="G112" i="4" s="1"/>
  <c r="AA112" i="3"/>
  <c r="AB112" i="3"/>
  <c r="AC112" i="3"/>
  <c r="D113" i="4" s="1"/>
  <c r="AD112" i="3"/>
  <c r="E113" i="4" s="1"/>
  <c r="AE112" i="3"/>
  <c r="G113" i="4" s="1"/>
  <c r="AA113" i="3"/>
  <c r="AB113" i="3"/>
  <c r="AC113" i="3"/>
  <c r="D114" i="4" s="1"/>
  <c r="AD113" i="3"/>
  <c r="E114" i="4" s="1"/>
  <c r="AE113" i="3"/>
  <c r="G114" i="4" s="1"/>
  <c r="AA114" i="3"/>
  <c r="AB114" i="3"/>
  <c r="AC114" i="3"/>
  <c r="D115" i="4" s="1"/>
  <c r="AD114" i="3"/>
  <c r="E115" i="4" s="1"/>
  <c r="AE114" i="3"/>
  <c r="G115" i="4" s="1"/>
  <c r="AA115" i="3"/>
  <c r="AB115" i="3"/>
  <c r="AC115" i="3"/>
  <c r="D116" i="4" s="1"/>
  <c r="AD115" i="3"/>
  <c r="E116" i="4" s="1"/>
  <c r="AE115" i="3"/>
  <c r="G116" i="4" s="1"/>
  <c r="AA116" i="3"/>
  <c r="AB116" i="3"/>
  <c r="AC116" i="3"/>
  <c r="D117" i="4" s="1"/>
  <c r="AD116" i="3"/>
  <c r="E117" i="4" s="1"/>
  <c r="AE116" i="3"/>
  <c r="G117" i="4" s="1"/>
  <c r="AA117" i="3"/>
  <c r="AB117" i="3"/>
  <c r="AC117" i="3"/>
  <c r="D118" i="4" s="1"/>
  <c r="AD117" i="3"/>
  <c r="E118" i="4" s="1"/>
  <c r="AE117" i="3"/>
  <c r="G118" i="4" s="1"/>
  <c r="AA118" i="3"/>
  <c r="AB118" i="3"/>
  <c r="AC118" i="3"/>
  <c r="D119" i="4" s="1"/>
  <c r="AD118" i="3"/>
  <c r="E119" i="4" s="1"/>
  <c r="AE118" i="3"/>
  <c r="G119" i="4" s="1"/>
  <c r="AA119" i="3"/>
  <c r="AB119" i="3"/>
  <c r="AC119" i="3"/>
  <c r="D120" i="4" s="1"/>
  <c r="AD119" i="3"/>
  <c r="E120" i="4" s="1"/>
  <c r="AE119" i="3"/>
  <c r="G120" i="4" s="1"/>
  <c r="AA120" i="3"/>
  <c r="AB120" i="3"/>
  <c r="AC120" i="3"/>
  <c r="D121" i="4" s="1"/>
  <c r="AD120" i="3"/>
  <c r="E121" i="4" s="1"/>
  <c r="AE120" i="3"/>
  <c r="G121" i="4" s="1"/>
  <c r="AA121" i="3"/>
  <c r="AB121" i="3"/>
  <c r="AC121" i="3"/>
  <c r="D122" i="4" s="1"/>
  <c r="AD121" i="3"/>
  <c r="E122" i="4" s="1"/>
  <c r="AE121" i="3"/>
  <c r="G122" i="4" s="1"/>
  <c r="AA122" i="3"/>
  <c r="AB122" i="3"/>
  <c r="AC122" i="3"/>
  <c r="D123" i="4" s="1"/>
  <c r="AD122" i="3"/>
  <c r="E123" i="4" s="1"/>
  <c r="AE122" i="3"/>
  <c r="G123" i="4" s="1"/>
  <c r="AA123" i="3"/>
  <c r="AB123" i="3"/>
  <c r="AC123" i="3"/>
  <c r="D124" i="4" s="1"/>
  <c r="AD123" i="3"/>
  <c r="E124" i="4" s="1"/>
  <c r="AE123" i="3"/>
  <c r="G124" i="4" s="1"/>
  <c r="AA124" i="3"/>
  <c r="AB124" i="3"/>
  <c r="AC124" i="3"/>
  <c r="D125" i="4" s="1"/>
  <c r="AD124" i="3"/>
  <c r="E125" i="4" s="1"/>
  <c r="AE124" i="3"/>
  <c r="G125" i="4" s="1"/>
  <c r="AA125" i="3"/>
  <c r="AB125" i="3"/>
  <c r="AC125" i="3"/>
  <c r="D126" i="4" s="1"/>
  <c r="AD125" i="3"/>
  <c r="E126" i="4" s="1"/>
  <c r="AE125" i="3"/>
  <c r="G126" i="4" s="1"/>
  <c r="AA126" i="3"/>
  <c r="AB126" i="3"/>
  <c r="AC126" i="3"/>
  <c r="D127" i="4" s="1"/>
  <c r="AD126" i="3"/>
  <c r="E127" i="4" s="1"/>
  <c r="AE126" i="3"/>
  <c r="G127" i="4" s="1"/>
  <c r="AA127" i="3"/>
  <c r="AB127" i="3"/>
  <c r="AC127" i="3"/>
  <c r="D128" i="4" s="1"/>
  <c r="AD127" i="3"/>
  <c r="E128" i="4" s="1"/>
  <c r="AE127" i="3"/>
  <c r="G128" i="4" s="1"/>
  <c r="AA128" i="3"/>
  <c r="AB128" i="3"/>
  <c r="AC128" i="3"/>
  <c r="D129" i="4" s="1"/>
  <c r="AD128" i="3"/>
  <c r="E129" i="4" s="1"/>
  <c r="AE128" i="3"/>
  <c r="G129" i="4" s="1"/>
  <c r="AA129" i="3"/>
  <c r="AB129" i="3"/>
  <c r="AC129" i="3"/>
  <c r="D130" i="4" s="1"/>
  <c r="AD129" i="3"/>
  <c r="E130" i="4" s="1"/>
  <c r="AE129" i="3"/>
  <c r="G130" i="4" s="1"/>
  <c r="AA130" i="3"/>
  <c r="AB130" i="3"/>
  <c r="AC130" i="3"/>
  <c r="D131" i="4" s="1"/>
  <c r="AD130" i="3"/>
  <c r="E131" i="4" s="1"/>
  <c r="AE130" i="3"/>
  <c r="G131" i="4" s="1"/>
  <c r="AA131" i="3"/>
  <c r="AB131" i="3"/>
  <c r="AC131" i="3"/>
  <c r="D132" i="4" s="1"/>
  <c r="AD131" i="3"/>
  <c r="E132" i="4" s="1"/>
  <c r="AE131" i="3"/>
  <c r="G132" i="4" s="1"/>
  <c r="AA132" i="3"/>
  <c r="AB132" i="3"/>
  <c r="AC132" i="3"/>
  <c r="D133" i="4" s="1"/>
  <c r="AD132" i="3"/>
  <c r="E133" i="4" s="1"/>
  <c r="AE132" i="3"/>
  <c r="G133" i="4" s="1"/>
  <c r="AA133" i="3"/>
  <c r="AB133" i="3"/>
  <c r="AC133" i="3"/>
  <c r="D134" i="4" s="1"/>
  <c r="AD133" i="3"/>
  <c r="E134" i="4" s="1"/>
  <c r="AE133" i="3"/>
  <c r="G134" i="4" s="1"/>
  <c r="AA134" i="3"/>
  <c r="AB134" i="3"/>
  <c r="AC134" i="3"/>
  <c r="D135" i="4" s="1"/>
  <c r="AD134" i="3"/>
  <c r="E135" i="4" s="1"/>
  <c r="AE134" i="3"/>
  <c r="G135" i="4" s="1"/>
  <c r="AA135" i="3"/>
  <c r="AB135" i="3"/>
  <c r="AC135" i="3"/>
  <c r="D136" i="4" s="1"/>
  <c r="AD135" i="3"/>
  <c r="E136" i="4" s="1"/>
  <c r="AE135" i="3"/>
  <c r="G136" i="4" s="1"/>
  <c r="AA136" i="3"/>
  <c r="AB136" i="3"/>
  <c r="AC136" i="3"/>
  <c r="D137" i="4" s="1"/>
  <c r="AD136" i="3"/>
  <c r="E137" i="4" s="1"/>
  <c r="AE136" i="3"/>
  <c r="G137" i="4" s="1"/>
  <c r="AA137" i="3"/>
  <c r="AB137" i="3"/>
  <c r="AC137" i="3"/>
  <c r="D138" i="4" s="1"/>
  <c r="AD137" i="3"/>
  <c r="E138" i="4" s="1"/>
  <c r="AE137" i="3"/>
  <c r="G138" i="4" s="1"/>
  <c r="AA138" i="3"/>
  <c r="AB138" i="3"/>
  <c r="AC138" i="3"/>
  <c r="D139" i="4" s="1"/>
  <c r="AD138" i="3"/>
  <c r="E139" i="4" s="1"/>
  <c r="AE138" i="3"/>
  <c r="G139" i="4" s="1"/>
  <c r="AA139" i="3"/>
  <c r="AB139" i="3"/>
  <c r="AC139" i="3"/>
  <c r="D140" i="4" s="1"/>
  <c r="AD139" i="3"/>
  <c r="E140" i="4" s="1"/>
  <c r="AE139" i="3"/>
  <c r="G140" i="4" s="1"/>
  <c r="AA140" i="3"/>
  <c r="AB140" i="3"/>
  <c r="AC140" i="3"/>
  <c r="D141" i="4" s="1"/>
  <c r="AD140" i="3"/>
  <c r="E141" i="4" s="1"/>
  <c r="AE140" i="3"/>
  <c r="G141" i="4" s="1"/>
  <c r="AA141" i="3"/>
  <c r="AB141" i="3"/>
  <c r="AC141" i="3"/>
  <c r="D142" i="4" s="1"/>
  <c r="AD141" i="3"/>
  <c r="E142" i="4" s="1"/>
  <c r="AE141" i="3"/>
  <c r="G142" i="4" s="1"/>
  <c r="AA142" i="3"/>
  <c r="AB142" i="3"/>
  <c r="AC142" i="3"/>
  <c r="D143" i="4" s="1"/>
  <c r="AD142" i="3"/>
  <c r="E143" i="4" s="1"/>
  <c r="AE142" i="3"/>
  <c r="G143" i="4" s="1"/>
  <c r="AA143" i="3"/>
  <c r="AB143" i="3"/>
  <c r="AC143" i="3"/>
  <c r="D144" i="4" s="1"/>
  <c r="AD143" i="3"/>
  <c r="E144" i="4" s="1"/>
  <c r="AE143" i="3"/>
  <c r="G144" i="4" s="1"/>
  <c r="AA144" i="3"/>
  <c r="AB144" i="3"/>
  <c r="AC144" i="3"/>
  <c r="D145" i="4" s="1"/>
  <c r="AD144" i="3"/>
  <c r="E145" i="4" s="1"/>
  <c r="AE144" i="3"/>
  <c r="G145" i="4" s="1"/>
  <c r="AA145" i="3"/>
  <c r="AB145" i="3"/>
  <c r="AC145" i="3"/>
  <c r="D146" i="4" s="1"/>
  <c r="AD145" i="3"/>
  <c r="E146" i="4" s="1"/>
  <c r="AE145" i="3"/>
  <c r="G146" i="4" s="1"/>
  <c r="AA146" i="3"/>
  <c r="AB146" i="3"/>
  <c r="AC146" i="3"/>
  <c r="D147" i="4" s="1"/>
  <c r="AD146" i="3"/>
  <c r="E147" i="4" s="1"/>
  <c r="AE146" i="3"/>
  <c r="G147" i="4" s="1"/>
  <c r="AA147" i="3"/>
  <c r="AB147" i="3"/>
  <c r="AC147" i="3"/>
  <c r="D148" i="4" s="1"/>
  <c r="AD147" i="3"/>
  <c r="E148" i="4" s="1"/>
  <c r="AE147" i="3"/>
  <c r="G148" i="4" s="1"/>
  <c r="AA148" i="3"/>
  <c r="AB148" i="3"/>
  <c r="AC148" i="3"/>
  <c r="D149" i="4" s="1"/>
  <c r="AD148" i="3"/>
  <c r="E149" i="4" s="1"/>
  <c r="AE148" i="3"/>
  <c r="G149" i="4" s="1"/>
  <c r="AA149" i="3"/>
  <c r="AB149" i="3"/>
  <c r="AC149" i="3"/>
  <c r="D150" i="4" s="1"/>
  <c r="AD149" i="3"/>
  <c r="E150" i="4" s="1"/>
  <c r="AE149" i="3"/>
  <c r="G150" i="4" s="1"/>
  <c r="AA150" i="3"/>
  <c r="AB150" i="3"/>
  <c r="AC150" i="3"/>
  <c r="D151" i="4" s="1"/>
  <c r="AD150" i="3"/>
  <c r="E151" i="4" s="1"/>
  <c r="AE150" i="3"/>
  <c r="G151" i="4" s="1"/>
  <c r="AA151" i="3"/>
  <c r="AB151" i="3"/>
  <c r="AC151" i="3"/>
  <c r="D152" i="4" s="1"/>
  <c r="AD151" i="3"/>
  <c r="E152" i="4" s="1"/>
  <c r="AE151" i="3"/>
  <c r="G152" i="4" s="1"/>
  <c r="AA152" i="3"/>
  <c r="AB152" i="3"/>
  <c r="AC152" i="3"/>
  <c r="D153" i="4" s="1"/>
  <c r="AD152" i="3"/>
  <c r="E153" i="4" s="1"/>
  <c r="AE152" i="3"/>
  <c r="G153" i="4" s="1"/>
  <c r="AA153" i="3"/>
  <c r="AB153" i="3"/>
  <c r="AC153" i="3"/>
  <c r="D154" i="4" s="1"/>
  <c r="AD153" i="3"/>
  <c r="E154" i="4" s="1"/>
  <c r="AE153" i="3"/>
  <c r="G154" i="4" s="1"/>
  <c r="AA154" i="3"/>
  <c r="AB154" i="3"/>
  <c r="AC154" i="3"/>
  <c r="D155" i="4" s="1"/>
  <c r="AD154" i="3"/>
  <c r="E155" i="4" s="1"/>
  <c r="AE154" i="3"/>
  <c r="G155" i="4" s="1"/>
  <c r="AA155" i="3"/>
  <c r="AB155" i="3"/>
  <c r="AC155" i="3"/>
  <c r="D156" i="4" s="1"/>
  <c r="AD155" i="3"/>
  <c r="E156" i="4" s="1"/>
  <c r="AE155" i="3"/>
  <c r="G156" i="4" s="1"/>
  <c r="AA156" i="3"/>
  <c r="AB156" i="3"/>
  <c r="AC156" i="3"/>
  <c r="D157" i="4" s="1"/>
  <c r="AD156" i="3"/>
  <c r="E157" i="4" s="1"/>
  <c r="AE156" i="3"/>
  <c r="G157" i="4" s="1"/>
  <c r="AA157" i="3"/>
  <c r="AB157" i="3"/>
  <c r="AC157" i="3"/>
  <c r="D158" i="4" s="1"/>
  <c r="AD157" i="3"/>
  <c r="E158" i="4" s="1"/>
  <c r="AE157" i="3"/>
  <c r="G158" i="4" s="1"/>
  <c r="AA158" i="3"/>
  <c r="AB158" i="3"/>
  <c r="AC158" i="3"/>
  <c r="D159" i="4" s="1"/>
  <c r="AD158" i="3"/>
  <c r="E159" i="4" s="1"/>
  <c r="AE158" i="3"/>
  <c r="G159" i="4" s="1"/>
  <c r="AA159" i="3"/>
  <c r="AB159" i="3"/>
  <c r="AC159" i="3"/>
  <c r="D160" i="4" s="1"/>
  <c r="AD159" i="3"/>
  <c r="E160" i="4" s="1"/>
  <c r="AE159" i="3"/>
  <c r="G160" i="4" s="1"/>
  <c r="AA160" i="3"/>
  <c r="AB160" i="3"/>
  <c r="AC160" i="3"/>
  <c r="D161" i="4" s="1"/>
  <c r="AD160" i="3"/>
  <c r="E161" i="4" s="1"/>
  <c r="AE160" i="3"/>
  <c r="G161" i="4" s="1"/>
  <c r="AA161" i="3"/>
  <c r="AB161" i="3"/>
  <c r="AC161" i="3"/>
  <c r="D162" i="4" s="1"/>
  <c r="AD161" i="3"/>
  <c r="E162" i="4" s="1"/>
  <c r="AE161" i="3"/>
  <c r="G162" i="4" s="1"/>
  <c r="AA162" i="3"/>
  <c r="AB162" i="3"/>
  <c r="AC162" i="3"/>
  <c r="D163" i="4" s="1"/>
  <c r="AD162" i="3"/>
  <c r="E163" i="4" s="1"/>
  <c r="AE162" i="3"/>
  <c r="G163" i="4" s="1"/>
  <c r="AA163" i="3"/>
  <c r="AB163" i="3"/>
  <c r="AC163" i="3"/>
  <c r="D164" i="4" s="1"/>
  <c r="AD163" i="3"/>
  <c r="E164" i="4" s="1"/>
  <c r="AE163" i="3"/>
  <c r="G164" i="4" s="1"/>
  <c r="AA164" i="3"/>
  <c r="AB164" i="3"/>
  <c r="AC164" i="3"/>
  <c r="D165" i="4" s="1"/>
  <c r="AD164" i="3"/>
  <c r="E165" i="4" s="1"/>
  <c r="AE164" i="3"/>
  <c r="G165" i="4" s="1"/>
  <c r="AA165" i="3"/>
  <c r="AB165" i="3"/>
  <c r="AC165" i="3"/>
  <c r="D166" i="4" s="1"/>
  <c r="AD165" i="3"/>
  <c r="E166" i="4" s="1"/>
  <c r="AE165" i="3"/>
  <c r="G166" i="4" s="1"/>
  <c r="AA166" i="3"/>
  <c r="AB166" i="3"/>
  <c r="AC166" i="3"/>
  <c r="D167" i="4" s="1"/>
  <c r="AD166" i="3"/>
  <c r="E167" i="4" s="1"/>
  <c r="AE166" i="3"/>
  <c r="G167" i="4" s="1"/>
  <c r="AA167" i="3"/>
  <c r="AB167" i="3"/>
  <c r="AC167" i="3"/>
  <c r="D168" i="4" s="1"/>
  <c r="AD167" i="3"/>
  <c r="E168" i="4" s="1"/>
  <c r="AE167" i="3"/>
  <c r="G168" i="4" s="1"/>
  <c r="AA168" i="3"/>
  <c r="AB168" i="3"/>
  <c r="AC168" i="3"/>
  <c r="D169" i="4" s="1"/>
  <c r="AD168" i="3"/>
  <c r="E169" i="4" s="1"/>
  <c r="AE168" i="3"/>
  <c r="G169" i="4" s="1"/>
  <c r="AA169" i="3"/>
  <c r="AB169" i="3"/>
  <c r="AC169" i="3"/>
  <c r="D170" i="4" s="1"/>
  <c r="AD169" i="3"/>
  <c r="E170" i="4" s="1"/>
  <c r="AE169" i="3"/>
  <c r="G170" i="4" s="1"/>
  <c r="AA170" i="3"/>
  <c r="AB170" i="3"/>
  <c r="AC170" i="3"/>
  <c r="D171" i="4" s="1"/>
  <c r="AD170" i="3"/>
  <c r="E171" i="4" s="1"/>
  <c r="AE170" i="3"/>
  <c r="G171" i="4" s="1"/>
  <c r="AA171" i="3"/>
  <c r="AB171" i="3"/>
  <c r="AC171" i="3"/>
  <c r="D172" i="4" s="1"/>
  <c r="AD171" i="3"/>
  <c r="E172" i="4" s="1"/>
  <c r="AE171" i="3"/>
  <c r="G172" i="4" s="1"/>
  <c r="AA172" i="3"/>
  <c r="AB172" i="3"/>
  <c r="AC172" i="3"/>
  <c r="D173" i="4" s="1"/>
  <c r="AD172" i="3"/>
  <c r="E173" i="4" s="1"/>
  <c r="AE172" i="3"/>
  <c r="G173" i="4" s="1"/>
  <c r="AA173" i="3"/>
  <c r="AB173" i="3"/>
  <c r="AC173" i="3"/>
  <c r="D174" i="4" s="1"/>
  <c r="AD173" i="3"/>
  <c r="E174" i="4" s="1"/>
  <c r="AE173" i="3"/>
  <c r="G174" i="4" s="1"/>
  <c r="AA174" i="3"/>
  <c r="AB174" i="3"/>
  <c r="AC174" i="3"/>
  <c r="D175" i="4" s="1"/>
  <c r="AD174" i="3"/>
  <c r="E175" i="4" s="1"/>
  <c r="AE174" i="3"/>
  <c r="G175" i="4" s="1"/>
  <c r="AA175" i="3"/>
  <c r="AB175" i="3"/>
  <c r="AC175" i="3"/>
  <c r="D176" i="4" s="1"/>
  <c r="AD175" i="3"/>
  <c r="E176" i="4" s="1"/>
  <c r="AE175" i="3"/>
  <c r="G176" i="4" s="1"/>
  <c r="AA176" i="3"/>
  <c r="AB176" i="3"/>
  <c r="AC176" i="3"/>
  <c r="D177" i="4" s="1"/>
  <c r="AD176" i="3"/>
  <c r="E177" i="4" s="1"/>
  <c r="AE176" i="3"/>
  <c r="G177" i="4" s="1"/>
  <c r="AA177" i="3"/>
  <c r="AB177" i="3"/>
  <c r="AC177" i="3"/>
  <c r="D178" i="4" s="1"/>
  <c r="AD177" i="3"/>
  <c r="E178" i="4" s="1"/>
  <c r="AE177" i="3"/>
  <c r="G178" i="4" s="1"/>
  <c r="AA178" i="3"/>
  <c r="AB178" i="3"/>
  <c r="AC178" i="3"/>
  <c r="D179" i="4" s="1"/>
  <c r="AD178" i="3"/>
  <c r="E179" i="4" s="1"/>
  <c r="AE178" i="3"/>
  <c r="G179" i="4" s="1"/>
  <c r="AA179" i="3"/>
  <c r="AB179" i="3"/>
  <c r="AC179" i="3"/>
  <c r="D180" i="4" s="1"/>
  <c r="AD179" i="3"/>
  <c r="E180" i="4" s="1"/>
  <c r="AE179" i="3"/>
  <c r="G180" i="4" s="1"/>
  <c r="AA180" i="3"/>
  <c r="AB180" i="3"/>
  <c r="AC180" i="3"/>
  <c r="D181" i="4" s="1"/>
  <c r="AD180" i="3"/>
  <c r="E181" i="4" s="1"/>
  <c r="AE180" i="3"/>
  <c r="G181" i="4" s="1"/>
  <c r="AA181" i="3"/>
  <c r="AB181" i="3"/>
  <c r="AC181" i="3"/>
  <c r="D182" i="4" s="1"/>
  <c r="AD181" i="3"/>
  <c r="E182" i="4" s="1"/>
  <c r="AE181" i="3"/>
  <c r="G182" i="4" s="1"/>
  <c r="AA182" i="3"/>
  <c r="AB182" i="3"/>
  <c r="AC182" i="3"/>
  <c r="D183" i="4" s="1"/>
  <c r="AD182" i="3"/>
  <c r="E183" i="4" s="1"/>
  <c r="AE182" i="3"/>
  <c r="G183" i="4" s="1"/>
  <c r="AA183" i="3"/>
  <c r="AB183" i="3"/>
  <c r="AC183" i="3"/>
  <c r="D184" i="4" s="1"/>
  <c r="AD183" i="3"/>
  <c r="E184" i="4" s="1"/>
  <c r="AE183" i="3"/>
  <c r="G184" i="4" s="1"/>
  <c r="AA184" i="3"/>
  <c r="AB184" i="3"/>
  <c r="AC184" i="3"/>
  <c r="D185" i="4" s="1"/>
  <c r="AD184" i="3"/>
  <c r="E185" i="4" s="1"/>
  <c r="AE184" i="3"/>
  <c r="G185" i="4" s="1"/>
  <c r="AA185" i="3"/>
  <c r="AB185" i="3"/>
  <c r="AC185" i="3"/>
  <c r="D186" i="4" s="1"/>
  <c r="AD185" i="3"/>
  <c r="E186" i="4" s="1"/>
  <c r="AE185" i="3"/>
  <c r="G186" i="4" s="1"/>
  <c r="AA186" i="3"/>
  <c r="AB186" i="3"/>
  <c r="AC186" i="3"/>
  <c r="D187" i="4" s="1"/>
  <c r="AD186" i="3"/>
  <c r="E187" i="4" s="1"/>
  <c r="AE186" i="3"/>
  <c r="G187" i="4" s="1"/>
  <c r="AA187" i="3"/>
  <c r="AB187" i="3"/>
  <c r="AC187" i="3"/>
  <c r="D188" i="4" s="1"/>
  <c r="AD187" i="3"/>
  <c r="E188" i="4" s="1"/>
  <c r="AE187" i="3"/>
  <c r="G188" i="4" s="1"/>
  <c r="AA188" i="3"/>
  <c r="AB188" i="3"/>
  <c r="AC188" i="3"/>
  <c r="D189" i="4" s="1"/>
  <c r="AD188" i="3"/>
  <c r="E189" i="4" s="1"/>
  <c r="AE188" i="3"/>
  <c r="G189" i="4" s="1"/>
  <c r="AA189" i="3"/>
  <c r="AB189" i="3"/>
  <c r="AC189" i="3"/>
  <c r="D190" i="4" s="1"/>
  <c r="AD189" i="3"/>
  <c r="E190" i="4" s="1"/>
  <c r="AE189" i="3"/>
  <c r="G190" i="4" s="1"/>
  <c r="AA190" i="3"/>
  <c r="AB190" i="3"/>
  <c r="AC190" i="3"/>
  <c r="D191" i="4" s="1"/>
  <c r="AD190" i="3"/>
  <c r="E191" i="4" s="1"/>
  <c r="AE190" i="3"/>
  <c r="G191" i="4" s="1"/>
  <c r="AA191" i="3"/>
  <c r="AB191" i="3"/>
  <c r="AC191" i="3"/>
  <c r="D192" i="4" s="1"/>
  <c r="AD191" i="3"/>
  <c r="E192" i="4" s="1"/>
  <c r="AE191" i="3"/>
  <c r="G192" i="4" s="1"/>
  <c r="AA192" i="3"/>
  <c r="AB192" i="3"/>
  <c r="AC192" i="3"/>
  <c r="D193" i="4" s="1"/>
  <c r="AD192" i="3"/>
  <c r="E193" i="4" s="1"/>
  <c r="AE192" i="3"/>
  <c r="G193" i="4" s="1"/>
  <c r="AA193" i="3"/>
  <c r="AB193" i="3"/>
  <c r="AC193" i="3"/>
  <c r="D194" i="4" s="1"/>
  <c r="AD193" i="3"/>
  <c r="E194" i="4" s="1"/>
  <c r="AE193" i="3"/>
  <c r="G194" i="4" s="1"/>
  <c r="AA194" i="3"/>
  <c r="AB194" i="3"/>
  <c r="AC194" i="3"/>
  <c r="D195" i="4" s="1"/>
  <c r="AD194" i="3"/>
  <c r="E195" i="4" s="1"/>
  <c r="AE194" i="3"/>
  <c r="G195" i="4" s="1"/>
  <c r="AA195" i="3"/>
  <c r="AB195" i="3"/>
  <c r="AC195" i="3"/>
  <c r="D196" i="4" s="1"/>
  <c r="AD195" i="3"/>
  <c r="E196" i="4" s="1"/>
  <c r="AE195" i="3"/>
  <c r="G196" i="4" s="1"/>
  <c r="AA196" i="3"/>
  <c r="AB196" i="3"/>
  <c r="AC196" i="3"/>
  <c r="D197" i="4" s="1"/>
  <c r="AD196" i="3"/>
  <c r="E197" i="4" s="1"/>
  <c r="AE196" i="3"/>
  <c r="G197" i="4" s="1"/>
  <c r="AA197" i="3"/>
  <c r="AB197" i="3"/>
  <c r="AC197" i="3"/>
  <c r="D198" i="4" s="1"/>
  <c r="AD197" i="3"/>
  <c r="E198" i="4" s="1"/>
  <c r="AE197" i="3"/>
  <c r="G198" i="4" s="1"/>
  <c r="AA198" i="3"/>
  <c r="AB198" i="3"/>
  <c r="AC198" i="3"/>
  <c r="D199" i="4" s="1"/>
  <c r="AD198" i="3"/>
  <c r="E199" i="4" s="1"/>
  <c r="AE198" i="3"/>
  <c r="G199" i="4" s="1"/>
  <c r="AA199" i="3"/>
  <c r="AB199" i="3"/>
  <c r="AC199" i="3"/>
  <c r="D200" i="4" s="1"/>
  <c r="AD199" i="3"/>
  <c r="E200" i="4" s="1"/>
  <c r="AE199" i="3"/>
  <c r="G200" i="4" s="1"/>
  <c r="AA200" i="3"/>
  <c r="AB200" i="3"/>
  <c r="AC200" i="3"/>
  <c r="D201" i="4" s="1"/>
  <c r="AD200" i="3"/>
  <c r="E201" i="4" s="1"/>
  <c r="AE200" i="3"/>
  <c r="G201" i="4" s="1"/>
  <c r="AA201" i="3"/>
  <c r="AB201" i="3"/>
  <c r="AC201" i="3"/>
  <c r="D202" i="4" s="1"/>
  <c r="AD201" i="3"/>
  <c r="E202" i="4" s="1"/>
  <c r="AE201" i="3"/>
  <c r="G202" i="4" s="1"/>
  <c r="AA202" i="3"/>
  <c r="AB202" i="3"/>
  <c r="AC202" i="3"/>
  <c r="D203" i="4" s="1"/>
  <c r="AD202" i="3"/>
  <c r="E203" i="4" s="1"/>
  <c r="AE202" i="3"/>
  <c r="G203" i="4" s="1"/>
  <c r="AA203" i="3"/>
  <c r="AB203" i="3"/>
  <c r="AC203" i="3"/>
  <c r="D204" i="4" s="1"/>
  <c r="AD203" i="3"/>
  <c r="E204" i="4" s="1"/>
  <c r="AE203" i="3"/>
  <c r="G204" i="4" s="1"/>
  <c r="AA204" i="3"/>
  <c r="AB204" i="3"/>
  <c r="AC204" i="3"/>
  <c r="D205" i="4" s="1"/>
  <c r="AD204" i="3"/>
  <c r="E205" i="4" s="1"/>
  <c r="AE204" i="3"/>
  <c r="G205" i="4" s="1"/>
  <c r="AA205" i="3"/>
  <c r="AB205" i="3"/>
  <c r="AC205" i="3"/>
  <c r="D206" i="4" s="1"/>
  <c r="AD205" i="3"/>
  <c r="E206" i="4" s="1"/>
  <c r="AE205" i="3"/>
  <c r="G206" i="4" s="1"/>
  <c r="AA206" i="3"/>
  <c r="AB206" i="3"/>
  <c r="AC206" i="3"/>
  <c r="D207" i="4" s="1"/>
  <c r="AD206" i="3"/>
  <c r="E207" i="4" s="1"/>
  <c r="AE206" i="3"/>
  <c r="G207" i="4" s="1"/>
  <c r="AC8" i="3"/>
  <c r="D9" i="4" s="1"/>
  <c r="AD8" i="3"/>
  <c r="E9" i="4" s="1"/>
  <c r="AE8" i="3"/>
  <c r="G9" i="4" s="1"/>
  <c r="AE7" i="3"/>
  <c r="G8" i="4" s="1"/>
  <c r="AD7" i="3"/>
  <c r="E8" i="4" s="1"/>
  <c r="AC7" i="3"/>
  <c r="D8" i="4" s="1"/>
  <c r="AB8" i="3"/>
  <c r="AB7" i="3"/>
  <c r="AA8" i="3"/>
  <c r="X7" i="3"/>
  <c r="M8" i="4" s="1"/>
  <c r="V7" i="3"/>
  <c r="K8" i="4" s="1"/>
  <c r="T7" i="3"/>
  <c r="I8" i="4" s="1"/>
  <c r="G5" i="11"/>
  <c r="G6" i="11"/>
  <c r="G7" i="11"/>
  <c r="G13" i="11"/>
  <c r="G14" i="11"/>
  <c r="G15" i="11"/>
  <c r="G16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P22" i="3" l="1"/>
  <c r="AG21" i="3"/>
  <c r="P13" i="3"/>
  <c r="Q13" i="3" s="1"/>
  <c r="AG12" i="3"/>
  <c r="G4" i="11"/>
  <c r="Q9" i="3"/>
  <c r="G3" i="11"/>
  <c r="Q8" i="3"/>
  <c r="AO7" i="3"/>
  <c r="S182" i="3"/>
  <c r="X182" i="3"/>
  <c r="Y182" i="3"/>
  <c r="U182" i="3"/>
  <c r="V182" i="3"/>
  <c r="W182" i="3"/>
  <c r="T182" i="3"/>
  <c r="S150" i="3"/>
  <c r="X150" i="3"/>
  <c r="W150" i="3"/>
  <c r="Y150" i="3"/>
  <c r="U150" i="3"/>
  <c r="T150" i="3"/>
  <c r="V150" i="3"/>
  <c r="S102" i="3"/>
  <c r="X102" i="3"/>
  <c r="T102" i="3"/>
  <c r="W102" i="3"/>
  <c r="Y102" i="3"/>
  <c r="V102" i="3"/>
  <c r="U102" i="3"/>
  <c r="S86" i="3"/>
  <c r="X86" i="3"/>
  <c r="W86" i="3"/>
  <c r="Y86" i="3"/>
  <c r="T86" i="3"/>
  <c r="U86" i="3"/>
  <c r="V86" i="3"/>
  <c r="V180" i="3"/>
  <c r="T180" i="3"/>
  <c r="U180" i="3"/>
  <c r="X180" i="3"/>
  <c r="S180" i="3"/>
  <c r="W180" i="3"/>
  <c r="Y180" i="3"/>
  <c r="V164" i="3"/>
  <c r="W164" i="3"/>
  <c r="Y164" i="3"/>
  <c r="U164" i="3"/>
  <c r="X164" i="3"/>
  <c r="T164" i="3"/>
  <c r="S164" i="3"/>
  <c r="V148" i="3"/>
  <c r="W148" i="3"/>
  <c r="S148" i="3"/>
  <c r="T148" i="3"/>
  <c r="U148" i="3"/>
  <c r="X148" i="3"/>
  <c r="Y148" i="3"/>
  <c r="V132" i="3"/>
  <c r="U132" i="3"/>
  <c r="W132" i="3"/>
  <c r="S132" i="3"/>
  <c r="T132" i="3"/>
  <c r="X132" i="3"/>
  <c r="Y132" i="3"/>
  <c r="V116" i="3"/>
  <c r="T116" i="3"/>
  <c r="U116" i="3"/>
  <c r="S116" i="3"/>
  <c r="W116" i="3"/>
  <c r="X116" i="3"/>
  <c r="Y116" i="3"/>
  <c r="V100" i="3"/>
  <c r="W100" i="3"/>
  <c r="Y100" i="3"/>
  <c r="X100" i="3"/>
  <c r="S100" i="3"/>
  <c r="T100" i="3"/>
  <c r="U100" i="3"/>
  <c r="V84" i="3"/>
  <c r="S84" i="3"/>
  <c r="T84" i="3"/>
  <c r="U84" i="3"/>
  <c r="W84" i="3"/>
  <c r="X84" i="3"/>
  <c r="Y84" i="3"/>
  <c r="V68" i="3"/>
  <c r="U68" i="3"/>
  <c r="W68" i="3"/>
  <c r="T68" i="3"/>
  <c r="X68" i="3"/>
  <c r="Y68" i="3"/>
  <c r="S68" i="3"/>
  <c r="V52" i="3"/>
  <c r="S52" i="3"/>
  <c r="T52" i="3"/>
  <c r="U52" i="3"/>
  <c r="X52" i="3"/>
  <c r="W52" i="3"/>
  <c r="Y52" i="3"/>
  <c r="V36" i="3"/>
  <c r="W36" i="3"/>
  <c r="X36" i="3"/>
  <c r="Y36" i="3"/>
  <c r="S36" i="3"/>
  <c r="T36" i="3"/>
  <c r="U36" i="3"/>
  <c r="V179" i="3"/>
  <c r="X179" i="3"/>
  <c r="T179" i="3"/>
  <c r="Y179" i="3"/>
  <c r="U179" i="3"/>
  <c r="S179" i="3"/>
  <c r="W179" i="3"/>
  <c r="V115" i="3"/>
  <c r="X115" i="3"/>
  <c r="T115" i="3"/>
  <c r="Y115" i="3"/>
  <c r="W115" i="3"/>
  <c r="U115" i="3"/>
  <c r="S115" i="3"/>
  <c r="V35" i="3"/>
  <c r="X35" i="3"/>
  <c r="T35" i="3"/>
  <c r="S35" i="3"/>
  <c r="U35" i="3"/>
  <c r="W35" i="3"/>
  <c r="Y35" i="3"/>
  <c r="T193" i="3"/>
  <c r="V193" i="3"/>
  <c r="U193" i="3"/>
  <c r="W193" i="3"/>
  <c r="S193" i="3"/>
  <c r="X193" i="3"/>
  <c r="Y193" i="3"/>
  <c r="T177" i="3"/>
  <c r="V177" i="3"/>
  <c r="S177" i="3"/>
  <c r="U177" i="3"/>
  <c r="Y177" i="3"/>
  <c r="X177" i="3"/>
  <c r="W177" i="3"/>
  <c r="T161" i="3"/>
  <c r="V161" i="3"/>
  <c r="W161" i="3"/>
  <c r="Y161" i="3"/>
  <c r="U161" i="3"/>
  <c r="X161" i="3"/>
  <c r="S161" i="3"/>
  <c r="T145" i="3"/>
  <c r="V145" i="3"/>
  <c r="X145" i="3"/>
  <c r="U145" i="3"/>
  <c r="S145" i="3"/>
  <c r="W145" i="3"/>
  <c r="Y145" i="3"/>
  <c r="T129" i="3"/>
  <c r="V129" i="3"/>
  <c r="U129" i="3"/>
  <c r="W129" i="3"/>
  <c r="S129" i="3"/>
  <c r="X129" i="3"/>
  <c r="Y129" i="3"/>
  <c r="T113" i="3"/>
  <c r="V113" i="3"/>
  <c r="S113" i="3"/>
  <c r="U113" i="3"/>
  <c r="W113" i="3"/>
  <c r="X113" i="3"/>
  <c r="Y113" i="3"/>
  <c r="T97" i="3"/>
  <c r="V97" i="3"/>
  <c r="W97" i="3"/>
  <c r="Y97" i="3"/>
  <c r="X97" i="3"/>
  <c r="S97" i="3"/>
  <c r="U97" i="3"/>
  <c r="T81" i="3"/>
  <c r="V81" i="3"/>
  <c r="S81" i="3"/>
  <c r="X81" i="3"/>
  <c r="U81" i="3"/>
  <c r="W81" i="3"/>
  <c r="Y81" i="3"/>
  <c r="T65" i="3"/>
  <c r="V65" i="3"/>
  <c r="U65" i="3"/>
  <c r="W65" i="3"/>
  <c r="S65" i="3"/>
  <c r="X65" i="3"/>
  <c r="Y65" i="3"/>
  <c r="T49" i="3"/>
  <c r="V49" i="3"/>
  <c r="S49" i="3"/>
  <c r="U49" i="3"/>
  <c r="W49" i="3"/>
  <c r="X49" i="3"/>
  <c r="Y49" i="3"/>
  <c r="T33" i="3"/>
  <c r="V33" i="3"/>
  <c r="W33" i="3"/>
  <c r="X33" i="3"/>
  <c r="Y33" i="3"/>
  <c r="S33" i="3"/>
  <c r="U33" i="3"/>
  <c r="W109" i="3"/>
  <c r="X109" i="3"/>
  <c r="S109" i="3"/>
  <c r="V109" i="3"/>
  <c r="T109" i="3"/>
  <c r="U109" i="3"/>
  <c r="Y109" i="3"/>
  <c r="X183" i="3"/>
  <c r="T183" i="3"/>
  <c r="U183" i="3"/>
  <c r="Y183" i="3"/>
  <c r="S183" i="3"/>
  <c r="V183" i="3"/>
  <c r="W183" i="3"/>
  <c r="X119" i="3"/>
  <c r="T119" i="3"/>
  <c r="U119" i="3"/>
  <c r="Y119" i="3"/>
  <c r="S119" i="3"/>
  <c r="V119" i="3"/>
  <c r="W119" i="3"/>
  <c r="X87" i="3"/>
  <c r="U87" i="3"/>
  <c r="S87" i="3"/>
  <c r="T87" i="3"/>
  <c r="Y87" i="3"/>
  <c r="V87" i="3"/>
  <c r="W87" i="3"/>
  <c r="X39" i="3"/>
  <c r="V39" i="3"/>
  <c r="W39" i="3"/>
  <c r="Y39" i="3"/>
  <c r="S39" i="3"/>
  <c r="T39" i="3"/>
  <c r="U39" i="3"/>
  <c r="S134" i="3"/>
  <c r="X134" i="3"/>
  <c r="T134" i="3"/>
  <c r="V134" i="3"/>
  <c r="W134" i="3"/>
  <c r="U134" i="3"/>
  <c r="Y134" i="3"/>
  <c r="V195" i="3"/>
  <c r="X195" i="3"/>
  <c r="T195" i="3"/>
  <c r="U195" i="3"/>
  <c r="W195" i="3"/>
  <c r="Y195" i="3"/>
  <c r="S195" i="3"/>
  <c r="V163" i="3"/>
  <c r="X163" i="3"/>
  <c r="T163" i="3"/>
  <c r="S163" i="3"/>
  <c r="W163" i="3"/>
  <c r="U163" i="3"/>
  <c r="Y163" i="3"/>
  <c r="V147" i="3"/>
  <c r="X147" i="3"/>
  <c r="T147" i="3"/>
  <c r="W147" i="3"/>
  <c r="Y147" i="3"/>
  <c r="S147" i="3"/>
  <c r="U147" i="3"/>
  <c r="V131" i="3"/>
  <c r="X131" i="3"/>
  <c r="T131" i="3"/>
  <c r="U131" i="3"/>
  <c r="W131" i="3"/>
  <c r="S131" i="3"/>
  <c r="Y131" i="3"/>
  <c r="V99" i="3"/>
  <c r="X99" i="3"/>
  <c r="T99" i="3"/>
  <c r="W99" i="3"/>
  <c r="S99" i="3"/>
  <c r="U99" i="3"/>
  <c r="Y99" i="3"/>
  <c r="V83" i="3"/>
  <c r="X83" i="3"/>
  <c r="T83" i="3"/>
  <c r="W83" i="3"/>
  <c r="Y83" i="3"/>
  <c r="U83" i="3"/>
  <c r="S83" i="3"/>
  <c r="V67" i="3"/>
  <c r="X67" i="3"/>
  <c r="T67" i="3"/>
  <c r="S67" i="3"/>
  <c r="U67" i="3"/>
  <c r="W67" i="3"/>
  <c r="Y67" i="3"/>
  <c r="V51" i="3"/>
  <c r="X51" i="3"/>
  <c r="T51" i="3"/>
  <c r="Y51" i="3"/>
  <c r="S51" i="3"/>
  <c r="U51" i="3"/>
  <c r="W51" i="3"/>
  <c r="Y192" i="3"/>
  <c r="S192" i="3"/>
  <c r="U192" i="3"/>
  <c r="V192" i="3"/>
  <c r="X192" i="3"/>
  <c r="W192" i="3"/>
  <c r="T192" i="3"/>
  <c r="Y176" i="3"/>
  <c r="W176" i="3"/>
  <c r="T176" i="3"/>
  <c r="V176" i="3"/>
  <c r="S176" i="3"/>
  <c r="U176" i="3"/>
  <c r="X176" i="3"/>
  <c r="Y160" i="3"/>
  <c r="S160" i="3"/>
  <c r="U160" i="3"/>
  <c r="V160" i="3"/>
  <c r="W160" i="3"/>
  <c r="X160" i="3"/>
  <c r="T160" i="3"/>
  <c r="Y144" i="3"/>
  <c r="V144" i="3"/>
  <c r="W144" i="3"/>
  <c r="T144" i="3"/>
  <c r="S144" i="3"/>
  <c r="U144" i="3"/>
  <c r="X144" i="3"/>
  <c r="Y128" i="3"/>
  <c r="S128" i="3"/>
  <c r="U128" i="3"/>
  <c r="V128" i="3"/>
  <c r="X128" i="3"/>
  <c r="T128" i="3"/>
  <c r="W128" i="3"/>
  <c r="Y112" i="3"/>
  <c r="W112" i="3"/>
  <c r="X112" i="3"/>
  <c r="S112" i="3"/>
  <c r="T112" i="3"/>
  <c r="U112" i="3"/>
  <c r="V112" i="3"/>
  <c r="Y96" i="3"/>
  <c r="S96" i="3"/>
  <c r="X96" i="3"/>
  <c r="T96" i="3"/>
  <c r="V96" i="3"/>
  <c r="U96" i="3"/>
  <c r="W96" i="3"/>
  <c r="Y80" i="3"/>
  <c r="V80" i="3"/>
  <c r="W80" i="3"/>
  <c r="U80" i="3"/>
  <c r="X80" i="3"/>
  <c r="S80" i="3"/>
  <c r="T80" i="3"/>
  <c r="Y64" i="3"/>
  <c r="S64" i="3"/>
  <c r="T64" i="3"/>
  <c r="U64" i="3"/>
  <c r="V64" i="3"/>
  <c r="X64" i="3"/>
  <c r="W64" i="3"/>
  <c r="Y48" i="3"/>
  <c r="W48" i="3"/>
  <c r="X48" i="3"/>
  <c r="T48" i="3"/>
  <c r="S48" i="3"/>
  <c r="U48" i="3"/>
  <c r="V48" i="3"/>
  <c r="Y32" i="3"/>
  <c r="S32" i="3"/>
  <c r="T32" i="3"/>
  <c r="X32" i="3"/>
  <c r="V32" i="3"/>
  <c r="W32" i="3"/>
  <c r="U32" i="3"/>
  <c r="X135" i="3"/>
  <c r="U135" i="3"/>
  <c r="V135" i="3"/>
  <c r="S135" i="3"/>
  <c r="T135" i="3"/>
  <c r="W135" i="3"/>
  <c r="Y135" i="3"/>
  <c r="X181" i="3"/>
  <c r="V181" i="3"/>
  <c r="S181" i="3"/>
  <c r="T181" i="3"/>
  <c r="U181" i="3"/>
  <c r="W181" i="3"/>
  <c r="Y181" i="3"/>
  <c r="T191" i="3"/>
  <c r="Y191" i="3"/>
  <c r="U191" i="3"/>
  <c r="V191" i="3"/>
  <c r="W191" i="3"/>
  <c r="X191" i="3"/>
  <c r="S191" i="3"/>
  <c r="T175" i="3"/>
  <c r="Y175" i="3"/>
  <c r="S175" i="3"/>
  <c r="U175" i="3"/>
  <c r="V175" i="3"/>
  <c r="W175" i="3"/>
  <c r="X175" i="3"/>
  <c r="T159" i="3"/>
  <c r="Y159" i="3"/>
  <c r="S159" i="3"/>
  <c r="X159" i="3"/>
  <c r="U159" i="3"/>
  <c r="V159" i="3"/>
  <c r="W159" i="3"/>
  <c r="T143" i="3"/>
  <c r="Y143" i="3"/>
  <c r="U143" i="3"/>
  <c r="W143" i="3"/>
  <c r="X143" i="3"/>
  <c r="S143" i="3"/>
  <c r="V143" i="3"/>
  <c r="T127" i="3"/>
  <c r="Y127" i="3"/>
  <c r="V127" i="3"/>
  <c r="X127" i="3"/>
  <c r="S127" i="3"/>
  <c r="U127" i="3"/>
  <c r="W127" i="3"/>
  <c r="T111" i="3"/>
  <c r="Y111" i="3"/>
  <c r="S111" i="3"/>
  <c r="U111" i="3"/>
  <c r="W111" i="3"/>
  <c r="X111" i="3"/>
  <c r="V111" i="3"/>
  <c r="T95" i="3"/>
  <c r="Y95" i="3"/>
  <c r="S95" i="3"/>
  <c r="X95" i="3"/>
  <c r="V95" i="3"/>
  <c r="U95" i="3"/>
  <c r="W95" i="3"/>
  <c r="T79" i="3"/>
  <c r="Y79" i="3"/>
  <c r="U79" i="3"/>
  <c r="V79" i="3"/>
  <c r="W79" i="3"/>
  <c r="X79" i="3"/>
  <c r="S79" i="3"/>
  <c r="T63" i="3"/>
  <c r="Y63" i="3"/>
  <c r="V63" i="3"/>
  <c r="S63" i="3"/>
  <c r="U63" i="3"/>
  <c r="W63" i="3"/>
  <c r="X63" i="3"/>
  <c r="T47" i="3"/>
  <c r="Y47" i="3"/>
  <c r="S47" i="3"/>
  <c r="U47" i="3"/>
  <c r="V47" i="3"/>
  <c r="W47" i="3"/>
  <c r="X47" i="3"/>
  <c r="T31" i="3"/>
  <c r="Y31" i="3"/>
  <c r="S31" i="3"/>
  <c r="X31" i="3"/>
  <c r="U31" i="3"/>
  <c r="V31" i="3"/>
  <c r="W31" i="3"/>
  <c r="X151" i="3"/>
  <c r="U151" i="3"/>
  <c r="V151" i="3"/>
  <c r="W151" i="3"/>
  <c r="Y151" i="3"/>
  <c r="T151" i="3"/>
  <c r="S151" i="3"/>
  <c r="S70" i="3"/>
  <c r="X70" i="3"/>
  <c r="T70" i="3"/>
  <c r="U70" i="3"/>
  <c r="V70" i="3"/>
  <c r="W70" i="3"/>
  <c r="Y70" i="3"/>
  <c r="Y206" i="3"/>
  <c r="W206" i="3"/>
  <c r="T206" i="3"/>
  <c r="S206" i="3"/>
  <c r="U206" i="3"/>
  <c r="V206" i="3"/>
  <c r="X206" i="3"/>
  <c r="Y190" i="3"/>
  <c r="W190" i="3"/>
  <c r="T190" i="3"/>
  <c r="U190" i="3"/>
  <c r="S190" i="3"/>
  <c r="V190" i="3"/>
  <c r="X190" i="3"/>
  <c r="Y174" i="3"/>
  <c r="W174" i="3"/>
  <c r="S174" i="3"/>
  <c r="T174" i="3"/>
  <c r="U174" i="3"/>
  <c r="X174" i="3"/>
  <c r="V174" i="3"/>
  <c r="Y158" i="3"/>
  <c r="W158" i="3"/>
  <c r="U158" i="3"/>
  <c r="X158" i="3"/>
  <c r="T158" i="3"/>
  <c r="S158" i="3"/>
  <c r="V158" i="3"/>
  <c r="Y142" i="3"/>
  <c r="W142" i="3"/>
  <c r="U142" i="3"/>
  <c r="V142" i="3"/>
  <c r="X142" i="3"/>
  <c r="T142" i="3"/>
  <c r="S142" i="3"/>
  <c r="Y126" i="3"/>
  <c r="W126" i="3"/>
  <c r="T126" i="3"/>
  <c r="U126" i="3"/>
  <c r="V126" i="3"/>
  <c r="S126" i="3"/>
  <c r="X126" i="3"/>
  <c r="Y110" i="3"/>
  <c r="W110" i="3"/>
  <c r="S110" i="3"/>
  <c r="T110" i="3"/>
  <c r="U110" i="3"/>
  <c r="V110" i="3"/>
  <c r="X110" i="3"/>
  <c r="Y94" i="3"/>
  <c r="W94" i="3"/>
  <c r="U94" i="3"/>
  <c r="V94" i="3"/>
  <c r="X94" i="3"/>
  <c r="S94" i="3"/>
  <c r="T94" i="3"/>
  <c r="Y78" i="3"/>
  <c r="W78" i="3"/>
  <c r="V78" i="3"/>
  <c r="X78" i="3"/>
  <c r="U78" i="3"/>
  <c r="S78" i="3"/>
  <c r="T78" i="3"/>
  <c r="Y62" i="3"/>
  <c r="W62" i="3"/>
  <c r="T62" i="3"/>
  <c r="U62" i="3"/>
  <c r="V62" i="3"/>
  <c r="X62" i="3"/>
  <c r="S62" i="3"/>
  <c r="Y46" i="3"/>
  <c r="W46" i="3"/>
  <c r="S46" i="3"/>
  <c r="T46" i="3"/>
  <c r="V46" i="3"/>
  <c r="U46" i="3"/>
  <c r="X46" i="3"/>
  <c r="Y30" i="3"/>
  <c r="W30" i="3"/>
  <c r="U30" i="3"/>
  <c r="V30" i="3"/>
  <c r="X30" i="3"/>
  <c r="S30" i="3"/>
  <c r="T30" i="3"/>
  <c r="W204" i="3"/>
  <c r="Y204" i="3"/>
  <c r="U204" i="3"/>
  <c r="S204" i="3"/>
  <c r="V204" i="3"/>
  <c r="X204" i="3"/>
  <c r="T204" i="3"/>
  <c r="W188" i="3"/>
  <c r="Y188" i="3"/>
  <c r="U188" i="3"/>
  <c r="S188" i="3"/>
  <c r="T188" i="3"/>
  <c r="V188" i="3"/>
  <c r="X188" i="3"/>
  <c r="W172" i="3"/>
  <c r="Y172" i="3"/>
  <c r="U172" i="3"/>
  <c r="S172" i="3"/>
  <c r="V172" i="3"/>
  <c r="T172" i="3"/>
  <c r="X172" i="3"/>
  <c r="W156" i="3"/>
  <c r="Y156" i="3"/>
  <c r="U156" i="3"/>
  <c r="X156" i="3"/>
  <c r="S156" i="3"/>
  <c r="T156" i="3"/>
  <c r="V156" i="3"/>
  <c r="W140" i="3"/>
  <c r="Y140" i="3"/>
  <c r="U140" i="3"/>
  <c r="S140" i="3"/>
  <c r="V140" i="3"/>
  <c r="X140" i="3"/>
  <c r="T140" i="3"/>
  <c r="W124" i="3"/>
  <c r="Y124" i="3"/>
  <c r="U124" i="3"/>
  <c r="V124" i="3"/>
  <c r="X124" i="3"/>
  <c r="T124" i="3"/>
  <c r="S124" i="3"/>
  <c r="W108" i="3"/>
  <c r="Y108" i="3"/>
  <c r="U108" i="3"/>
  <c r="S108" i="3"/>
  <c r="X108" i="3"/>
  <c r="V108" i="3"/>
  <c r="T108" i="3"/>
  <c r="W92" i="3"/>
  <c r="Y92" i="3"/>
  <c r="U92" i="3"/>
  <c r="X92" i="3"/>
  <c r="S92" i="3"/>
  <c r="T92" i="3"/>
  <c r="V92" i="3"/>
  <c r="W76" i="3"/>
  <c r="Y76" i="3"/>
  <c r="U76" i="3"/>
  <c r="S76" i="3"/>
  <c r="T76" i="3"/>
  <c r="V76" i="3"/>
  <c r="X76" i="3"/>
  <c r="W60" i="3"/>
  <c r="Y60" i="3"/>
  <c r="U60" i="3"/>
  <c r="T60" i="3"/>
  <c r="S60" i="3"/>
  <c r="V60" i="3"/>
  <c r="X60" i="3"/>
  <c r="W44" i="3"/>
  <c r="Y44" i="3"/>
  <c r="U44" i="3"/>
  <c r="S44" i="3"/>
  <c r="T44" i="3"/>
  <c r="X44" i="3"/>
  <c r="V44" i="3"/>
  <c r="W28" i="3"/>
  <c r="Y28" i="3"/>
  <c r="U28" i="3"/>
  <c r="X28" i="3"/>
  <c r="V28" i="3"/>
  <c r="S28" i="3"/>
  <c r="T28" i="3"/>
  <c r="W205" i="3"/>
  <c r="V205" i="3"/>
  <c r="X205" i="3"/>
  <c r="S205" i="3"/>
  <c r="T205" i="3"/>
  <c r="U205" i="3"/>
  <c r="Y205" i="3"/>
  <c r="W189" i="3"/>
  <c r="S189" i="3"/>
  <c r="U189" i="3"/>
  <c r="V189" i="3"/>
  <c r="T189" i="3"/>
  <c r="X189" i="3"/>
  <c r="Y189" i="3"/>
  <c r="W173" i="3"/>
  <c r="X173" i="3"/>
  <c r="U173" i="3"/>
  <c r="T173" i="3"/>
  <c r="V173" i="3"/>
  <c r="Y173" i="3"/>
  <c r="S173" i="3"/>
  <c r="W125" i="3"/>
  <c r="S125" i="3"/>
  <c r="U125" i="3"/>
  <c r="V125" i="3"/>
  <c r="T125" i="3"/>
  <c r="X125" i="3"/>
  <c r="Y125" i="3"/>
  <c r="W93" i="3"/>
  <c r="S93" i="3"/>
  <c r="V93" i="3"/>
  <c r="X93" i="3"/>
  <c r="Y93" i="3"/>
  <c r="U93" i="3"/>
  <c r="T93" i="3"/>
  <c r="W77" i="3"/>
  <c r="V77" i="3"/>
  <c r="X77" i="3"/>
  <c r="T77" i="3"/>
  <c r="S77" i="3"/>
  <c r="U77" i="3"/>
  <c r="Y77" i="3"/>
  <c r="W61" i="3"/>
  <c r="S61" i="3"/>
  <c r="T61" i="3"/>
  <c r="U61" i="3"/>
  <c r="V61" i="3"/>
  <c r="X61" i="3"/>
  <c r="Y61" i="3"/>
  <c r="W45" i="3"/>
  <c r="X45" i="3"/>
  <c r="Y45" i="3"/>
  <c r="T45" i="3"/>
  <c r="S45" i="3"/>
  <c r="U45" i="3"/>
  <c r="V45" i="3"/>
  <c r="W29" i="3"/>
  <c r="S29" i="3"/>
  <c r="T29" i="3"/>
  <c r="Y29" i="3"/>
  <c r="U29" i="3"/>
  <c r="V29" i="3"/>
  <c r="X29" i="3"/>
  <c r="U187" i="3"/>
  <c r="T187" i="3"/>
  <c r="V187" i="3"/>
  <c r="S187" i="3"/>
  <c r="W187" i="3"/>
  <c r="X187" i="3"/>
  <c r="Y187" i="3"/>
  <c r="U139" i="3"/>
  <c r="S139" i="3"/>
  <c r="T139" i="3"/>
  <c r="W139" i="3"/>
  <c r="V139" i="3"/>
  <c r="X139" i="3"/>
  <c r="Y139" i="3"/>
  <c r="U91" i="3"/>
  <c r="V91" i="3"/>
  <c r="W91" i="3"/>
  <c r="X91" i="3"/>
  <c r="Y91" i="3"/>
  <c r="T91" i="3"/>
  <c r="S91" i="3"/>
  <c r="U59" i="3"/>
  <c r="T59" i="3"/>
  <c r="V59" i="3"/>
  <c r="W59" i="3"/>
  <c r="S59" i="3"/>
  <c r="X59" i="3"/>
  <c r="Y59" i="3"/>
  <c r="U27" i="3"/>
  <c r="V27" i="3"/>
  <c r="W27" i="3"/>
  <c r="X27" i="3"/>
  <c r="Y27" i="3"/>
  <c r="S27" i="3"/>
  <c r="T27" i="3"/>
  <c r="W157" i="3"/>
  <c r="S157" i="3"/>
  <c r="T157" i="3"/>
  <c r="V157" i="3"/>
  <c r="U157" i="3"/>
  <c r="X157" i="3"/>
  <c r="Y157" i="3"/>
  <c r="U203" i="3"/>
  <c r="Y203" i="3"/>
  <c r="S203" i="3"/>
  <c r="V203" i="3"/>
  <c r="T203" i="3"/>
  <c r="W203" i="3"/>
  <c r="X203" i="3"/>
  <c r="U155" i="3"/>
  <c r="V155" i="3"/>
  <c r="X155" i="3"/>
  <c r="Y155" i="3"/>
  <c r="W155" i="3"/>
  <c r="T155" i="3"/>
  <c r="S155" i="3"/>
  <c r="U123" i="3"/>
  <c r="T123" i="3"/>
  <c r="V123" i="3"/>
  <c r="X123" i="3"/>
  <c r="S123" i="3"/>
  <c r="W123" i="3"/>
  <c r="Y123" i="3"/>
  <c r="U75" i="3"/>
  <c r="W75" i="3"/>
  <c r="S75" i="3"/>
  <c r="V75" i="3"/>
  <c r="T75" i="3"/>
  <c r="X75" i="3"/>
  <c r="Y75" i="3"/>
  <c r="U171" i="3"/>
  <c r="S171" i="3"/>
  <c r="T171" i="3"/>
  <c r="Y171" i="3"/>
  <c r="X171" i="3"/>
  <c r="V171" i="3"/>
  <c r="W171" i="3"/>
  <c r="U107" i="3"/>
  <c r="S107" i="3"/>
  <c r="T107" i="3"/>
  <c r="Y107" i="3"/>
  <c r="V107" i="3"/>
  <c r="W107" i="3"/>
  <c r="X107" i="3"/>
  <c r="U43" i="3"/>
  <c r="S43" i="3"/>
  <c r="T43" i="3"/>
  <c r="Y43" i="3"/>
  <c r="V43" i="3"/>
  <c r="W43" i="3"/>
  <c r="X43" i="3"/>
  <c r="S201" i="3"/>
  <c r="T201" i="3"/>
  <c r="V201" i="3"/>
  <c r="W201" i="3"/>
  <c r="X201" i="3"/>
  <c r="U201" i="3"/>
  <c r="Y201" i="3"/>
  <c r="S185" i="3"/>
  <c r="X185" i="3"/>
  <c r="V185" i="3"/>
  <c r="T185" i="3"/>
  <c r="U185" i="3"/>
  <c r="W185" i="3"/>
  <c r="Y185" i="3"/>
  <c r="S169" i="3"/>
  <c r="T169" i="3"/>
  <c r="U169" i="3"/>
  <c r="V169" i="3"/>
  <c r="W169" i="3"/>
  <c r="X169" i="3"/>
  <c r="Y169" i="3"/>
  <c r="S153" i="3"/>
  <c r="W153" i="3"/>
  <c r="X153" i="3"/>
  <c r="T153" i="3"/>
  <c r="U153" i="3"/>
  <c r="V153" i="3"/>
  <c r="Y153" i="3"/>
  <c r="S137" i="3"/>
  <c r="T137" i="3"/>
  <c r="V137" i="3"/>
  <c r="W137" i="3"/>
  <c r="Y137" i="3"/>
  <c r="X137" i="3"/>
  <c r="U137" i="3"/>
  <c r="S121" i="3"/>
  <c r="X121" i="3"/>
  <c r="W121" i="3"/>
  <c r="T121" i="3"/>
  <c r="U121" i="3"/>
  <c r="V121" i="3"/>
  <c r="Y121" i="3"/>
  <c r="S105" i="3"/>
  <c r="T105" i="3"/>
  <c r="V105" i="3"/>
  <c r="U105" i="3"/>
  <c r="W105" i="3"/>
  <c r="X105" i="3"/>
  <c r="Y105" i="3"/>
  <c r="S89" i="3"/>
  <c r="W89" i="3"/>
  <c r="X89" i="3"/>
  <c r="T89" i="3"/>
  <c r="U89" i="3"/>
  <c r="V89" i="3"/>
  <c r="Y89" i="3"/>
  <c r="S73" i="3"/>
  <c r="T73" i="3"/>
  <c r="U73" i="3"/>
  <c r="V73" i="3"/>
  <c r="W73" i="3"/>
  <c r="X73" i="3"/>
  <c r="Y73" i="3"/>
  <c r="S57" i="3"/>
  <c r="X57" i="3"/>
  <c r="Y57" i="3"/>
  <c r="U57" i="3"/>
  <c r="T57" i="3"/>
  <c r="V57" i="3"/>
  <c r="W57" i="3"/>
  <c r="S41" i="3"/>
  <c r="T41" i="3"/>
  <c r="U41" i="3"/>
  <c r="Y41" i="3"/>
  <c r="V41" i="3"/>
  <c r="W41" i="3"/>
  <c r="X41" i="3"/>
  <c r="S25" i="3"/>
  <c r="V25" i="3"/>
  <c r="W25" i="3"/>
  <c r="X25" i="3"/>
  <c r="Y25" i="3"/>
  <c r="T25" i="3"/>
  <c r="U25" i="3"/>
  <c r="U202" i="3"/>
  <c r="W202" i="3"/>
  <c r="S202" i="3"/>
  <c r="V202" i="3"/>
  <c r="X202" i="3"/>
  <c r="T202" i="3"/>
  <c r="Y202" i="3"/>
  <c r="U186" i="3"/>
  <c r="W186" i="3"/>
  <c r="S186" i="3"/>
  <c r="T186" i="3"/>
  <c r="V186" i="3"/>
  <c r="Y186" i="3"/>
  <c r="X186" i="3"/>
  <c r="U170" i="3"/>
  <c r="W170" i="3"/>
  <c r="S170" i="3"/>
  <c r="X170" i="3"/>
  <c r="T170" i="3"/>
  <c r="V170" i="3"/>
  <c r="Y170" i="3"/>
  <c r="U154" i="3"/>
  <c r="W154" i="3"/>
  <c r="S154" i="3"/>
  <c r="X154" i="3"/>
  <c r="T154" i="3"/>
  <c r="V154" i="3"/>
  <c r="Y154" i="3"/>
  <c r="U138" i="3"/>
  <c r="W138" i="3"/>
  <c r="S138" i="3"/>
  <c r="V138" i="3"/>
  <c r="X138" i="3"/>
  <c r="T138" i="3"/>
  <c r="Y138" i="3"/>
  <c r="U122" i="3"/>
  <c r="W122" i="3"/>
  <c r="S122" i="3"/>
  <c r="T122" i="3"/>
  <c r="V122" i="3"/>
  <c r="X122" i="3"/>
  <c r="Y122" i="3"/>
  <c r="U106" i="3"/>
  <c r="W106" i="3"/>
  <c r="S106" i="3"/>
  <c r="X106" i="3"/>
  <c r="Y106" i="3"/>
  <c r="V106" i="3"/>
  <c r="T106" i="3"/>
  <c r="U90" i="3"/>
  <c r="W90" i="3"/>
  <c r="S90" i="3"/>
  <c r="V90" i="3"/>
  <c r="T90" i="3"/>
  <c r="X90" i="3"/>
  <c r="Y90" i="3"/>
  <c r="U74" i="3"/>
  <c r="W74" i="3"/>
  <c r="S74" i="3"/>
  <c r="V74" i="3"/>
  <c r="X74" i="3"/>
  <c r="T74" i="3"/>
  <c r="Y74" i="3"/>
  <c r="U58" i="3"/>
  <c r="W58" i="3"/>
  <c r="S58" i="3"/>
  <c r="T58" i="3"/>
  <c r="V58" i="3"/>
  <c r="Y58" i="3"/>
  <c r="X58" i="3"/>
  <c r="U42" i="3"/>
  <c r="W42" i="3"/>
  <c r="S42" i="3"/>
  <c r="X42" i="3"/>
  <c r="Y42" i="3"/>
  <c r="T42" i="3"/>
  <c r="V42" i="3"/>
  <c r="U26" i="3"/>
  <c r="W26" i="3"/>
  <c r="X26" i="3"/>
  <c r="S26" i="3"/>
  <c r="Y26" i="3"/>
  <c r="T26" i="3"/>
  <c r="V26" i="3"/>
  <c r="S200" i="3"/>
  <c r="U200" i="3"/>
  <c r="T200" i="3"/>
  <c r="V200" i="3"/>
  <c r="W200" i="3"/>
  <c r="X200" i="3"/>
  <c r="Y200" i="3"/>
  <c r="S184" i="3"/>
  <c r="U184" i="3"/>
  <c r="T184" i="3"/>
  <c r="V184" i="3"/>
  <c r="W184" i="3"/>
  <c r="X184" i="3"/>
  <c r="Y184" i="3"/>
  <c r="S168" i="3"/>
  <c r="U168" i="3"/>
  <c r="T168" i="3"/>
  <c r="Y168" i="3"/>
  <c r="X168" i="3"/>
  <c r="V168" i="3"/>
  <c r="W168" i="3"/>
  <c r="S152" i="3"/>
  <c r="U152" i="3"/>
  <c r="V152" i="3"/>
  <c r="X152" i="3"/>
  <c r="Y152" i="3"/>
  <c r="W152" i="3"/>
  <c r="T152" i="3"/>
  <c r="S136" i="3"/>
  <c r="U136" i="3"/>
  <c r="X136" i="3"/>
  <c r="V136" i="3"/>
  <c r="T136" i="3"/>
  <c r="W136" i="3"/>
  <c r="Y136" i="3"/>
  <c r="S120" i="3"/>
  <c r="U120" i="3"/>
  <c r="T120" i="3"/>
  <c r="V120" i="3"/>
  <c r="W120" i="3"/>
  <c r="X120" i="3"/>
  <c r="Y120" i="3"/>
  <c r="S104" i="3"/>
  <c r="U104" i="3"/>
  <c r="T104" i="3"/>
  <c r="Y104" i="3"/>
  <c r="V104" i="3"/>
  <c r="W104" i="3"/>
  <c r="X104" i="3"/>
  <c r="S88" i="3"/>
  <c r="U88" i="3"/>
  <c r="V88" i="3"/>
  <c r="W88" i="3"/>
  <c r="X88" i="3"/>
  <c r="Y88" i="3"/>
  <c r="T88" i="3"/>
  <c r="S72" i="3"/>
  <c r="U72" i="3"/>
  <c r="W72" i="3"/>
  <c r="T72" i="3"/>
  <c r="Y72" i="3"/>
  <c r="V72" i="3"/>
  <c r="X72" i="3"/>
  <c r="S56" i="3"/>
  <c r="U56" i="3"/>
  <c r="T56" i="3"/>
  <c r="V56" i="3"/>
  <c r="X56" i="3"/>
  <c r="Y56" i="3"/>
  <c r="W56" i="3"/>
  <c r="S40" i="3"/>
  <c r="U40" i="3"/>
  <c r="T40" i="3"/>
  <c r="Y40" i="3"/>
  <c r="X40" i="3"/>
  <c r="V40" i="3"/>
  <c r="W40" i="3"/>
  <c r="S38" i="3"/>
  <c r="X38" i="3"/>
  <c r="T38" i="3"/>
  <c r="U38" i="3"/>
  <c r="W38" i="3"/>
  <c r="Y38" i="3"/>
  <c r="V38" i="3"/>
  <c r="W141" i="3"/>
  <c r="V141" i="3"/>
  <c r="X141" i="3"/>
  <c r="S141" i="3"/>
  <c r="U141" i="3"/>
  <c r="T141" i="3"/>
  <c r="Y141" i="3"/>
  <c r="X199" i="3"/>
  <c r="U199" i="3"/>
  <c r="V199" i="3"/>
  <c r="Y199" i="3"/>
  <c r="S199" i="3"/>
  <c r="T199" i="3"/>
  <c r="W199" i="3"/>
  <c r="X167" i="3"/>
  <c r="V167" i="3"/>
  <c r="Y167" i="3"/>
  <c r="T167" i="3"/>
  <c r="W167" i="3"/>
  <c r="S167" i="3"/>
  <c r="U167" i="3"/>
  <c r="X103" i="3"/>
  <c r="V103" i="3"/>
  <c r="Y103" i="3"/>
  <c r="S103" i="3"/>
  <c r="T103" i="3"/>
  <c r="U103" i="3"/>
  <c r="W103" i="3"/>
  <c r="X71" i="3"/>
  <c r="U71" i="3"/>
  <c r="V71" i="3"/>
  <c r="W71" i="3"/>
  <c r="S71" i="3"/>
  <c r="T71" i="3"/>
  <c r="Y71" i="3"/>
  <c r="X55" i="3"/>
  <c r="S55" i="3"/>
  <c r="T55" i="3"/>
  <c r="U55" i="3"/>
  <c r="V55" i="3"/>
  <c r="W55" i="3"/>
  <c r="Y55" i="3"/>
  <c r="X53" i="3"/>
  <c r="V53" i="3"/>
  <c r="S53" i="3"/>
  <c r="T53" i="3"/>
  <c r="U53" i="3"/>
  <c r="W53" i="3"/>
  <c r="Y53" i="3"/>
  <c r="S198" i="3"/>
  <c r="X198" i="3"/>
  <c r="T198" i="3"/>
  <c r="V198" i="3"/>
  <c r="W198" i="3"/>
  <c r="U198" i="3"/>
  <c r="Y198" i="3"/>
  <c r="S166" i="3"/>
  <c r="X166" i="3"/>
  <c r="T166" i="3"/>
  <c r="U166" i="3"/>
  <c r="V166" i="3"/>
  <c r="W166" i="3"/>
  <c r="Y166" i="3"/>
  <c r="S118" i="3"/>
  <c r="X118" i="3"/>
  <c r="Y118" i="3"/>
  <c r="V118" i="3"/>
  <c r="T118" i="3"/>
  <c r="U118" i="3"/>
  <c r="W118" i="3"/>
  <c r="S54" i="3"/>
  <c r="X54" i="3"/>
  <c r="Y54" i="3"/>
  <c r="U54" i="3"/>
  <c r="V54" i="3"/>
  <c r="T54" i="3"/>
  <c r="W54" i="3"/>
  <c r="C194" i="4"/>
  <c r="X197" i="3"/>
  <c r="V197" i="3"/>
  <c r="T197" i="3"/>
  <c r="S197" i="3"/>
  <c r="U197" i="3"/>
  <c r="W197" i="3"/>
  <c r="Y197" i="3"/>
  <c r="X165" i="3"/>
  <c r="V165" i="3"/>
  <c r="S165" i="3"/>
  <c r="Y165" i="3"/>
  <c r="T165" i="3"/>
  <c r="U165" i="3"/>
  <c r="W165" i="3"/>
  <c r="X149" i="3"/>
  <c r="V149" i="3"/>
  <c r="T149" i="3"/>
  <c r="W149" i="3"/>
  <c r="Y149" i="3"/>
  <c r="S149" i="3"/>
  <c r="U149" i="3"/>
  <c r="X133" i="3"/>
  <c r="V133" i="3"/>
  <c r="U133" i="3"/>
  <c r="W133" i="3"/>
  <c r="Y133" i="3"/>
  <c r="T133" i="3"/>
  <c r="S133" i="3"/>
  <c r="X117" i="3"/>
  <c r="V117" i="3"/>
  <c r="S117" i="3"/>
  <c r="T117" i="3"/>
  <c r="U117" i="3"/>
  <c r="W117" i="3"/>
  <c r="Y117" i="3"/>
  <c r="X101" i="3"/>
  <c r="V101" i="3"/>
  <c r="S101" i="3"/>
  <c r="Y101" i="3"/>
  <c r="U101" i="3"/>
  <c r="T101" i="3"/>
  <c r="W101" i="3"/>
  <c r="X85" i="3"/>
  <c r="V85" i="3"/>
  <c r="T85" i="3"/>
  <c r="U85" i="3"/>
  <c r="W85" i="3"/>
  <c r="Y85" i="3"/>
  <c r="S85" i="3"/>
  <c r="X69" i="3"/>
  <c r="V69" i="3"/>
  <c r="U69" i="3"/>
  <c r="S69" i="3"/>
  <c r="T69" i="3"/>
  <c r="Y69" i="3"/>
  <c r="W69" i="3"/>
  <c r="X37" i="3"/>
  <c r="V37" i="3"/>
  <c r="S37" i="3"/>
  <c r="Y37" i="3"/>
  <c r="T37" i="3"/>
  <c r="U37" i="3"/>
  <c r="W37" i="3"/>
  <c r="V196" i="3"/>
  <c r="U196" i="3"/>
  <c r="W196" i="3"/>
  <c r="S196" i="3"/>
  <c r="T196" i="3"/>
  <c r="X196" i="3"/>
  <c r="Y196" i="3"/>
  <c r="T194" i="3"/>
  <c r="Y194" i="3"/>
  <c r="V194" i="3"/>
  <c r="S194" i="3"/>
  <c r="U194" i="3"/>
  <c r="W194" i="3"/>
  <c r="X194" i="3"/>
  <c r="T178" i="3"/>
  <c r="S178" i="3"/>
  <c r="U178" i="3"/>
  <c r="V178" i="3"/>
  <c r="W178" i="3"/>
  <c r="X178" i="3"/>
  <c r="Y178" i="3"/>
  <c r="T162" i="3"/>
  <c r="S162" i="3"/>
  <c r="X162" i="3"/>
  <c r="Y162" i="3"/>
  <c r="U162" i="3"/>
  <c r="V162" i="3"/>
  <c r="W162" i="3"/>
  <c r="T146" i="3"/>
  <c r="U146" i="3"/>
  <c r="W146" i="3"/>
  <c r="X146" i="3"/>
  <c r="Y146" i="3"/>
  <c r="V146" i="3"/>
  <c r="S146" i="3"/>
  <c r="T130" i="3"/>
  <c r="Y130" i="3"/>
  <c r="W130" i="3"/>
  <c r="V130" i="3"/>
  <c r="S130" i="3"/>
  <c r="U130" i="3"/>
  <c r="X130" i="3"/>
  <c r="T114" i="3"/>
  <c r="S114" i="3"/>
  <c r="U114" i="3"/>
  <c r="X114" i="3"/>
  <c r="V114" i="3"/>
  <c r="W114" i="3"/>
  <c r="Y114" i="3"/>
  <c r="T98" i="3"/>
  <c r="S98" i="3"/>
  <c r="X98" i="3"/>
  <c r="Y98" i="3"/>
  <c r="U98" i="3"/>
  <c r="V98" i="3"/>
  <c r="W98" i="3"/>
  <c r="T82" i="3"/>
  <c r="U82" i="3"/>
  <c r="V82" i="3"/>
  <c r="W82" i="3"/>
  <c r="X82" i="3"/>
  <c r="S82" i="3"/>
  <c r="Y82" i="3"/>
  <c r="T66" i="3"/>
  <c r="Y66" i="3"/>
  <c r="V66" i="3"/>
  <c r="W66" i="3"/>
  <c r="S66" i="3"/>
  <c r="U66" i="3"/>
  <c r="X66" i="3"/>
  <c r="T50" i="3"/>
  <c r="S50" i="3"/>
  <c r="U50" i="3"/>
  <c r="V50" i="3"/>
  <c r="X50" i="3"/>
  <c r="Y50" i="3"/>
  <c r="W50" i="3"/>
  <c r="T34" i="3"/>
  <c r="S34" i="3"/>
  <c r="X34" i="3"/>
  <c r="Y34" i="3"/>
  <c r="W34" i="3"/>
  <c r="U34" i="3"/>
  <c r="V34" i="3"/>
  <c r="C202" i="4"/>
  <c r="C198" i="4"/>
  <c r="C206" i="4"/>
  <c r="A8" i="8"/>
  <c r="B7" i="8"/>
  <c r="C7" i="8"/>
  <c r="D7" i="8"/>
  <c r="E7" i="8"/>
  <c r="C204" i="4"/>
  <c r="C200" i="4"/>
  <c r="C196" i="4"/>
  <c r="C190" i="4"/>
  <c r="C186" i="4"/>
  <c r="C182" i="4"/>
  <c r="C178" i="4"/>
  <c r="C174" i="4"/>
  <c r="C170" i="4"/>
  <c r="C166" i="4"/>
  <c r="C162" i="4"/>
  <c r="C158" i="4"/>
  <c r="C154" i="4"/>
  <c r="C150" i="4"/>
  <c r="C146" i="4"/>
  <c r="C142" i="4"/>
  <c r="C138" i="4"/>
  <c r="C134" i="4"/>
  <c r="C130" i="4"/>
  <c r="C126" i="4"/>
  <c r="C122" i="4"/>
  <c r="C118" i="4"/>
  <c r="C114" i="4"/>
  <c r="C110" i="4"/>
  <c r="C106" i="4"/>
  <c r="C102" i="4"/>
  <c r="C98" i="4"/>
  <c r="C94" i="4"/>
  <c r="C90" i="4"/>
  <c r="C86" i="4"/>
  <c r="C82" i="4"/>
  <c r="C78" i="4"/>
  <c r="C74" i="4"/>
  <c r="C70" i="4"/>
  <c r="C66" i="4"/>
  <c r="C62" i="4"/>
  <c r="C58" i="4"/>
  <c r="C54" i="4"/>
  <c r="C50" i="4"/>
  <c r="C46" i="4"/>
  <c r="C42" i="4"/>
  <c r="C38" i="4"/>
  <c r="C34" i="4"/>
  <c r="C30" i="4"/>
  <c r="C26" i="4"/>
  <c r="C192" i="4"/>
  <c r="C188" i="4"/>
  <c r="C184" i="4"/>
  <c r="C180" i="4"/>
  <c r="C176" i="4"/>
  <c r="C172" i="4"/>
  <c r="C168" i="4"/>
  <c r="C164" i="4"/>
  <c r="C160" i="4"/>
  <c r="C156" i="4"/>
  <c r="C152" i="4"/>
  <c r="C148" i="4"/>
  <c r="C144" i="4"/>
  <c r="C140" i="4"/>
  <c r="C136" i="4"/>
  <c r="C132" i="4"/>
  <c r="C128" i="4"/>
  <c r="C124" i="4"/>
  <c r="C120" i="4"/>
  <c r="C116" i="4"/>
  <c r="C112" i="4"/>
  <c r="C108" i="4"/>
  <c r="C104" i="4"/>
  <c r="C100" i="4"/>
  <c r="C96" i="4"/>
  <c r="C92" i="4"/>
  <c r="C88" i="4"/>
  <c r="C84" i="4"/>
  <c r="C80" i="4"/>
  <c r="C76" i="4"/>
  <c r="C72" i="4"/>
  <c r="C68" i="4"/>
  <c r="C64" i="4"/>
  <c r="C60" i="4"/>
  <c r="C56" i="4"/>
  <c r="C52" i="4"/>
  <c r="C48" i="4"/>
  <c r="C44" i="4"/>
  <c r="C40" i="4"/>
  <c r="C36" i="4"/>
  <c r="C32" i="4"/>
  <c r="C22" i="4"/>
  <c r="C18" i="4"/>
  <c r="C14" i="4"/>
  <c r="C28" i="4"/>
  <c r="C24" i="4"/>
  <c r="C20" i="4"/>
  <c r="C16" i="4"/>
  <c r="C10" i="4"/>
  <c r="C12" i="4"/>
  <c r="C205" i="4"/>
  <c r="C201" i="4"/>
  <c r="C197" i="4"/>
  <c r="C193" i="4"/>
  <c r="C189" i="4"/>
  <c r="C185" i="4"/>
  <c r="C181" i="4"/>
  <c r="C177" i="4"/>
  <c r="C173" i="4"/>
  <c r="C169" i="4"/>
  <c r="C165" i="4"/>
  <c r="C161" i="4"/>
  <c r="C157" i="4"/>
  <c r="C153" i="4"/>
  <c r="C149" i="4"/>
  <c r="C145" i="4"/>
  <c r="C141" i="4"/>
  <c r="C137" i="4"/>
  <c r="C133" i="4"/>
  <c r="C129" i="4"/>
  <c r="C125" i="4"/>
  <c r="C121" i="4"/>
  <c r="C117" i="4"/>
  <c r="C113" i="4"/>
  <c r="C109" i="4"/>
  <c r="C105" i="4"/>
  <c r="C101" i="4"/>
  <c r="C97" i="4"/>
  <c r="C93" i="4"/>
  <c r="C89" i="4"/>
  <c r="C85" i="4"/>
  <c r="C81" i="4"/>
  <c r="C77" i="4"/>
  <c r="C73" i="4"/>
  <c r="C69" i="4"/>
  <c r="C65" i="4"/>
  <c r="C61" i="4"/>
  <c r="C57" i="4"/>
  <c r="C53" i="4"/>
  <c r="C49" i="4"/>
  <c r="C45" i="4"/>
  <c r="C41" i="4"/>
  <c r="C37" i="4"/>
  <c r="C33" i="4"/>
  <c r="C29" i="4"/>
  <c r="C25" i="4"/>
  <c r="C21" i="4"/>
  <c r="C17" i="4"/>
  <c r="C13" i="4"/>
  <c r="C207" i="4"/>
  <c r="C203" i="4"/>
  <c r="C199" i="4"/>
  <c r="C195" i="4"/>
  <c r="C191" i="4"/>
  <c r="C187" i="4"/>
  <c r="C183" i="4"/>
  <c r="C179" i="4"/>
  <c r="C175" i="4"/>
  <c r="C171" i="4"/>
  <c r="C167" i="4"/>
  <c r="C163" i="4"/>
  <c r="C159" i="4"/>
  <c r="C155" i="4"/>
  <c r="C151" i="4"/>
  <c r="C147" i="4"/>
  <c r="C143" i="4"/>
  <c r="C139" i="4"/>
  <c r="C135" i="4"/>
  <c r="C131" i="4"/>
  <c r="C127" i="4"/>
  <c r="C123" i="4"/>
  <c r="C119" i="4"/>
  <c r="C115" i="4"/>
  <c r="C111" i="4"/>
  <c r="C107" i="4"/>
  <c r="C103" i="4"/>
  <c r="C99" i="4"/>
  <c r="C95" i="4"/>
  <c r="C91" i="4"/>
  <c r="C87" i="4"/>
  <c r="C83" i="4"/>
  <c r="C79" i="4"/>
  <c r="C75" i="4"/>
  <c r="C71" i="4"/>
  <c r="C67" i="4"/>
  <c r="C63" i="4"/>
  <c r="C59" i="4"/>
  <c r="C55" i="4"/>
  <c r="C51" i="4"/>
  <c r="C47" i="4"/>
  <c r="C43" i="4"/>
  <c r="C39" i="4"/>
  <c r="C35" i="4"/>
  <c r="C31" i="4"/>
  <c r="C27" i="4"/>
  <c r="C23" i="4"/>
  <c r="C19" i="4"/>
  <c r="C15" i="4"/>
  <c r="C11" i="4"/>
  <c r="Q197" i="3"/>
  <c r="Q165" i="3"/>
  <c r="Q189" i="3"/>
  <c r="Q181" i="3"/>
  <c r="Q173" i="3"/>
  <c r="Q205" i="3"/>
  <c r="Q200" i="3"/>
  <c r="Q192" i="3"/>
  <c r="Q184" i="3"/>
  <c r="Q176" i="3"/>
  <c r="Q168" i="3"/>
  <c r="C9" i="4"/>
  <c r="C8" i="4"/>
  <c r="Q160" i="3"/>
  <c r="Q152" i="3"/>
  <c r="Q144" i="3"/>
  <c r="Q136" i="3"/>
  <c r="Q128" i="3"/>
  <c r="Q157" i="3"/>
  <c r="Q149" i="3"/>
  <c r="Q141" i="3"/>
  <c r="Q133" i="3"/>
  <c r="Q125" i="3"/>
  <c r="Q206" i="3"/>
  <c r="Q198" i="3"/>
  <c r="Q190" i="3"/>
  <c r="Q182" i="3"/>
  <c r="Q174" i="3"/>
  <c r="Q166" i="3"/>
  <c r="Q158" i="3"/>
  <c r="Q150" i="3"/>
  <c r="Q142" i="3"/>
  <c r="Q134" i="3"/>
  <c r="Q126" i="3"/>
  <c r="Q118" i="3"/>
  <c r="Q110" i="3"/>
  <c r="Q102" i="3"/>
  <c r="Q94" i="3"/>
  <c r="Q86" i="3"/>
  <c r="Q78" i="3"/>
  <c r="Q70" i="3"/>
  <c r="Q62" i="3"/>
  <c r="Q54" i="3"/>
  <c r="Q46" i="3"/>
  <c r="Q38" i="3"/>
  <c r="Q30" i="3"/>
  <c r="Q117" i="3"/>
  <c r="Q109" i="3"/>
  <c r="Q101" i="3"/>
  <c r="Q93" i="3"/>
  <c r="Q85" i="3"/>
  <c r="Q77" i="3"/>
  <c r="Q69" i="3"/>
  <c r="Q61" i="3"/>
  <c r="Q53" i="3"/>
  <c r="Q45" i="3"/>
  <c r="Q37" i="3"/>
  <c r="Q29" i="3"/>
  <c r="Q21" i="3"/>
  <c r="Q204" i="3"/>
  <c r="Q196" i="3"/>
  <c r="Q188" i="3"/>
  <c r="Q180" i="3"/>
  <c r="Q172" i="3"/>
  <c r="Q164" i="3"/>
  <c r="Q202" i="3"/>
  <c r="Q194" i="3"/>
  <c r="Q186" i="3"/>
  <c r="Q178" i="3"/>
  <c r="Q170" i="3"/>
  <c r="Q162" i="3"/>
  <c r="Q154" i="3"/>
  <c r="Q146" i="3"/>
  <c r="Q138" i="3"/>
  <c r="Q130" i="3"/>
  <c r="Q122" i="3"/>
  <c r="Q114" i="3"/>
  <c r="Q106" i="3"/>
  <c r="Q98" i="3"/>
  <c r="Q90" i="3"/>
  <c r="Q82" i="3"/>
  <c r="Q74" i="3"/>
  <c r="Q66" i="3"/>
  <c r="Q58" i="3"/>
  <c r="Q50" i="3"/>
  <c r="Q42" i="3"/>
  <c r="Q34" i="3"/>
  <c r="Q26" i="3"/>
  <c r="Q18" i="3"/>
  <c r="Q201" i="3"/>
  <c r="Q193" i="3"/>
  <c r="Q185" i="3"/>
  <c r="Q177" i="3"/>
  <c r="Q169" i="3"/>
  <c r="Q161" i="3"/>
  <c r="Q120" i="3"/>
  <c r="Q112" i="3"/>
  <c r="Q104" i="3"/>
  <c r="Q96" i="3"/>
  <c r="Q88" i="3"/>
  <c r="Q80" i="3"/>
  <c r="Q72" i="3"/>
  <c r="Q64" i="3"/>
  <c r="Q56" i="3"/>
  <c r="Q48" i="3"/>
  <c r="Q40" i="3"/>
  <c r="Q32" i="3"/>
  <c r="Q156" i="3"/>
  <c r="Q148" i="3"/>
  <c r="Q140" i="3"/>
  <c r="Q132" i="3"/>
  <c r="Q124" i="3"/>
  <c r="Q116" i="3"/>
  <c r="Q108" i="3"/>
  <c r="Q100" i="3"/>
  <c r="Q92" i="3"/>
  <c r="Q84" i="3"/>
  <c r="Q76" i="3"/>
  <c r="Q68" i="3"/>
  <c r="Q60" i="3"/>
  <c r="Q52" i="3"/>
  <c r="Q44" i="3"/>
  <c r="Q36" i="3"/>
  <c r="Q28" i="3"/>
  <c r="Q153" i="3"/>
  <c r="Q145" i="3"/>
  <c r="Q137" i="3"/>
  <c r="Q129" i="3"/>
  <c r="Q121" i="3"/>
  <c r="Q113" i="3"/>
  <c r="Q105" i="3"/>
  <c r="Q97" i="3"/>
  <c r="Q89" i="3"/>
  <c r="Q81" i="3"/>
  <c r="Q73" i="3"/>
  <c r="Q65" i="3"/>
  <c r="Q57" i="3"/>
  <c r="Q49" i="3"/>
  <c r="Q41" i="3"/>
  <c r="Q33" i="3"/>
  <c r="Q25" i="3"/>
  <c r="Q199" i="3"/>
  <c r="Q191" i="3"/>
  <c r="Q183" i="3"/>
  <c r="Q175" i="3"/>
  <c r="Q167" i="3"/>
  <c r="Q159" i="3"/>
  <c r="Q151" i="3"/>
  <c r="Q143" i="3"/>
  <c r="Q135" i="3"/>
  <c r="Q127" i="3"/>
  <c r="Q119" i="3"/>
  <c r="Q111" i="3"/>
  <c r="Q103" i="3"/>
  <c r="Q95" i="3"/>
  <c r="Q87" i="3"/>
  <c r="Q79" i="3"/>
  <c r="Q71" i="3"/>
  <c r="Q63" i="3"/>
  <c r="Q55" i="3"/>
  <c r="Q47" i="3"/>
  <c r="Q39" i="3"/>
  <c r="Q31" i="3"/>
  <c r="Q22" i="3"/>
  <c r="Q20" i="3"/>
  <c r="Q12" i="3"/>
  <c r="X13" i="3" s="1"/>
  <c r="Q203" i="3"/>
  <c r="Q195" i="3"/>
  <c r="Q187" i="3"/>
  <c r="Q179" i="3"/>
  <c r="Q171" i="3"/>
  <c r="Q163" i="3"/>
  <c r="Q155" i="3"/>
  <c r="Q147" i="3"/>
  <c r="Q139" i="3"/>
  <c r="Q131" i="3"/>
  <c r="Q123" i="3"/>
  <c r="Q115" i="3"/>
  <c r="Q107" i="3"/>
  <c r="Q99" i="3"/>
  <c r="Q91" i="3"/>
  <c r="Q83" i="3"/>
  <c r="Q75" i="3"/>
  <c r="Q67" i="3"/>
  <c r="Q59" i="3"/>
  <c r="Q51" i="3"/>
  <c r="Q43" i="3"/>
  <c r="Q35" i="3"/>
  <c r="Q27" i="3"/>
  <c r="Q19" i="3"/>
  <c r="Q11" i="3"/>
  <c r="Q10" i="3"/>
  <c r="X8" i="3"/>
  <c r="G8" i="11" l="1"/>
  <c r="V18" i="3"/>
  <c r="P14" i="3"/>
  <c r="AG13" i="3"/>
  <c r="U10" i="3"/>
  <c r="J11" i="4" s="1"/>
  <c r="Y19" i="3"/>
  <c r="N20" i="4" s="1"/>
  <c r="P23" i="3"/>
  <c r="AG22" i="3"/>
  <c r="G17" i="11"/>
  <c r="X19" i="3"/>
  <c r="M20" i="4" s="1"/>
  <c r="V19" i="3"/>
  <c r="V20" i="3"/>
  <c r="K21" i="4" s="1"/>
  <c r="V21" i="3"/>
  <c r="K22" i="4" s="1"/>
  <c r="U22" i="3"/>
  <c r="J23" i="4" s="1"/>
  <c r="X21" i="3"/>
  <c r="M22" i="4" s="1"/>
  <c r="T22" i="3"/>
  <c r="I23" i="4" s="1"/>
  <c r="Y22" i="3"/>
  <c r="N23" i="4" s="1"/>
  <c r="Y18" i="3"/>
  <c r="N19" i="4" s="1"/>
  <c r="W22" i="3"/>
  <c r="S22" i="3" s="1"/>
  <c r="U18" i="3"/>
  <c r="J19" i="4" s="1"/>
  <c r="X20" i="3"/>
  <c r="V22" i="3"/>
  <c r="K23" i="4" s="1"/>
  <c r="W18" i="3"/>
  <c r="S18" i="3" s="1"/>
  <c r="W20" i="3"/>
  <c r="S20" i="3" s="1"/>
  <c r="X22" i="3"/>
  <c r="M23" i="4" s="1"/>
  <c r="T20" i="3"/>
  <c r="I21" i="4" s="1"/>
  <c r="U20" i="3"/>
  <c r="J21" i="4" s="1"/>
  <c r="X18" i="3"/>
  <c r="M19" i="4" s="1"/>
  <c r="Y20" i="3"/>
  <c r="N21" i="4" s="1"/>
  <c r="T18" i="3"/>
  <c r="I19" i="4" s="1"/>
  <c r="W21" i="3"/>
  <c r="S21" i="3" s="1"/>
  <c r="W19" i="3"/>
  <c r="S19" i="3" s="1"/>
  <c r="Y21" i="3"/>
  <c r="N22" i="4" s="1"/>
  <c r="U19" i="3"/>
  <c r="U21" i="3"/>
  <c r="J22" i="4" s="1"/>
  <c r="T21" i="3"/>
  <c r="I22" i="4" s="1"/>
  <c r="T19" i="3"/>
  <c r="I20" i="4" s="1"/>
  <c r="J193" i="4"/>
  <c r="U13" i="3"/>
  <c r="J14" i="4" s="1"/>
  <c r="U11" i="3"/>
  <c r="J12" i="4" s="1"/>
  <c r="V13" i="3"/>
  <c r="K14" i="4" s="1"/>
  <c r="T13" i="3"/>
  <c r="I14" i="4" s="1"/>
  <c r="T11" i="3"/>
  <c r="I12" i="4" s="1"/>
  <c r="I185" i="4"/>
  <c r="Y13" i="3"/>
  <c r="N14" i="4" s="1"/>
  <c r="W13" i="3"/>
  <c r="S13" i="3" s="1"/>
  <c r="Y11" i="3"/>
  <c r="N12" i="4" s="1"/>
  <c r="V11" i="3"/>
  <c r="K12" i="4" s="1"/>
  <c r="W11" i="3"/>
  <c r="S11" i="3" s="1"/>
  <c r="T10" i="3"/>
  <c r="I11" i="4" s="1"/>
  <c r="X11" i="3"/>
  <c r="M12" i="4" s="1"/>
  <c r="V10" i="3"/>
  <c r="K11" i="4" s="1"/>
  <c r="Y10" i="3"/>
  <c r="N11" i="4" s="1"/>
  <c r="X10" i="3"/>
  <c r="M11" i="4" s="1"/>
  <c r="W10" i="3"/>
  <c r="S10" i="3" s="1"/>
  <c r="U9" i="3"/>
  <c r="J10" i="4" s="1"/>
  <c r="U8" i="3"/>
  <c r="J9" i="4" s="1"/>
  <c r="Y8" i="3"/>
  <c r="N9" i="4" s="1"/>
  <c r="W9" i="3"/>
  <c r="S9" i="3" s="1"/>
  <c r="Y9" i="3"/>
  <c r="N10" i="4" s="1"/>
  <c r="V9" i="3"/>
  <c r="K10" i="4" s="1"/>
  <c r="X9" i="3"/>
  <c r="M10" i="4" s="1"/>
  <c r="T9" i="3"/>
  <c r="I10" i="4" s="1"/>
  <c r="V8" i="3"/>
  <c r="K9" i="4" s="1"/>
  <c r="T8" i="3"/>
  <c r="I9" i="4" s="1"/>
  <c r="W8" i="3"/>
  <c r="S8" i="3" s="1"/>
  <c r="AP7" i="3"/>
  <c r="X12" i="3"/>
  <c r="M13" i="4" s="1"/>
  <c r="Y12" i="3"/>
  <c r="N13" i="4" s="1"/>
  <c r="T12" i="3"/>
  <c r="I13" i="4" s="1"/>
  <c r="W12" i="3"/>
  <c r="S12" i="3" s="1"/>
  <c r="U12" i="3"/>
  <c r="J13" i="4" s="1"/>
  <c r="V12" i="3"/>
  <c r="K13" i="4" s="1"/>
  <c r="J153" i="4"/>
  <c r="H129" i="4"/>
  <c r="A9" i="8"/>
  <c r="B8" i="8"/>
  <c r="C8" i="8"/>
  <c r="D8" i="8"/>
  <c r="E8" i="8"/>
  <c r="H206" i="4"/>
  <c r="I166" i="4"/>
  <c r="N161" i="4"/>
  <c r="J198" i="4"/>
  <c r="J166" i="4"/>
  <c r="J177" i="4"/>
  <c r="I206" i="4"/>
  <c r="I190" i="4"/>
  <c r="I150" i="4"/>
  <c r="M166" i="4"/>
  <c r="J182" i="4"/>
  <c r="J169" i="4"/>
  <c r="N158" i="4"/>
  <c r="M174" i="4"/>
  <c r="H137" i="4"/>
  <c r="J201" i="4"/>
  <c r="H126" i="4"/>
  <c r="N206" i="4"/>
  <c r="J142" i="4"/>
  <c r="M182" i="4"/>
  <c r="M198" i="4"/>
  <c r="K142" i="4"/>
  <c r="N129" i="4"/>
  <c r="M177" i="4"/>
  <c r="M150" i="4"/>
  <c r="J129" i="4"/>
  <c r="M193" i="4"/>
  <c r="N137" i="4"/>
  <c r="K137" i="4"/>
  <c r="I201" i="4"/>
  <c r="J158" i="4"/>
  <c r="M137" i="4"/>
  <c r="K193" i="4"/>
  <c r="I198" i="4"/>
  <c r="N126" i="4"/>
  <c r="N198" i="4"/>
  <c r="K201" i="4"/>
  <c r="M126" i="4"/>
  <c r="K198" i="4"/>
  <c r="I126" i="4"/>
  <c r="J161" i="4"/>
  <c r="I177" i="4"/>
  <c r="N182" i="4"/>
  <c r="N47" i="4"/>
  <c r="J47" i="4"/>
  <c r="I47" i="4"/>
  <c r="K47" i="4"/>
  <c r="M47" i="4"/>
  <c r="N111" i="4"/>
  <c r="J111" i="4"/>
  <c r="I111" i="4"/>
  <c r="K111" i="4"/>
  <c r="M111" i="4"/>
  <c r="I175" i="4"/>
  <c r="M175" i="4"/>
  <c r="K175" i="4"/>
  <c r="J175" i="4"/>
  <c r="N175" i="4"/>
  <c r="K180" i="4"/>
  <c r="N180" i="4"/>
  <c r="J180" i="4"/>
  <c r="M180" i="4"/>
  <c r="I180" i="4"/>
  <c r="J144" i="4"/>
  <c r="K144" i="4"/>
  <c r="N144" i="4"/>
  <c r="M144" i="4"/>
  <c r="I144" i="4"/>
  <c r="K138" i="4"/>
  <c r="N138" i="4"/>
  <c r="J138" i="4"/>
  <c r="I138" i="4"/>
  <c r="M138" i="4"/>
  <c r="I133" i="4"/>
  <c r="M133" i="4"/>
  <c r="J133" i="4"/>
  <c r="K133" i="4"/>
  <c r="N133" i="4"/>
  <c r="J33" i="4"/>
  <c r="N33" i="4"/>
  <c r="I33" i="4"/>
  <c r="M33" i="4"/>
  <c r="K33" i="4"/>
  <c r="K145" i="4"/>
  <c r="I82" i="4"/>
  <c r="M82" i="4"/>
  <c r="N82" i="4"/>
  <c r="J82" i="4"/>
  <c r="K82" i="4"/>
  <c r="J105" i="4"/>
  <c r="N105" i="4"/>
  <c r="I105" i="4"/>
  <c r="M105" i="4"/>
  <c r="K105" i="4"/>
  <c r="J178" i="4"/>
  <c r="K178" i="4"/>
  <c r="N178" i="4"/>
  <c r="I178" i="4"/>
  <c r="M178" i="4"/>
  <c r="I163" i="4"/>
  <c r="M163" i="4"/>
  <c r="J163" i="4"/>
  <c r="K163" i="4"/>
  <c r="N163" i="4"/>
  <c r="J174" i="4"/>
  <c r="N39" i="4"/>
  <c r="J39" i="4"/>
  <c r="K39" i="4"/>
  <c r="I39" i="4"/>
  <c r="M39" i="4"/>
  <c r="N103" i="4"/>
  <c r="J103" i="4"/>
  <c r="K103" i="4"/>
  <c r="I103" i="4"/>
  <c r="M103" i="4"/>
  <c r="K196" i="4"/>
  <c r="N196" i="4"/>
  <c r="J196" i="4"/>
  <c r="M196" i="4"/>
  <c r="I196" i="4"/>
  <c r="N90" i="4"/>
  <c r="I90" i="4"/>
  <c r="M90" i="4"/>
  <c r="K90" i="4"/>
  <c r="J90" i="4"/>
  <c r="I149" i="4"/>
  <c r="M149" i="4"/>
  <c r="J149" i="4"/>
  <c r="K149" i="4"/>
  <c r="N149" i="4"/>
  <c r="M145" i="4"/>
  <c r="J186" i="4"/>
  <c r="K186" i="4"/>
  <c r="N186" i="4"/>
  <c r="I186" i="4"/>
  <c r="M186" i="4"/>
  <c r="M14" i="4"/>
  <c r="N134" i="4"/>
  <c r="J140" i="4"/>
  <c r="K140" i="4"/>
  <c r="N140" i="4"/>
  <c r="M140" i="4"/>
  <c r="I140" i="4"/>
  <c r="I40" i="4"/>
  <c r="J40" i="4"/>
  <c r="N40" i="4"/>
  <c r="M40" i="4"/>
  <c r="K40" i="4"/>
  <c r="K168" i="4"/>
  <c r="N168" i="4"/>
  <c r="J168" i="4"/>
  <c r="I168" i="4"/>
  <c r="M168" i="4"/>
  <c r="I98" i="4"/>
  <c r="M98" i="4"/>
  <c r="N98" i="4"/>
  <c r="J98" i="4"/>
  <c r="K98" i="4"/>
  <c r="J93" i="4"/>
  <c r="N93" i="4"/>
  <c r="K93" i="4"/>
  <c r="M93" i="4"/>
  <c r="I93" i="4"/>
  <c r="I157" i="4"/>
  <c r="M157" i="4"/>
  <c r="J157" i="4"/>
  <c r="K157" i="4"/>
  <c r="N157" i="4"/>
  <c r="J57" i="4"/>
  <c r="N57" i="4"/>
  <c r="I57" i="4"/>
  <c r="M57" i="4"/>
  <c r="K57" i="4"/>
  <c r="J121" i="4"/>
  <c r="N121" i="4"/>
  <c r="I121" i="4"/>
  <c r="M121" i="4"/>
  <c r="K121" i="4"/>
  <c r="I161" i="4"/>
  <c r="M201" i="4"/>
  <c r="J194" i="4"/>
  <c r="K194" i="4"/>
  <c r="N194" i="4"/>
  <c r="I194" i="4"/>
  <c r="M194" i="4"/>
  <c r="N51" i="4"/>
  <c r="J51" i="4"/>
  <c r="M51" i="4"/>
  <c r="K51" i="4"/>
  <c r="I51" i="4"/>
  <c r="N115" i="4"/>
  <c r="J115" i="4"/>
  <c r="M115" i="4"/>
  <c r="K115" i="4"/>
  <c r="I115" i="4"/>
  <c r="I179" i="4"/>
  <c r="M179" i="4"/>
  <c r="J179" i="4"/>
  <c r="K179" i="4"/>
  <c r="N179" i="4"/>
  <c r="M142" i="4"/>
  <c r="M197" i="4"/>
  <c r="I197" i="4"/>
  <c r="N197" i="4"/>
  <c r="J197" i="4"/>
  <c r="K197" i="4"/>
  <c r="J86" i="4"/>
  <c r="K86" i="4"/>
  <c r="N86" i="4"/>
  <c r="M86" i="4"/>
  <c r="I86" i="4"/>
  <c r="J126" i="4"/>
  <c r="K134" i="4"/>
  <c r="K158" i="4"/>
  <c r="K182" i="4"/>
  <c r="N55" i="4"/>
  <c r="J55" i="4"/>
  <c r="K55" i="4"/>
  <c r="I55" i="4"/>
  <c r="M55" i="4"/>
  <c r="N119" i="4"/>
  <c r="J119" i="4"/>
  <c r="K119" i="4"/>
  <c r="I119" i="4"/>
  <c r="M119" i="4"/>
  <c r="I183" i="4"/>
  <c r="M183" i="4"/>
  <c r="K183" i="4"/>
  <c r="J183" i="4"/>
  <c r="N183" i="4"/>
  <c r="N27" i="4"/>
  <c r="J27" i="4"/>
  <c r="M27" i="4"/>
  <c r="I27" i="4"/>
  <c r="K27" i="4"/>
  <c r="K174" i="4"/>
  <c r="I159" i="4"/>
  <c r="K159" i="4"/>
  <c r="M159" i="4"/>
  <c r="J159" i="4"/>
  <c r="N159" i="4"/>
  <c r="M124" i="4"/>
  <c r="K124" i="4"/>
  <c r="N124" i="4"/>
  <c r="J124" i="4"/>
  <c r="I124" i="4"/>
  <c r="J77" i="4"/>
  <c r="N77" i="4"/>
  <c r="K77" i="4"/>
  <c r="I77" i="4"/>
  <c r="M77" i="4"/>
  <c r="J145" i="4"/>
  <c r="I153" i="4"/>
  <c r="N35" i="4"/>
  <c r="J35" i="4"/>
  <c r="M35" i="4"/>
  <c r="K35" i="4"/>
  <c r="I35" i="4"/>
  <c r="J70" i="4"/>
  <c r="K70" i="4"/>
  <c r="N70" i="4"/>
  <c r="I70" i="4"/>
  <c r="M70" i="4"/>
  <c r="J134" i="4"/>
  <c r="I167" i="4"/>
  <c r="M167" i="4"/>
  <c r="K167" i="4"/>
  <c r="J167" i="4"/>
  <c r="N167" i="4"/>
  <c r="J132" i="4"/>
  <c r="K132" i="4"/>
  <c r="N132" i="4"/>
  <c r="M132" i="4"/>
  <c r="I132" i="4"/>
  <c r="J96" i="4"/>
  <c r="N96" i="4"/>
  <c r="I96" i="4"/>
  <c r="K96" i="4"/>
  <c r="M96" i="4"/>
  <c r="N26" i="4"/>
  <c r="I26" i="4"/>
  <c r="M26" i="4"/>
  <c r="J26" i="4"/>
  <c r="K26" i="4"/>
  <c r="J85" i="4"/>
  <c r="N85" i="4"/>
  <c r="K85" i="4"/>
  <c r="M85" i="4"/>
  <c r="I85" i="4"/>
  <c r="J49" i="4"/>
  <c r="N49" i="4"/>
  <c r="I49" i="4"/>
  <c r="M49" i="4"/>
  <c r="K49" i="4"/>
  <c r="M76" i="4"/>
  <c r="K76" i="4"/>
  <c r="J76" i="4"/>
  <c r="N76" i="4"/>
  <c r="I76" i="4"/>
  <c r="K204" i="4"/>
  <c r="N204" i="4"/>
  <c r="J204" i="4"/>
  <c r="M204" i="4"/>
  <c r="I204" i="4"/>
  <c r="I104" i="4"/>
  <c r="J104" i="4"/>
  <c r="N104" i="4"/>
  <c r="M104" i="4"/>
  <c r="K104" i="4"/>
  <c r="I34" i="4"/>
  <c r="M34" i="4"/>
  <c r="N34" i="4"/>
  <c r="J34" i="4"/>
  <c r="K34" i="4"/>
  <c r="J29" i="4"/>
  <c r="N29" i="4"/>
  <c r="K29" i="4"/>
  <c r="I29" i="4"/>
  <c r="M29" i="4"/>
  <c r="K20" i="4"/>
  <c r="J20" i="4"/>
  <c r="K84" i="4"/>
  <c r="M84" i="4"/>
  <c r="I84" i="4"/>
  <c r="J84" i="4"/>
  <c r="N84" i="4"/>
  <c r="J148" i="4"/>
  <c r="K148" i="4"/>
  <c r="N148" i="4"/>
  <c r="M148" i="4"/>
  <c r="I148" i="4"/>
  <c r="J48" i="4"/>
  <c r="N48" i="4"/>
  <c r="I48" i="4"/>
  <c r="K48" i="4"/>
  <c r="M48" i="4"/>
  <c r="J112" i="4"/>
  <c r="N112" i="4"/>
  <c r="I112" i="4"/>
  <c r="K112" i="4"/>
  <c r="M112" i="4"/>
  <c r="K176" i="4"/>
  <c r="N176" i="4"/>
  <c r="J176" i="4"/>
  <c r="I176" i="4"/>
  <c r="M176" i="4"/>
  <c r="N42" i="4"/>
  <c r="I42" i="4"/>
  <c r="M42" i="4"/>
  <c r="K42" i="4"/>
  <c r="J42" i="4"/>
  <c r="N106" i="4"/>
  <c r="I106" i="4"/>
  <c r="M106" i="4"/>
  <c r="K106" i="4"/>
  <c r="J106" i="4"/>
  <c r="J37" i="4"/>
  <c r="N37" i="4"/>
  <c r="K37" i="4"/>
  <c r="I37" i="4"/>
  <c r="M37" i="4"/>
  <c r="J101" i="4"/>
  <c r="N101" i="4"/>
  <c r="K101" i="4"/>
  <c r="I101" i="4"/>
  <c r="M101" i="4"/>
  <c r="N145" i="4"/>
  <c r="N177" i="4"/>
  <c r="J65" i="4"/>
  <c r="N65" i="4"/>
  <c r="I65" i="4"/>
  <c r="M65" i="4"/>
  <c r="K65" i="4"/>
  <c r="K129" i="4"/>
  <c r="J137" i="4"/>
  <c r="I145" i="4"/>
  <c r="M161" i="4"/>
  <c r="J202" i="4"/>
  <c r="K202" i="4"/>
  <c r="N202" i="4"/>
  <c r="I202" i="4"/>
  <c r="M202" i="4"/>
  <c r="N59" i="4"/>
  <c r="J59" i="4"/>
  <c r="M59" i="4"/>
  <c r="I59" i="4"/>
  <c r="K59" i="4"/>
  <c r="N123" i="4"/>
  <c r="J123" i="4"/>
  <c r="M123" i="4"/>
  <c r="I123" i="4"/>
  <c r="K123" i="4"/>
  <c r="I187" i="4"/>
  <c r="M187" i="4"/>
  <c r="J187" i="4"/>
  <c r="K187" i="4"/>
  <c r="N187" i="4"/>
  <c r="M205" i="4"/>
  <c r="I205" i="4"/>
  <c r="N205" i="4"/>
  <c r="J205" i="4"/>
  <c r="K205" i="4"/>
  <c r="K30" i="4"/>
  <c r="J30" i="4"/>
  <c r="I30" i="4"/>
  <c r="M30" i="4"/>
  <c r="N30" i="4"/>
  <c r="K94" i="4"/>
  <c r="J94" i="4"/>
  <c r="I94" i="4"/>
  <c r="M94" i="4"/>
  <c r="N94" i="4"/>
  <c r="K126" i="4"/>
  <c r="I142" i="4"/>
  <c r="J150" i="4"/>
  <c r="N166" i="4"/>
  <c r="K206" i="4"/>
  <c r="N63" i="4"/>
  <c r="J63" i="4"/>
  <c r="I63" i="4"/>
  <c r="K63" i="4"/>
  <c r="M63" i="4"/>
  <c r="N127" i="4"/>
  <c r="J127" i="4"/>
  <c r="I127" i="4"/>
  <c r="K127" i="4"/>
  <c r="M127" i="4"/>
  <c r="I191" i="4"/>
  <c r="M191" i="4"/>
  <c r="K191" i="4"/>
  <c r="N191" i="4"/>
  <c r="J191" i="4"/>
  <c r="K52" i="4"/>
  <c r="M52" i="4"/>
  <c r="I52" i="4"/>
  <c r="J52" i="4"/>
  <c r="N52" i="4"/>
  <c r="N74" i="4"/>
  <c r="I74" i="4"/>
  <c r="M74" i="4"/>
  <c r="K74" i="4"/>
  <c r="J74" i="4"/>
  <c r="M181" i="4"/>
  <c r="I181" i="4"/>
  <c r="N181" i="4"/>
  <c r="J181" i="4"/>
  <c r="K181" i="4"/>
  <c r="K68" i="4"/>
  <c r="M68" i="4"/>
  <c r="I68" i="4"/>
  <c r="J68" i="4"/>
  <c r="N68" i="4"/>
  <c r="J32" i="4"/>
  <c r="N32" i="4"/>
  <c r="I32" i="4"/>
  <c r="K32" i="4"/>
  <c r="M32" i="4"/>
  <c r="K160" i="4"/>
  <c r="N160" i="4"/>
  <c r="J160" i="4"/>
  <c r="I160" i="4"/>
  <c r="M160" i="4"/>
  <c r="K154" i="4"/>
  <c r="N154" i="4"/>
  <c r="J154" i="4"/>
  <c r="I154" i="4"/>
  <c r="M154" i="4"/>
  <c r="K153" i="4"/>
  <c r="J113" i="4"/>
  <c r="N113" i="4"/>
  <c r="I113" i="4"/>
  <c r="M113" i="4"/>
  <c r="K113" i="4"/>
  <c r="N43" i="4"/>
  <c r="J43" i="4"/>
  <c r="M43" i="4"/>
  <c r="I43" i="4"/>
  <c r="K43" i="4"/>
  <c r="N107" i="4"/>
  <c r="J107" i="4"/>
  <c r="M107" i="4"/>
  <c r="I107" i="4"/>
  <c r="K107" i="4"/>
  <c r="I171" i="4"/>
  <c r="M171" i="4"/>
  <c r="J171" i="4"/>
  <c r="K171" i="4"/>
  <c r="N171" i="4"/>
  <c r="M189" i="4"/>
  <c r="I189" i="4"/>
  <c r="N189" i="4"/>
  <c r="J189" i="4"/>
  <c r="K189" i="4"/>
  <c r="K78" i="4"/>
  <c r="J78" i="4"/>
  <c r="M78" i="4"/>
  <c r="I78" i="4"/>
  <c r="N78" i="4"/>
  <c r="M28" i="4"/>
  <c r="K28" i="4"/>
  <c r="N28" i="4"/>
  <c r="I28" i="4"/>
  <c r="J28" i="4"/>
  <c r="M92" i="4"/>
  <c r="K92" i="4"/>
  <c r="N92" i="4"/>
  <c r="J92" i="4"/>
  <c r="I92" i="4"/>
  <c r="J156" i="4"/>
  <c r="K156" i="4"/>
  <c r="N156" i="4"/>
  <c r="M156" i="4"/>
  <c r="I156" i="4"/>
  <c r="M21" i="4"/>
  <c r="I56" i="4"/>
  <c r="J56" i="4"/>
  <c r="N56" i="4"/>
  <c r="M56" i="4"/>
  <c r="K56" i="4"/>
  <c r="I120" i="4"/>
  <c r="J120" i="4"/>
  <c r="N120" i="4"/>
  <c r="M120" i="4"/>
  <c r="K120" i="4"/>
  <c r="K184" i="4"/>
  <c r="N184" i="4"/>
  <c r="J184" i="4"/>
  <c r="M184" i="4"/>
  <c r="I184" i="4"/>
  <c r="I50" i="4"/>
  <c r="M50" i="4"/>
  <c r="N50" i="4"/>
  <c r="J50" i="4"/>
  <c r="K50" i="4"/>
  <c r="I114" i="4"/>
  <c r="M114" i="4"/>
  <c r="N114" i="4"/>
  <c r="J114" i="4"/>
  <c r="K114" i="4"/>
  <c r="J45" i="4"/>
  <c r="N45" i="4"/>
  <c r="K45" i="4"/>
  <c r="I45" i="4"/>
  <c r="M45" i="4"/>
  <c r="J109" i="4"/>
  <c r="N109" i="4"/>
  <c r="K109" i="4"/>
  <c r="I109" i="4"/>
  <c r="M109" i="4"/>
  <c r="J185" i="4"/>
  <c r="J73" i="4"/>
  <c r="N73" i="4"/>
  <c r="I73" i="4"/>
  <c r="M73" i="4"/>
  <c r="K73" i="4"/>
  <c r="N153" i="4"/>
  <c r="M185" i="4"/>
  <c r="I182" i="4"/>
  <c r="N67" i="4"/>
  <c r="J67" i="4"/>
  <c r="M67" i="4"/>
  <c r="K67" i="4"/>
  <c r="I67" i="4"/>
  <c r="J131" i="4"/>
  <c r="M131" i="4"/>
  <c r="N131" i="4"/>
  <c r="K131" i="4"/>
  <c r="I131" i="4"/>
  <c r="I195" i="4"/>
  <c r="M195" i="4"/>
  <c r="J195" i="4"/>
  <c r="K195" i="4"/>
  <c r="N195" i="4"/>
  <c r="J38" i="4"/>
  <c r="K38" i="4"/>
  <c r="N38" i="4"/>
  <c r="I38" i="4"/>
  <c r="M38" i="4"/>
  <c r="J102" i="4"/>
  <c r="K102" i="4"/>
  <c r="N102" i="4"/>
  <c r="I102" i="4"/>
  <c r="M102" i="4"/>
  <c r="N150" i="4"/>
  <c r="K166" i="4"/>
  <c r="N190" i="4"/>
  <c r="J206" i="4"/>
  <c r="N71" i="4"/>
  <c r="J71" i="4"/>
  <c r="K71" i="4"/>
  <c r="I71" i="4"/>
  <c r="M71" i="4"/>
  <c r="M135" i="4"/>
  <c r="I135" i="4"/>
  <c r="K135" i="4"/>
  <c r="N135" i="4"/>
  <c r="J135" i="4"/>
  <c r="I199" i="4"/>
  <c r="M199" i="4"/>
  <c r="K199" i="4"/>
  <c r="J199" i="4"/>
  <c r="N199" i="4"/>
  <c r="M9" i="4"/>
  <c r="J80" i="4"/>
  <c r="N80" i="4"/>
  <c r="I80" i="4"/>
  <c r="K80" i="4"/>
  <c r="M80" i="4"/>
  <c r="J69" i="4"/>
  <c r="N69" i="4"/>
  <c r="K69" i="4"/>
  <c r="I69" i="4"/>
  <c r="M69" i="4"/>
  <c r="J170" i="4"/>
  <c r="K170" i="4"/>
  <c r="N170" i="4"/>
  <c r="I170" i="4"/>
  <c r="M170" i="4"/>
  <c r="N91" i="4"/>
  <c r="J91" i="4"/>
  <c r="M91" i="4"/>
  <c r="I91" i="4"/>
  <c r="K91" i="4"/>
  <c r="M155" i="4"/>
  <c r="I155" i="4"/>
  <c r="N155" i="4"/>
  <c r="K155" i="4"/>
  <c r="J155" i="4"/>
  <c r="M173" i="4"/>
  <c r="I173" i="4"/>
  <c r="N173" i="4"/>
  <c r="J173" i="4"/>
  <c r="K173" i="4"/>
  <c r="K62" i="4"/>
  <c r="J62" i="4"/>
  <c r="I62" i="4"/>
  <c r="M62" i="4"/>
  <c r="N62" i="4"/>
  <c r="N31" i="4"/>
  <c r="J31" i="4"/>
  <c r="I31" i="4"/>
  <c r="K31" i="4"/>
  <c r="M31" i="4"/>
  <c r="I88" i="4"/>
  <c r="J88" i="4"/>
  <c r="N88" i="4"/>
  <c r="M88" i="4"/>
  <c r="K88" i="4"/>
  <c r="K36" i="4"/>
  <c r="M36" i="4"/>
  <c r="I36" i="4"/>
  <c r="N36" i="4"/>
  <c r="J36" i="4"/>
  <c r="K100" i="4"/>
  <c r="M100" i="4"/>
  <c r="I100" i="4"/>
  <c r="N100" i="4"/>
  <c r="J100" i="4"/>
  <c r="K164" i="4"/>
  <c r="N164" i="4"/>
  <c r="J164" i="4"/>
  <c r="M164" i="4"/>
  <c r="I164" i="4"/>
  <c r="J64" i="4"/>
  <c r="N64" i="4"/>
  <c r="I64" i="4"/>
  <c r="K64" i="4"/>
  <c r="M64" i="4"/>
  <c r="J128" i="4"/>
  <c r="N128" i="4"/>
  <c r="I128" i="4"/>
  <c r="K128" i="4"/>
  <c r="M128" i="4"/>
  <c r="K192" i="4"/>
  <c r="N192" i="4"/>
  <c r="J192" i="4"/>
  <c r="I192" i="4"/>
  <c r="M192" i="4"/>
  <c r="N58" i="4"/>
  <c r="I58" i="4"/>
  <c r="M58" i="4"/>
  <c r="K58" i="4"/>
  <c r="J58" i="4"/>
  <c r="N122" i="4"/>
  <c r="I122" i="4"/>
  <c r="M122" i="4"/>
  <c r="K122" i="4"/>
  <c r="J122" i="4"/>
  <c r="J53" i="4"/>
  <c r="N53" i="4"/>
  <c r="K53" i="4"/>
  <c r="M53" i="4"/>
  <c r="I53" i="4"/>
  <c r="J117" i="4"/>
  <c r="N117" i="4"/>
  <c r="K117" i="4"/>
  <c r="M117" i="4"/>
  <c r="I117" i="4"/>
  <c r="I174" i="4"/>
  <c r="J81" i="4"/>
  <c r="N81" i="4"/>
  <c r="I81" i="4"/>
  <c r="M81" i="4"/>
  <c r="K81" i="4"/>
  <c r="M129" i="4"/>
  <c r="I169" i="4"/>
  <c r="M206" i="4"/>
  <c r="N185" i="4"/>
  <c r="N75" i="4"/>
  <c r="J75" i="4"/>
  <c r="M75" i="4"/>
  <c r="I75" i="4"/>
  <c r="K75" i="4"/>
  <c r="M139" i="4"/>
  <c r="I139" i="4"/>
  <c r="N139" i="4"/>
  <c r="K139" i="4"/>
  <c r="J139" i="4"/>
  <c r="I203" i="4"/>
  <c r="M203" i="4"/>
  <c r="J203" i="4"/>
  <c r="K203" i="4"/>
  <c r="N203" i="4"/>
  <c r="N193" i="4"/>
  <c r="K169" i="4"/>
  <c r="K46" i="4"/>
  <c r="J46" i="4"/>
  <c r="M46" i="4"/>
  <c r="I46" i="4"/>
  <c r="N46" i="4"/>
  <c r="K110" i="4"/>
  <c r="J110" i="4"/>
  <c r="M110" i="4"/>
  <c r="I110" i="4"/>
  <c r="N110" i="4"/>
  <c r="M134" i="4"/>
  <c r="K150" i="4"/>
  <c r="K190" i="4"/>
  <c r="N169" i="4"/>
  <c r="N79" i="4"/>
  <c r="J79" i="4"/>
  <c r="I79" i="4"/>
  <c r="K79" i="4"/>
  <c r="M79" i="4"/>
  <c r="M143" i="4"/>
  <c r="I143" i="4"/>
  <c r="K143" i="4"/>
  <c r="N143" i="4"/>
  <c r="J143" i="4"/>
  <c r="I207" i="4"/>
  <c r="M207" i="4"/>
  <c r="K207" i="4"/>
  <c r="J207" i="4"/>
  <c r="N207" i="4"/>
  <c r="K116" i="4"/>
  <c r="M116" i="4"/>
  <c r="I116" i="4"/>
  <c r="J116" i="4"/>
  <c r="N116" i="4"/>
  <c r="J97" i="4"/>
  <c r="N97" i="4"/>
  <c r="I97" i="4"/>
  <c r="M97" i="4"/>
  <c r="K97" i="4"/>
  <c r="N95" i="4"/>
  <c r="J95" i="4"/>
  <c r="I95" i="4"/>
  <c r="K95" i="4"/>
  <c r="M95" i="4"/>
  <c r="M60" i="4"/>
  <c r="K60" i="4"/>
  <c r="N60" i="4"/>
  <c r="J60" i="4"/>
  <c r="I60" i="4"/>
  <c r="K188" i="4"/>
  <c r="N188" i="4"/>
  <c r="J188" i="4"/>
  <c r="M188" i="4"/>
  <c r="I188" i="4"/>
  <c r="J152" i="4"/>
  <c r="K152" i="4"/>
  <c r="N152" i="4"/>
  <c r="M152" i="4"/>
  <c r="I152" i="4"/>
  <c r="K146" i="4"/>
  <c r="N146" i="4"/>
  <c r="J146" i="4"/>
  <c r="I146" i="4"/>
  <c r="M146" i="4"/>
  <c r="I141" i="4"/>
  <c r="M141" i="4"/>
  <c r="J141" i="4"/>
  <c r="K141" i="4"/>
  <c r="N141" i="4"/>
  <c r="J41" i="4"/>
  <c r="N41" i="4"/>
  <c r="I41" i="4"/>
  <c r="M41" i="4"/>
  <c r="K41" i="4"/>
  <c r="N99" i="4"/>
  <c r="J99" i="4"/>
  <c r="M99" i="4"/>
  <c r="K99" i="4"/>
  <c r="I99" i="4"/>
  <c r="M44" i="4"/>
  <c r="K44" i="4"/>
  <c r="J44" i="4"/>
  <c r="N44" i="4"/>
  <c r="I44" i="4"/>
  <c r="M108" i="4"/>
  <c r="K108" i="4"/>
  <c r="J108" i="4"/>
  <c r="N108" i="4"/>
  <c r="I108" i="4"/>
  <c r="K172" i="4"/>
  <c r="N172" i="4"/>
  <c r="J172" i="4"/>
  <c r="M172" i="4"/>
  <c r="I172" i="4"/>
  <c r="I72" i="4"/>
  <c r="J72" i="4"/>
  <c r="N72" i="4"/>
  <c r="M72" i="4"/>
  <c r="K72" i="4"/>
  <c r="J136" i="4"/>
  <c r="K136" i="4"/>
  <c r="N136" i="4"/>
  <c r="M136" i="4"/>
  <c r="I136" i="4"/>
  <c r="K200" i="4"/>
  <c r="N200" i="4"/>
  <c r="J200" i="4"/>
  <c r="I200" i="4"/>
  <c r="M200" i="4"/>
  <c r="I66" i="4"/>
  <c r="M66" i="4"/>
  <c r="N66" i="4"/>
  <c r="J66" i="4"/>
  <c r="K66" i="4"/>
  <c r="I130" i="4"/>
  <c r="M130" i="4"/>
  <c r="N130" i="4"/>
  <c r="J130" i="4"/>
  <c r="K130" i="4"/>
  <c r="J61" i="4"/>
  <c r="N61" i="4"/>
  <c r="K61" i="4"/>
  <c r="I61" i="4"/>
  <c r="M61" i="4"/>
  <c r="J125" i="4"/>
  <c r="N125" i="4"/>
  <c r="K125" i="4"/>
  <c r="I125" i="4"/>
  <c r="M125" i="4"/>
  <c r="K177" i="4"/>
  <c r="J89" i="4"/>
  <c r="N89" i="4"/>
  <c r="I89" i="4"/>
  <c r="M89" i="4"/>
  <c r="K89" i="4"/>
  <c r="I129" i="4"/>
  <c r="I137" i="4"/>
  <c r="M153" i="4"/>
  <c r="M169" i="4"/>
  <c r="I193" i="4"/>
  <c r="J162" i="4"/>
  <c r="K162" i="4"/>
  <c r="N162" i="4"/>
  <c r="I162" i="4"/>
  <c r="M162" i="4"/>
  <c r="K19" i="4"/>
  <c r="N83" i="4"/>
  <c r="J83" i="4"/>
  <c r="M83" i="4"/>
  <c r="K83" i="4"/>
  <c r="I83" i="4"/>
  <c r="M147" i="4"/>
  <c r="I147" i="4"/>
  <c r="N147" i="4"/>
  <c r="K147" i="4"/>
  <c r="J147" i="4"/>
  <c r="K161" i="4"/>
  <c r="M165" i="4"/>
  <c r="I165" i="4"/>
  <c r="N165" i="4"/>
  <c r="J165" i="4"/>
  <c r="K165" i="4"/>
  <c r="M190" i="4"/>
  <c r="J54" i="4"/>
  <c r="K54" i="4"/>
  <c r="N54" i="4"/>
  <c r="I54" i="4"/>
  <c r="M54" i="4"/>
  <c r="J118" i="4"/>
  <c r="K118" i="4"/>
  <c r="N118" i="4"/>
  <c r="I118" i="4"/>
  <c r="M118" i="4"/>
  <c r="I134" i="4"/>
  <c r="N142" i="4"/>
  <c r="I158" i="4"/>
  <c r="N174" i="4"/>
  <c r="J190" i="4"/>
  <c r="N201" i="4"/>
  <c r="N87" i="4"/>
  <c r="J87" i="4"/>
  <c r="K87" i="4"/>
  <c r="I87" i="4"/>
  <c r="M87" i="4"/>
  <c r="M151" i="4"/>
  <c r="I151" i="4"/>
  <c r="K151" i="4"/>
  <c r="N151" i="4"/>
  <c r="J151" i="4"/>
  <c r="K185" i="4"/>
  <c r="M158" i="4"/>
  <c r="P24" i="3" l="1"/>
  <c r="AG23" i="3"/>
  <c r="G18" i="11"/>
  <c r="Q23" i="3"/>
  <c r="T23" i="3" s="1"/>
  <c r="I24" i="4" s="1"/>
  <c r="P15" i="3"/>
  <c r="P16" i="3" s="1"/>
  <c r="AG14" i="3"/>
  <c r="G9" i="11"/>
  <c r="Q14" i="3"/>
  <c r="AQ7" i="3"/>
  <c r="L129" i="4"/>
  <c r="A10" i="8"/>
  <c r="B9" i="8"/>
  <c r="C9" i="8"/>
  <c r="D9" i="8"/>
  <c r="E9" i="8"/>
  <c r="L206" i="4"/>
  <c r="L126" i="4"/>
  <c r="L137" i="4"/>
  <c r="H83" i="4"/>
  <c r="L83" i="4"/>
  <c r="H143" i="4"/>
  <c r="L143" i="4"/>
  <c r="H73" i="4"/>
  <c r="L73" i="4"/>
  <c r="H114" i="4"/>
  <c r="L114" i="4"/>
  <c r="H56" i="4"/>
  <c r="L56" i="4"/>
  <c r="H28" i="4"/>
  <c r="L28" i="4"/>
  <c r="H113" i="4"/>
  <c r="L113" i="4"/>
  <c r="H59" i="4"/>
  <c r="L59" i="4"/>
  <c r="H101" i="4"/>
  <c r="L101" i="4"/>
  <c r="H112" i="4"/>
  <c r="L112" i="4"/>
  <c r="H84" i="4"/>
  <c r="L84" i="4"/>
  <c r="H104" i="4"/>
  <c r="L104" i="4"/>
  <c r="H35" i="4"/>
  <c r="L35" i="4"/>
  <c r="H77" i="4"/>
  <c r="L77" i="4"/>
  <c r="H183" i="4"/>
  <c r="L183" i="4"/>
  <c r="H150" i="4"/>
  <c r="L150" i="4"/>
  <c r="H86" i="4"/>
  <c r="L86" i="4"/>
  <c r="H57" i="4"/>
  <c r="L57" i="4"/>
  <c r="H98" i="4"/>
  <c r="L98" i="4"/>
  <c r="H161" i="4"/>
  <c r="L161" i="4"/>
  <c r="H133" i="4"/>
  <c r="L133" i="4"/>
  <c r="H144" i="4"/>
  <c r="L144" i="4"/>
  <c r="H175" i="4"/>
  <c r="L175" i="4"/>
  <c r="H47" i="4"/>
  <c r="L47" i="4"/>
  <c r="H46" i="4"/>
  <c r="L46" i="4"/>
  <c r="H66" i="4"/>
  <c r="L66" i="4"/>
  <c r="H164" i="4"/>
  <c r="L164" i="4"/>
  <c r="H199" i="4"/>
  <c r="L199" i="4"/>
  <c r="H102" i="4"/>
  <c r="L102" i="4"/>
  <c r="H109" i="4"/>
  <c r="L109" i="4"/>
  <c r="H184" i="4"/>
  <c r="L184" i="4"/>
  <c r="H171" i="4"/>
  <c r="L171" i="4"/>
  <c r="H181" i="4"/>
  <c r="L181" i="4"/>
  <c r="H74" i="4"/>
  <c r="L74" i="4"/>
  <c r="H29" i="4"/>
  <c r="L29" i="4"/>
  <c r="H204" i="4"/>
  <c r="L204" i="4"/>
  <c r="H55" i="4"/>
  <c r="L55" i="4"/>
  <c r="H194" i="4"/>
  <c r="L194" i="4"/>
  <c r="H145" i="4"/>
  <c r="L145" i="4"/>
  <c r="H39" i="4"/>
  <c r="L39" i="4"/>
  <c r="H153" i="4"/>
  <c r="L153" i="4"/>
  <c r="H88" i="4"/>
  <c r="L88" i="4"/>
  <c r="H190" i="4"/>
  <c r="L190" i="4"/>
  <c r="H118" i="4"/>
  <c r="L118" i="4"/>
  <c r="H61" i="4"/>
  <c r="L61" i="4"/>
  <c r="H172" i="4"/>
  <c r="L172" i="4"/>
  <c r="H41" i="4"/>
  <c r="L41" i="4"/>
  <c r="H188" i="4"/>
  <c r="L188" i="4"/>
  <c r="H110" i="4"/>
  <c r="L110" i="4"/>
  <c r="H75" i="4"/>
  <c r="L75" i="4"/>
  <c r="H53" i="4"/>
  <c r="L53" i="4"/>
  <c r="H122" i="4"/>
  <c r="L122" i="4"/>
  <c r="H64" i="4"/>
  <c r="L64" i="4"/>
  <c r="H36" i="4"/>
  <c r="L36" i="4"/>
  <c r="H62" i="4"/>
  <c r="L62" i="4"/>
  <c r="H91" i="4"/>
  <c r="L91" i="4"/>
  <c r="H71" i="4"/>
  <c r="L71" i="4"/>
  <c r="H131" i="4"/>
  <c r="L131" i="4"/>
  <c r="H120" i="4"/>
  <c r="L120" i="4"/>
  <c r="H92" i="4"/>
  <c r="L92" i="4"/>
  <c r="H189" i="4"/>
  <c r="L189" i="4"/>
  <c r="H30" i="4"/>
  <c r="L30" i="4"/>
  <c r="H123" i="4"/>
  <c r="L123" i="4"/>
  <c r="H34" i="4"/>
  <c r="L34" i="4"/>
  <c r="H96" i="4"/>
  <c r="L96" i="4"/>
  <c r="H197" i="4"/>
  <c r="L197" i="4"/>
  <c r="H179" i="4"/>
  <c r="L179" i="4"/>
  <c r="H121" i="4"/>
  <c r="L121" i="4"/>
  <c r="H111" i="4"/>
  <c r="L111" i="4"/>
  <c r="H87" i="4"/>
  <c r="L87" i="4"/>
  <c r="H147" i="4"/>
  <c r="L147" i="4"/>
  <c r="H162" i="4"/>
  <c r="L162" i="4"/>
  <c r="H130" i="4"/>
  <c r="L130" i="4"/>
  <c r="H72" i="4"/>
  <c r="L72" i="4"/>
  <c r="H44" i="4"/>
  <c r="L44" i="4"/>
  <c r="H207" i="4"/>
  <c r="L207" i="4"/>
  <c r="H79" i="4"/>
  <c r="L79" i="4"/>
  <c r="H81" i="4"/>
  <c r="L81" i="4"/>
  <c r="H192" i="4"/>
  <c r="L192" i="4"/>
  <c r="H142" i="4"/>
  <c r="L142" i="4"/>
  <c r="H182" i="4"/>
  <c r="L182" i="4"/>
  <c r="H13" i="4"/>
  <c r="L13" i="4"/>
  <c r="H132" i="4"/>
  <c r="L132" i="4"/>
  <c r="H27" i="4"/>
  <c r="L27" i="4"/>
  <c r="H119" i="4"/>
  <c r="L119" i="4"/>
  <c r="H157" i="4"/>
  <c r="L157" i="4"/>
  <c r="H168" i="4"/>
  <c r="L168" i="4"/>
  <c r="H186" i="4"/>
  <c r="L186" i="4"/>
  <c r="H103" i="4"/>
  <c r="L103" i="4"/>
  <c r="H163" i="4"/>
  <c r="L163" i="4"/>
  <c r="H105" i="4"/>
  <c r="L105" i="4"/>
  <c r="H138" i="4"/>
  <c r="L138" i="4"/>
  <c r="H58" i="4"/>
  <c r="L58" i="4"/>
  <c r="H165" i="4"/>
  <c r="L165" i="4"/>
  <c r="H125" i="4"/>
  <c r="L125" i="4"/>
  <c r="H200" i="4"/>
  <c r="L200" i="4"/>
  <c r="H141" i="4"/>
  <c r="L141" i="4"/>
  <c r="H139" i="4"/>
  <c r="L139" i="4"/>
  <c r="H117" i="4"/>
  <c r="L117" i="4"/>
  <c r="H128" i="4"/>
  <c r="L128" i="4"/>
  <c r="H100" i="4"/>
  <c r="L100" i="4"/>
  <c r="H155" i="4"/>
  <c r="L155" i="4"/>
  <c r="H21" i="4"/>
  <c r="L21" i="4"/>
  <c r="H43" i="4"/>
  <c r="L43" i="4"/>
  <c r="H191" i="4"/>
  <c r="L191" i="4"/>
  <c r="H63" i="4"/>
  <c r="L63" i="4"/>
  <c r="H94" i="4"/>
  <c r="L94" i="4"/>
  <c r="H202" i="4"/>
  <c r="L202" i="4"/>
  <c r="H42" i="4"/>
  <c r="L42" i="4"/>
  <c r="H76" i="4"/>
  <c r="L76" i="4"/>
  <c r="H49" i="4"/>
  <c r="L49" i="4"/>
  <c r="H85" i="4"/>
  <c r="L85" i="4"/>
  <c r="H26" i="4"/>
  <c r="L26" i="4"/>
  <c r="H159" i="4"/>
  <c r="L159" i="4"/>
  <c r="H51" i="4"/>
  <c r="L51" i="4"/>
  <c r="H40" i="4"/>
  <c r="L40" i="4"/>
  <c r="H14" i="4"/>
  <c r="L14" i="4"/>
  <c r="H177" i="4"/>
  <c r="L177" i="4"/>
  <c r="H158" i="4"/>
  <c r="L158" i="4"/>
  <c r="H54" i="4"/>
  <c r="L54" i="4"/>
  <c r="H89" i="4"/>
  <c r="L89" i="4"/>
  <c r="H23" i="4"/>
  <c r="L23" i="4"/>
  <c r="H108" i="4"/>
  <c r="L108" i="4"/>
  <c r="H152" i="4"/>
  <c r="L152" i="4"/>
  <c r="H60" i="4"/>
  <c r="L60" i="4"/>
  <c r="H97" i="4"/>
  <c r="L97" i="4"/>
  <c r="H116" i="4"/>
  <c r="L116" i="4"/>
  <c r="H195" i="4"/>
  <c r="L195" i="4"/>
  <c r="H68" i="4"/>
  <c r="L68" i="4"/>
  <c r="H187" i="4"/>
  <c r="L187" i="4"/>
  <c r="H167" i="4"/>
  <c r="L167" i="4"/>
  <c r="H70" i="4"/>
  <c r="L70" i="4"/>
  <c r="H140" i="4"/>
  <c r="L140" i="4"/>
  <c r="H90" i="4"/>
  <c r="L90" i="4"/>
  <c r="H166" i="4"/>
  <c r="L166" i="4"/>
  <c r="H201" i="4"/>
  <c r="L201" i="4"/>
  <c r="H136" i="4"/>
  <c r="L136" i="4"/>
  <c r="H151" i="4"/>
  <c r="L151" i="4"/>
  <c r="H19" i="4"/>
  <c r="L19" i="4"/>
  <c r="H99" i="4"/>
  <c r="L99" i="4"/>
  <c r="H95" i="4"/>
  <c r="L95" i="4"/>
  <c r="H198" i="4"/>
  <c r="L198" i="4"/>
  <c r="H173" i="4"/>
  <c r="L173" i="4"/>
  <c r="H170" i="4"/>
  <c r="L170" i="4"/>
  <c r="H69" i="4"/>
  <c r="L69" i="4"/>
  <c r="H80" i="4"/>
  <c r="L80" i="4"/>
  <c r="H135" i="4"/>
  <c r="L135" i="4"/>
  <c r="H169" i="4"/>
  <c r="L169" i="4"/>
  <c r="H50" i="4"/>
  <c r="L50" i="4"/>
  <c r="H78" i="4"/>
  <c r="L78" i="4"/>
  <c r="H107" i="4"/>
  <c r="L107" i="4"/>
  <c r="H160" i="4"/>
  <c r="L160" i="4"/>
  <c r="H127" i="4"/>
  <c r="L127" i="4"/>
  <c r="H205" i="4"/>
  <c r="L205" i="4"/>
  <c r="H65" i="4"/>
  <c r="L65" i="4"/>
  <c r="H37" i="4"/>
  <c r="L37" i="4"/>
  <c r="H106" i="4"/>
  <c r="L106" i="4"/>
  <c r="H48" i="4"/>
  <c r="L48" i="4"/>
  <c r="H148" i="4"/>
  <c r="L148" i="4"/>
  <c r="H20" i="4"/>
  <c r="L20" i="4"/>
  <c r="H12" i="4"/>
  <c r="L12" i="4"/>
  <c r="H22" i="4"/>
  <c r="L22" i="4"/>
  <c r="H115" i="4"/>
  <c r="L115" i="4"/>
  <c r="H174" i="4"/>
  <c r="L174" i="4"/>
  <c r="H149" i="4"/>
  <c r="L149" i="4"/>
  <c r="H196" i="4"/>
  <c r="L196" i="4"/>
  <c r="H178" i="4"/>
  <c r="L178" i="4"/>
  <c r="H82" i="4"/>
  <c r="L82" i="4"/>
  <c r="H180" i="4"/>
  <c r="L180" i="4"/>
  <c r="H146" i="4"/>
  <c r="L146" i="4"/>
  <c r="H203" i="4"/>
  <c r="L203" i="4"/>
  <c r="H193" i="4"/>
  <c r="L193" i="4"/>
  <c r="H31" i="4"/>
  <c r="L31" i="4"/>
  <c r="H38" i="4"/>
  <c r="L38" i="4"/>
  <c r="H67" i="4"/>
  <c r="L67" i="4"/>
  <c r="H45" i="4"/>
  <c r="L45" i="4"/>
  <c r="H156" i="4"/>
  <c r="L156" i="4"/>
  <c r="H154" i="4"/>
  <c r="L154" i="4"/>
  <c r="H32" i="4"/>
  <c r="L32" i="4"/>
  <c r="H52" i="4"/>
  <c r="L52" i="4"/>
  <c r="H176" i="4"/>
  <c r="L176" i="4"/>
  <c r="H124" i="4"/>
  <c r="L124" i="4"/>
  <c r="H134" i="4"/>
  <c r="L134" i="4"/>
  <c r="H185" i="4"/>
  <c r="L185" i="4"/>
  <c r="H93" i="4"/>
  <c r="L93" i="4"/>
  <c r="H33" i="4"/>
  <c r="L33" i="4"/>
  <c r="H9" i="4"/>
  <c r="L9" i="4"/>
  <c r="H11" i="4"/>
  <c r="L11" i="4"/>
  <c r="H10" i="4"/>
  <c r="L10" i="4"/>
  <c r="P17" i="3" l="1"/>
  <c r="AG16" i="3"/>
  <c r="G11" i="11"/>
  <c r="Q16" i="3"/>
  <c r="W14" i="3"/>
  <c r="X14" i="3"/>
  <c r="M15" i="4" s="1"/>
  <c r="U14" i="3"/>
  <c r="J15" i="4" s="1"/>
  <c r="T14" i="3"/>
  <c r="I15" i="4" s="1"/>
  <c r="Y14" i="3"/>
  <c r="N15" i="4" s="1"/>
  <c r="V14" i="3"/>
  <c r="K15" i="4" s="1"/>
  <c r="AG15" i="3"/>
  <c r="G10" i="11"/>
  <c r="Q15" i="3"/>
  <c r="U15" i="3"/>
  <c r="J16" i="4" s="1"/>
  <c r="Y15" i="3"/>
  <c r="N16" i="4" s="1"/>
  <c r="X15" i="3"/>
  <c r="M16" i="4" s="1"/>
  <c r="V15" i="3"/>
  <c r="K16" i="4" s="1"/>
  <c r="W15" i="3"/>
  <c r="T15" i="3"/>
  <c r="I16" i="4" s="1"/>
  <c r="Y23" i="3"/>
  <c r="N24" i="4" s="1"/>
  <c r="X23" i="3"/>
  <c r="M24" i="4" s="1"/>
  <c r="W23" i="3"/>
  <c r="U23" i="3"/>
  <c r="J24" i="4" s="1"/>
  <c r="V23" i="3"/>
  <c r="K24" i="4" s="1"/>
  <c r="AG24" i="3"/>
  <c r="G19" i="11"/>
  <c r="Q24" i="3"/>
  <c r="Y24" i="3"/>
  <c r="N25" i="4" s="1"/>
  <c r="T24" i="3"/>
  <c r="I25" i="4" s="1"/>
  <c r="X24" i="3"/>
  <c r="M25" i="4" s="1"/>
  <c r="W24" i="3"/>
  <c r="U24" i="3"/>
  <c r="J25" i="4" s="1"/>
  <c r="V24" i="3"/>
  <c r="K25" i="4" s="1"/>
  <c r="AR7" i="3"/>
  <c r="A11" i="8"/>
  <c r="B10" i="8"/>
  <c r="C10" i="8"/>
  <c r="D10" i="8"/>
  <c r="E10" i="8"/>
  <c r="AG17" i="3" l="1"/>
  <c r="G12" i="11"/>
  <c r="Q17" i="3"/>
  <c r="W17" i="3" s="1"/>
  <c r="V17" i="3"/>
  <c r="K18" i="4" s="1"/>
  <c r="T17" i="3"/>
  <c r="I18" i="4" s="1"/>
  <c r="U17" i="3"/>
  <c r="J18" i="4" s="1"/>
  <c r="Y17" i="3"/>
  <c r="N18" i="4" s="1"/>
  <c r="X17" i="3"/>
  <c r="M18" i="4" s="1"/>
  <c r="S15" i="3"/>
  <c r="H16" i="4" s="1"/>
  <c r="L16" i="4"/>
  <c r="S24" i="3"/>
  <c r="H25" i="4" s="1"/>
  <c r="L25" i="4"/>
  <c r="V16" i="3"/>
  <c r="K17" i="4" s="1"/>
  <c r="W16" i="3"/>
  <c r="X16" i="3"/>
  <c r="M17" i="4" s="1"/>
  <c r="T16" i="3"/>
  <c r="I17" i="4" s="1"/>
  <c r="Y16" i="3"/>
  <c r="N17" i="4" s="1"/>
  <c r="U16" i="3"/>
  <c r="J17" i="4" s="1"/>
  <c r="S23" i="3"/>
  <c r="H24" i="4" s="1"/>
  <c r="L24" i="4"/>
  <c r="S14" i="3"/>
  <c r="H15" i="4" s="1"/>
  <c r="L15" i="4"/>
  <c r="AI8" i="3"/>
  <c r="A12" i="8"/>
  <c r="B11" i="8"/>
  <c r="C11" i="8"/>
  <c r="D11" i="8"/>
  <c r="E11" i="8"/>
  <c r="S17" i="3" l="1"/>
  <c r="H18" i="4" s="1"/>
  <c r="L18" i="4"/>
  <c r="S16" i="3"/>
  <c r="H17" i="4" s="1"/>
  <c r="L17" i="4"/>
  <c r="AJ8" i="3"/>
  <c r="A13" i="8"/>
  <c r="B12" i="8"/>
  <c r="C12" i="8"/>
  <c r="D12" i="8"/>
  <c r="E12" i="8"/>
  <c r="AK8" i="3" l="1"/>
  <c r="A14" i="8"/>
  <c r="B13" i="8"/>
  <c r="C13" i="8"/>
  <c r="D13" i="8"/>
  <c r="E13" i="8"/>
  <c r="AL8" i="3" l="1"/>
  <c r="A15" i="8"/>
  <c r="B14" i="8"/>
  <c r="C14" i="8"/>
  <c r="D14" i="8"/>
  <c r="E14" i="8"/>
  <c r="AM8" i="3" l="1"/>
  <c r="A16" i="8"/>
  <c r="B15" i="8"/>
  <c r="C15" i="8"/>
  <c r="D15" i="8"/>
  <c r="E15" i="8"/>
  <c r="AN8" i="3" l="1"/>
  <c r="A17" i="8"/>
  <c r="B16" i="8"/>
  <c r="C16" i="8"/>
  <c r="D16" i="8"/>
  <c r="E16" i="8"/>
  <c r="AO8" i="3" l="1"/>
  <c r="A18" i="8"/>
  <c r="B17" i="8"/>
  <c r="C17" i="8"/>
  <c r="D17" i="8"/>
  <c r="E17" i="8"/>
  <c r="AP8" i="3" l="1"/>
  <c r="A19" i="8"/>
  <c r="B18" i="8"/>
  <c r="D18" i="8"/>
  <c r="E18" i="8"/>
  <c r="C18" i="8"/>
  <c r="AQ8" i="3" l="1"/>
  <c r="A20" i="8"/>
  <c r="B19" i="8"/>
  <c r="D19" i="8"/>
  <c r="C19" i="8"/>
  <c r="E19" i="8"/>
  <c r="AR8" i="3" l="1"/>
  <c r="A21" i="8"/>
  <c r="B20" i="8"/>
  <c r="D20" i="8"/>
  <c r="E20" i="8"/>
  <c r="C20" i="8"/>
  <c r="AI9" i="3" l="1"/>
  <c r="A22" i="8"/>
  <c r="B21" i="8"/>
  <c r="D21" i="8"/>
  <c r="C21" i="8"/>
  <c r="E21" i="8"/>
  <c r="AJ9" i="3" l="1"/>
  <c r="A23" i="8"/>
  <c r="B22" i="8"/>
  <c r="D22" i="8"/>
  <c r="E22" i="8"/>
  <c r="C22" i="8"/>
  <c r="AK9" i="3" l="1"/>
  <c r="A24" i="8"/>
  <c r="B23" i="8"/>
  <c r="D23" i="8"/>
  <c r="C23" i="8"/>
  <c r="E23" i="8"/>
  <c r="AL9" i="3" l="1"/>
  <c r="A25" i="8"/>
  <c r="B24" i="8"/>
  <c r="D24" i="8"/>
  <c r="E24" i="8"/>
  <c r="C24" i="8"/>
  <c r="AM9" i="3" l="1"/>
  <c r="A26" i="8"/>
  <c r="B25" i="8"/>
  <c r="D25" i="8"/>
  <c r="C25" i="8"/>
  <c r="E25" i="8"/>
  <c r="AN9" i="3" l="1"/>
  <c r="A27" i="8"/>
  <c r="B26" i="8"/>
  <c r="D26" i="8"/>
  <c r="E26" i="8"/>
  <c r="C26" i="8"/>
  <c r="AO9" i="3" l="1"/>
  <c r="A28" i="8"/>
  <c r="B27" i="8"/>
  <c r="D27" i="8"/>
  <c r="C27" i="8"/>
  <c r="E27" i="8"/>
  <c r="AP9" i="3" l="1"/>
  <c r="A29" i="8"/>
  <c r="B28" i="8"/>
  <c r="D28" i="8"/>
  <c r="E28" i="8"/>
  <c r="C28" i="8"/>
  <c r="AQ9" i="3" l="1"/>
  <c r="A30" i="8"/>
  <c r="B29" i="8"/>
  <c r="D29" i="8"/>
  <c r="C29" i="8"/>
  <c r="E29" i="8"/>
  <c r="AR9" i="3" l="1"/>
  <c r="A31" i="8"/>
  <c r="B30" i="8"/>
  <c r="D30" i="8"/>
  <c r="E30" i="8"/>
  <c r="C30" i="8"/>
  <c r="AI10" i="3" l="1"/>
  <c r="A32" i="8"/>
  <c r="B31" i="8"/>
  <c r="D31" i="8"/>
  <c r="C31" i="8"/>
  <c r="E31" i="8"/>
  <c r="AJ10" i="3" l="1"/>
  <c r="A33" i="8"/>
  <c r="B32" i="8"/>
  <c r="D32" i="8"/>
  <c r="E32" i="8"/>
  <c r="C32" i="8"/>
  <c r="AK10" i="3" l="1"/>
  <c r="A34" i="8"/>
  <c r="B33" i="8"/>
  <c r="D33" i="8"/>
  <c r="C33" i="8"/>
  <c r="E33" i="8"/>
  <c r="AL10" i="3" l="1"/>
  <c r="A35" i="8"/>
  <c r="B34" i="8"/>
  <c r="D34" i="8"/>
  <c r="E34" i="8"/>
  <c r="C34" i="8"/>
  <c r="AM10" i="3" l="1"/>
  <c r="A36" i="8"/>
  <c r="B35" i="8"/>
  <c r="D35" i="8"/>
  <c r="C35" i="8"/>
  <c r="E35" i="8"/>
  <c r="AN10" i="3" l="1"/>
  <c r="A37" i="8"/>
  <c r="B36" i="8"/>
  <c r="D36" i="8"/>
  <c r="E36" i="8"/>
  <c r="C36" i="8"/>
  <c r="AO10" i="3" l="1"/>
  <c r="A38" i="8"/>
  <c r="B37" i="8"/>
  <c r="D37" i="8"/>
  <c r="C37" i="8"/>
  <c r="E37" i="8"/>
  <c r="AP10" i="3" l="1"/>
  <c r="A39" i="8"/>
  <c r="B38" i="8"/>
  <c r="D38" i="8"/>
  <c r="E38" i="8"/>
  <c r="C38" i="8"/>
  <c r="AQ10" i="3" l="1"/>
  <c r="A40" i="8"/>
  <c r="B39" i="8"/>
  <c r="D39" i="8"/>
  <c r="C39" i="8"/>
  <c r="E39" i="8"/>
  <c r="AR10" i="3" l="1"/>
  <c r="A41" i="8"/>
  <c r="B40" i="8"/>
  <c r="D40" i="8"/>
  <c r="E40" i="8"/>
  <c r="C40" i="8"/>
  <c r="AI11" i="3" l="1"/>
  <c r="A42" i="8"/>
  <c r="D41" i="8"/>
  <c r="B41" i="8"/>
  <c r="C41" i="8"/>
  <c r="E41" i="8"/>
  <c r="AJ11" i="3" l="1"/>
  <c r="A43" i="8"/>
  <c r="D42" i="8"/>
  <c r="C42" i="8"/>
  <c r="B42" i="8"/>
  <c r="E42" i="8"/>
  <c r="AK11" i="3" l="1"/>
  <c r="A44" i="8"/>
  <c r="D43" i="8"/>
  <c r="E43" i="8"/>
  <c r="C43" i="8"/>
  <c r="B43" i="8"/>
  <c r="AL11" i="3" l="1"/>
  <c r="A45" i="8"/>
  <c r="D44" i="8"/>
  <c r="B44" i="8"/>
  <c r="C44" i="8"/>
  <c r="E44" i="8"/>
  <c r="AM11" i="3" l="1"/>
  <c r="A46" i="8"/>
  <c r="D45" i="8"/>
  <c r="B45" i="8"/>
  <c r="C45" i="8"/>
  <c r="E45" i="8"/>
  <c r="AN11" i="3" l="1"/>
  <c r="A47" i="8"/>
  <c r="D46" i="8"/>
  <c r="C46" i="8"/>
  <c r="B46" i="8"/>
  <c r="E46" i="8"/>
  <c r="AO11" i="3" l="1"/>
  <c r="A48" i="8"/>
  <c r="D47" i="8"/>
  <c r="E47" i="8"/>
  <c r="C47" i="8"/>
  <c r="B47" i="8"/>
  <c r="AP11" i="3" l="1"/>
  <c r="A49" i="8"/>
  <c r="D48" i="8"/>
  <c r="E48" i="8"/>
  <c r="B48" i="8"/>
  <c r="C48" i="8"/>
  <c r="AQ11" i="3" l="1"/>
  <c r="A50" i="8"/>
  <c r="D49" i="8"/>
  <c r="B49" i="8"/>
  <c r="C49" i="8"/>
  <c r="E49" i="8"/>
  <c r="AR11" i="3" l="1"/>
  <c r="A51" i="8"/>
  <c r="D50" i="8"/>
  <c r="C50" i="8"/>
  <c r="E50" i="8"/>
  <c r="B50" i="8"/>
  <c r="AI12" i="3" l="1"/>
  <c r="F2" i="8"/>
  <c r="D51" i="8"/>
  <c r="E51" i="8"/>
  <c r="C51" i="8"/>
  <c r="B51" i="8"/>
  <c r="AJ12" i="3" l="1"/>
  <c r="F3" i="8"/>
  <c r="I2" i="8"/>
  <c r="H2" i="8"/>
  <c r="G2" i="8"/>
  <c r="J2" i="8"/>
  <c r="AK12" i="3" l="1"/>
  <c r="F4" i="8"/>
  <c r="I3" i="8"/>
  <c r="J3" i="8"/>
  <c r="G3" i="8"/>
  <c r="H3" i="8"/>
  <c r="AL12" i="3" l="1"/>
  <c r="F5" i="8"/>
  <c r="I4" i="8"/>
  <c r="J4" i="8"/>
  <c r="G4" i="8"/>
  <c r="H4" i="8"/>
  <c r="AM12" i="3" l="1"/>
  <c r="F6" i="8"/>
  <c r="I5" i="8"/>
  <c r="J5" i="8"/>
  <c r="G5" i="8"/>
  <c r="H5" i="8"/>
  <c r="AN12" i="3" l="1"/>
  <c r="F7" i="8"/>
  <c r="I6" i="8"/>
  <c r="G6" i="8"/>
  <c r="J6" i="8"/>
  <c r="H6" i="8"/>
  <c r="AO12" i="3" l="1"/>
  <c r="F8" i="8"/>
  <c r="I7" i="8"/>
  <c r="G7" i="8"/>
  <c r="H7" i="8"/>
  <c r="J7" i="8"/>
  <c r="AP12" i="3" l="1"/>
  <c r="F9" i="8"/>
  <c r="I8" i="8"/>
  <c r="G8" i="8"/>
  <c r="J8" i="8"/>
  <c r="H8" i="8"/>
  <c r="AQ12" i="3" l="1"/>
  <c r="F10" i="8"/>
  <c r="I9" i="8"/>
  <c r="G9" i="8"/>
  <c r="H9" i="8"/>
  <c r="J9" i="8"/>
  <c r="AR12" i="3" l="1"/>
  <c r="F11" i="8"/>
  <c r="I10" i="8"/>
  <c r="G10" i="8"/>
  <c r="J10" i="8"/>
  <c r="H10" i="8"/>
  <c r="AI13" i="3" l="1"/>
  <c r="F12" i="8"/>
  <c r="I11" i="8"/>
  <c r="G11" i="8"/>
  <c r="H11" i="8"/>
  <c r="J11" i="8"/>
  <c r="AJ13" i="3" l="1"/>
  <c r="F13" i="8"/>
  <c r="I12" i="8"/>
  <c r="G12" i="8"/>
  <c r="J12" i="8"/>
  <c r="H12" i="8"/>
  <c r="AK13" i="3" l="1"/>
  <c r="F14" i="8"/>
  <c r="I13" i="8"/>
  <c r="G13" i="8"/>
  <c r="H13" i="8"/>
  <c r="J13" i="8"/>
  <c r="AL13" i="3" l="1"/>
  <c r="F15" i="8"/>
  <c r="I14" i="8"/>
  <c r="G14" i="8"/>
  <c r="J14" i="8"/>
  <c r="H14" i="8"/>
  <c r="AM13" i="3" l="1"/>
  <c r="F16" i="8"/>
  <c r="I15" i="8"/>
  <c r="G15" i="8"/>
  <c r="H15" i="8"/>
  <c r="J15" i="8"/>
  <c r="AN13" i="3" l="1"/>
  <c r="F17" i="8"/>
  <c r="I16" i="8"/>
  <c r="G16" i="8"/>
  <c r="J16" i="8"/>
  <c r="H16" i="8"/>
  <c r="AO13" i="3" l="1"/>
  <c r="F18" i="8"/>
  <c r="I17" i="8"/>
  <c r="G17" i="8"/>
  <c r="H17" i="8"/>
  <c r="J17" i="8"/>
  <c r="AP13" i="3" l="1"/>
  <c r="F19" i="8"/>
  <c r="I18" i="8"/>
  <c r="G18" i="8"/>
  <c r="J18" i="8"/>
  <c r="H18" i="8"/>
  <c r="AQ13" i="3" l="1"/>
  <c r="F20" i="8"/>
  <c r="I19" i="8"/>
  <c r="G19" i="8"/>
  <c r="H19" i="8"/>
  <c r="J19" i="8"/>
  <c r="AR13" i="3" l="1"/>
  <c r="F21" i="8"/>
  <c r="I20" i="8"/>
  <c r="G20" i="8"/>
  <c r="J20" i="8"/>
  <c r="H20" i="8"/>
  <c r="AI14" i="3" l="1"/>
  <c r="F22" i="8"/>
  <c r="I21" i="8"/>
  <c r="G21" i="8"/>
  <c r="H21" i="8"/>
  <c r="J21" i="8"/>
  <c r="AJ14" i="3" l="1"/>
  <c r="F23" i="8"/>
  <c r="I22" i="8"/>
  <c r="G22" i="8"/>
  <c r="J22" i="8"/>
  <c r="H22" i="8"/>
  <c r="AK14" i="3" l="1"/>
  <c r="F24" i="8"/>
  <c r="I23" i="8"/>
  <c r="G23" i="8"/>
  <c r="H23" i="8"/>
  <c r="J23" i="8"/>
  <c r="AL14" i="3" l="1"/>
  <c r="F25" i="8"/>
  <c r="I24" i="8"/>
  <c r="G24" i="8"/>
  <c r="J24" i="8"/>
  <c r="H24" i="8"/>
  <c r="AM14" i="3" l="1"/>
  <c r="F26" i="8"/>
  <c r="I25" i="8"/>
  <c r="G25" i="8"/>
  <c r="H25" i="8"/>
  <c r="J25" i="8"/>
  <c r="AN14" i="3" l="1"/>
  <c r="F27" i="8"/>
  <c r="I26" i="8"/>
  <c r="G26" i="8"/>
  <c r="J26" i="8"/>
  <c r="H26" i="8"/>
  <c r="AO14" i="3" l="1"/>
  <c r="F28" i="8"/>
  <c r="G27" i="8"/>
  <c r="H27" i="8"/>
  <c r="I27" i="8"/>
  <c r="J27" i="8"/>
  <c r="AP14" i="3" l="1"/>
  <c r="F29" i="8"/>
  <c r="G28" i="8"/>
  <c r="H28" i="8"/>
  <c r="I28" i="8"/>
  <c r="J28" i="8"/>
  <c r="AQ14" i="3" l="1"/>
  <c r="F30" i="8"/>
  <c r="G29" i="8"/>
  <c r="I29" i="8"/>
  <c r="J29" i="8"/>
  <c r="H29" i="8"/>
  <c r="AR14" i="3" l="1"/>
  <c r="F31" i="8"/>
  <c r="G30" i="8"/>
  <c r="J30" i="8"/>
  <c r="H30" i="8"/>
  <c r="I30" i="8"/>
  <c r="AI15" i="3" l="1"/>
  <c r="F32" i="8"/>
  <c r="G31" i="8"/>
  <c r="H31" i="8"/>
  <c r="I31" i="8"/>
  <c r="J31" i="8"/>
  <c r="AJ15" i="3" l="1"/>
  <c r="F33" i="8"/>
  <c r="G32" i="8"/>
  <c r="H32" i="8"/>
  <c r="I32" i="8"/>
  <c r="J32" i="8"/>
  <c r="AK15" i="3" l="1"/>
  <c r="F34" i="8"/>
  <c r="G33" i="8"/>
  <c r="I33" i="8"/>
  <c r="J33" i="8"/>
  <c r="H33" i="8"/>
  <c r="AL15" i="3" l="1"/>
  <c r="F35" i="8"/>
  <c r="G34" i="8"/>
  <c r="J34" i="8"/>
  <c r="H34" i="8"/>
  <c r="I34" i="8"/>
  <c r="AM15" i="3" l="1"/>
  <c r="F36" i="8"/>
  <c r="G35" i="8"/>
  <c r="H35" i="8"/>
  <c r="I35" i="8"/>
  <c r="J35" i="8"/>
  <c r="AN15" i="3" l="1"/>
  <c r="F37" i="8"/>
  <c r="G36" i="8"/>
  <c r="H36" i="8"/>
  <c r="I36" i="8"/>
  <c r="J36" i="8"/>
  <c r="AO15" i="3" l="1"/>
  <c r="F38" i="8"/>
  <c r="G37" i="8"/>
  <c r="H37" i="8"/>
  <c r="I37" i="8"/>
  <c r="J37" i="8"/>
  <c r="AP15" i="3" l="1"/>
  <c r="F39" i="8"/>
  <c r="G38" i="8"/>
  <c r="H38" i="8"/>
  <c r="I38" i="8"/>
  <c r="J38" i="8"/>
  <c r="AQ15" i="3" l="1"/>
  <c r="F40" i="8"/>
  <c r="G39" i="8"/>
  <c r="H39" i="8"/>
  <c r="I39" i="8"/>
  <c r="J39" i="8"/>
  <c r="AR15" i="3" l="1"/>
  <c r="F41" i="8"/>
  <c r="G40" i="8"/>
  <c r="H40" i="8"/>
  <c r="I40" i="8"/>
  <c r="J40" i="8"/>
  <c r="AI16" i="3" l="1"/>
  <c r="F42" i="8"/>
  <c r="G41" i="8"/>
  <c r="H41" i="8"/>
  <c r="I41" i="8"/>
  <c r="J41" i="8"/>
  <c r="AJ16" i="3" l="1"/>
  <c r="F43" i="8"/>
  <c r="G42" i="8"/>
  <c r="H42" i="8"/>
  <c r="I42" i="8"/>
  <c r="J42" i="8"/>
  <c r="AK16" i="3" l="1"/>
  <c r="F44" i="8"/>
  <c r="G43" i="8"/>
  <c r="H43" i="8"/>
  <c r="I43" i="8"/>
  <c r="J43" i="8"/>
  <c r="AL16" i="3" l="1"/>
  <c r="F45" i="8"/>
  <c r="G44" i="8"/>
  <c r="H44" i="8"/>
  <c r="I44" i="8"/>
  <c r="J44" i="8"/>
  <c r="AM16" i="3" l="1"/>
  <c r="F46" i="8"/>
  <c r="G45" i="8"/>
  <c r="H45" i="8"/>
  <c r="I45" i="8"/>
  <c r="J45" i="8"/>
  <c r="AN16" i="3" l="1"/>
  <c r="F47" i="8"/>
  <c r="G46" i="8"/>
  <c r="H46" i="8"/>
  <c r="I46" i="8"/>
  <c r="J46" i="8"/>
  <c r="AO16" i="3" l="1"/>
  <c r="F48" i="8"/>
  <c r="G47" i="8"/>
  <c r="H47" i="8"/>
  <c r="I47" i="8"/>
  <c r="J47" i="8"/>
  <c r="AP16" i="3" l="1"/>
  <c r="F49" i="8"/>
  <c r="G48" i="8"/>
  <c r="H48" i="8"/>
  <c r="I48" i="8"/>
  <c r="J48" i="8"/>
  <c r="AQ16" i="3" l="1"/>
  <c r="F50" i="8"/>
  <c r="G49" i="8"/>
  <c r="H49" i="8"/>
  <c r="I49" i="8"/>
  <c r="J49" i="8"/>
  <c r="AR16" i="3" l="1"/>
  <c r="F51" i="8"/>
  <c r="K2" i="8" s="1"/>
  <c r="M2" i="8" s="1"/>
  <c r="G50" i="8"/>
  <c r="H50" i="8"/>
  <c r="I50" i="8"/>
  <c r="J50" i="8"/>
  <c r="AI17" i="3" l="1"/>
  <c r="G51" i="8"/>
  <c r="H51" i="8"/>
  <c r="I51" i="8"/>
  <c r="J51" i="8"/>
  <c r="AJ17" i="3" l="1"/>
  <c r="K3" i="8"/>
  <c r="L2" i="8"/>
  <c r="O2" i="8"/>
  <c r="N2" i="8"/>
  <c r="L3" i="8" l="1"/>
  <c r="M3" i="8"/>
  <c r="N3" i="8"/>
  <c r="O3" i="8"/>
  <c r="AK17" i="3"/>
  <c r="K4" i="8"/>
  <c r="L4" i="8" l="1"/>
  <c r="M4" i="8"/>
  <c r="N4" i="8"/>
  <c r="O4" i="8"/>
  <c r="AL17" i="3"/>
  <c r="K5" i="8"/>
  <c r="O5" i="8" l="1"/>
  <c r="N5" i="8"/>
  <c r="L5" i="8"/>
  <c r="M5" i="8"/>
  <c r="AM17" i="3"/>
  <c r="K6" i="8"/>
  <c r="O6" i="8" l="1"/>
  <c r="M6" i="8"/>
  <c r="L6" i="8"/>
  <c r="N6" i="8"/>
  <c r="AN17" i="3"/>
  <c r="K7" i="8"/>
  <c r="L7" i="8" l="1"/>
  <c r="M7" i="8"/>
  <c r="N7" i="8"/>
  <c r="O7" i="8"/>
  <c r="AO17" i="3"/>
  <c r="K8" i="8"/>
  <c r="L8" i="8" l="1"/>
  <c r="M8" i="8"/>
  <c r="N8" i="8"/>
  <c r="O8" i="8"/>
  <c r="AP17" i="3"/>
  <c r="K9" i="8"/>
  <c r="L9" i="8" l="1"/>
  <c r="N9" i="8"/>
  <c r="M9" i="8"/>
  <c r="O9" i="8"/>
  <c r="AQ17" i="3"/>
  <c r="K10" i="8"/>
  <c r="O10" i="8" l="1"/>
  <c r="M10" i="8"/>
  <c r="L10" i="8"/>
  <c r="N10" i="8"/>
  <c r="AR17" i="3"/>
  <c r="K11" i="8"/>
  <c r="N11" i="8" l="1"/>
  <c r="L11" i="8"/>
  <c r="M11" i="8"/>
  <c r="O11" i="8"/>
  <c r="AI18" i="3"/>
  <c r="K12" i="8"/>
  <c r="L12" i="8" l="1"/>
  <c r="M12" i="8"/>
  <c r="N12" i="8"/>
  <c r="O12" i="8"/>
  <c r="AJ18" i="3"/>
  <c r="K13" i="8"/>
  <c r="N13" i="8" l="1"/>
  <c r="O13" i="8"/>
  <c r="L13" i="8"/>
  <c r="M13" i="8"/>
  <c r="AK18" i="3"/>
  <c r="K14" i="8"/>
  <c r="O14" i="8" l="1"/>
  <c r="M14" i="8"/>
  <c r="L14" i="8"/>
  <c r="N14" i="8"/>
  <c r="AL18" i="3"/>
  <c r="K15" i="8"/>
  <c r="L15" i="8" l="1"/>
  <c r="M15" i="8"/>
  <c r="N15" i="8"/>
  <c r="O15" i="8"/>
  <c r="AM18" i="3"/>
  <c r="K16" i="8"/>
  <c r="L16" i="8" l="1"/>
  <c r="N16" i="8"/>
  <c r="M16" i="8"/>
  <c r="O16" i="8"/>
  <c r="AN18" i="3"/>
  <c r="K17" i="8"/>
  <c r="N17" i="8" l="1"/>
  <c r="L17" i="8"/>
  <c r="M17" i="8"/>
  <c r="O17" i="8"/>
  <c r="AO18" i="3"/>
  <c r="K18" i="8"/>
  <c r="O18" i="8" l="1"/>
  <c r="M18" i="8"/>
  <c r="L18" i="8"/>
  <c r="N18" i="8"/>
  <c r="AP18" i="3"/>
  <c r="K19" i="8"/>
  <c r="L19" i="8" l="1"/>
  <c r="N19" i="8"/>
  <c r="M19" i="8"/>
  <c r="O19" i="8"/>
  <c r="AQ18" i="3"/>
  <c r="K20" i="8"/>
  <c r="L20" i="8" l="1"/>
  <c r="M20" i="8"/>
  <c r="N20" i="8"/>
  <c r="O20" i="8"/>
  <c r="AR18" i="3"/>
  <c r="K21" i="8"/>
  <c r="N21" i="8" l="1"/>
  <c r="L21" i="8"/>
  <c r="O21" i="8"/>
  <c r="M21" i="8"/>
  <c r="AI19" i="3"/>
  <c r="K22" i="8"/>
  <c r="O22" i="8" l="1"/>
  <c r="L22" i="8"/>
  <c r="N22" i="8"/>
  <c r="M22" i="8"/>
  <c r="AJ19" i="3"/>
  <c r="K23" i="8"/>
  <c r="L23" i="8" l="1"/>
  <c r="N23" i="8"/>
  <c r="M23" i="8"/>
  <c r="O23" i="8"/>
  <c r="AK19" i="3"/>
  <c r="K24" i="8"/>
  <c r="L24" i="8" l="1"/>
  <c r="M24" i="8"/>
  <c r="N24" i="8"/>
  <c r="O24" i="8"/>
  <c r="AL19" i="3"/>
  <c r="K25" i="8"/>
  <c r="O25" i="8" l="1"/>
  <c r="L25" i="8"/>
  <c r="N25" i="8"/>
  <c r="M25" i="8"/>
  <c r="AM19" i="3"/>
  <c r="K26" i="8"/>
  <c r="O26" i="8" l="1"/>
  <c r="M26" i="8"/>
  <c r="L26" i="8"/>
  <c r="N26" i="8"/>
  <c r="AN19" i="3"/>
  <c r="K27" i="8"/>
  <c r="L27" i="8" l="1"/>
  <c r="M27" i="8"/>
  <c r="N27" i="8"/>
  <c r="O27" i="8"/>
  <c r="AO19" i="3"/>
  <c r="K28" i="8"/>
  <c r="L28" i="8" l="1"/>
  <c r="M28" i="8"/>
  <c r="N28" i="8"/>
  <c r="O28" i="8"/>
  <c r="AP19" i="3"/>
  <c r="K29" i="8"/>
  <c r="O29" i="8" l="1"/>
  <c r="N29" i="8"/>
  <c r="L29" i="8"/>
  <c r="M29" i="8"/>
  <c r="AQ19" i="3"/>
  <c r="K30" i="8"/>
  <c r="O30" i="8" l="1"/>
  <c r="M30" i="8"/>
  <c r="L30" i="8"/>
  <c r="N30" i="8"/>
  <c r="AR19" i="3"/>
  <c r="K31" i="8"/>
  <c r="L31" i="8" l="1"/>
  <c r="N31" i="8"/>
  <c r="M31" i="8"/>
  <c r="O31" i="8"/>
  <c r="AI20" i="3"/>
  <c r="K32" i="8"/>
  <c r="L32" i="8" l="1"/>
  <c r="N32" i="8"/>
  <c r="M32" i="8"/>
  <c r="O32" i="8"/>
  <c r="AJ20" i="3"/>
  <c r="K33" i="8"/>
  <c r="N33" i="8" l="1"/>
  <c r="L33" i="8"/>
  <c r="M33" i="8"/>
  <c r="O33" i="8"/>
  <c r="AK20" i="3"/>
  <c r="K34" i="8"/>
  <c r="O34" i="8" l="1"/>
  <c r="M34" i="8"/>
  <c r="L34" i="8"/>
  <c r="N34" i="8"/>
  <c r="AL20" i="3"/>
  <c r="K35" i="8"/>
  <c r="N35" i="8" l="1"/>
  <c r="L35" i="8"/>
  <c r="M35" i="8"/>
  <c r="O35" i="8"/>
  <c r="AM20" i="3"/>
  <c r="K36" i="8"/>
  <c r="L36" i="8" l="1"/>
  <c r="M36" i="8"/>
  <c r="N36" i="8"/>
  <c r="O36" i="8"/>
  <c r="AN20" i="3"/>
  <c r="K37" i="8"/>
  <c r="L37" i="8" l="1"/>
  <c r="O37" i="8"/>
  <c r="M37" i="8"/>
  <c r="N37" i="8"/>
  <c r="AO20" i="3"/>
  <c r="K38" i="8"/>
  <c r="O38" i="8" l="1"/>
  <c r="M38" i="8"/>
  <c r="L38" i="8"/>
  <c r="N38" i="8"/>
  <c r="AP20" i="3"/>
  <c r="K39" i="8"/>
  <c r="L39" i="8" l="1"/>
  <c r="M39" i="8"/>
  <c r="N39" i="8"/>
  <c r="O39" i="8"/>
  <c r="AQ20" i="3"/>
  <c r="K40" i="8"/>
  <c r="L40" i="8" l="1"/>
  <c r="M40" i="8"/>
  <c r="N40" i="8"/>
  <c r="O40" i="8"/>
  <c r="AR20" i="3"/>
  <c r="K41" i="8"/>
  <c r="N41" i="8" l="1"/>
  <c r="O41" i="8"/>
  <c r="L41" i="8"/>
  <c r="M41" i="8"/>
  <c r="AI21" i="3"/>
  <c r="K42" i="8"/>
  <c r="O42" i="8" l="1"/>
  <c r="M42" i="8"/>
  <c r="L42" i="8"/>
  <c r="N42" i="8"/>
  <c r="AJ21" i="3"/>
  <c r="K43" i="8"/>
  <c r="L43" i="8" l="1"/>
  <c r="N43" i="8"/>
  <c r="M43" i="8"/>
  <c r="O43" i="8"/>
  <c r="AK21" i="3"/>
  <c r="K44" i="8"/>
  <c r="L44" i="8" l="1"/>
  <c r="N44" i="8"/>
  <c r="M44" i="8"/>
  <c r="O44" i="8"/>
  <c r="AL21" i="3"/>
  <c r="K45" i="8"/>
  <c r="O45" i="8" l="1"/>
  <c r="L45" i="8"/>
  <c r="N45" i="8"/>
  <c r="M45" i="8"/>
  <c r="AM21" i="3"/>
  <c r="K46" i="8"/>
  <c r="O46" i="8" l="1"/>
  <c r="M46" i="8"/>
  <c r="L46" i="8"/>
  <c r="N46" i="8"/>
  <c r="AN21" i="3"/>
  <c r="K47" i="8"/>
  <c r="N47" i="8" l="1"/>
  <c r="L47" i="8"/>
  <c r="M47" i="8"/>
  <c r="O47" i="8"/>
  <c r="AO21" i="3"/>
  <c r="K48" i="8"/>
  <c r="L48" i="8" l="1"/>
  <c r="M48" i="8"/>
  <c r="N48" i="8"/>
  <c r="O48" i="8"/>
  <c r="AP21" i="3"/>
  <c r="K49" i="8"/>
  <c r="N49" i="8" l="1"/>
  <c r="L49" i="8"/>
  <c r="O49" i="8"/>
  <c r="M49" i="8"/>
  <c r="AQ21" i="3"/>
  <c r="K50" i="8"/>
  <c r="O50" i="8" l="1"/>
  <c r="L50" i="8"/>
  <c r="M50" i="8"/>
  <c r="N50" i="8"/>
  <c r="AR21" i="3"/>
  <c r="K51" i="8"/>
  <c r="L51" i="8" l="1"/>
  <c r="N51" i="8"/>
  <c r="M51" i="8"/>
  <c r="O51" i="8"/>
  <c r="AI22" i="3"/>
  <c r="P2" i="8"/>
  <c r="R2" i="8" s="1"/>
  <c r="AJ22" i="3" l="1"/>
  <c r="P3" i="8"/>
  <c r="Q2" i="8"/>
  <c r="T2" i="8"/>
  <c r="S2" i="8"/>
  <c r="R3" i="8" l="1"/>
  <c r="Q3" i="8"/>
  <c r="S3" i="8"/>
  <c r="T3" i="8"/>
  <c r="AK22" i="3"/>
  <c r="P4" i="8"/>
  <c r="Q4" i="8" l="1"/>
  <c r="R4" i="8"/>
  <c r="S4" i="8"/>
  <c r="T4" i="8"/>
  <c r="AL22" i="3"/>
  <c r="P5" i="8"/>
  <c r="R5" i="8" l="1"/>
  <c r="Q5" i="8"/>
  <c r="S5" i="8"/>
  <c r="T5" i="8"/>
  <c r="AM22" i="3"/>
  <c r="P6" i="8"/>
  <c r="S6" i="8" l="1"/>
  <c r="T6" i="8"/>
  <c r="Q6" i="8"/>
  <c r="R6" i="8"/>
  <c r="AN22" i="3"/>
  <c r="P7" i="8"/>
  <c r="Q7" i="8" l="1"/>
  <c r="R7" i="8"/>
  <c r="S7" i="8"/>
  <c r="T7" i="8"/>
  <c r="AO22" i="3"/>
  <c r="P8" i="8"/>
  <c r="Q8" i="8" l="1"/>
  <c r="R8" i="8"/>
  <c r="S8" i="8"/>
  <c r="T8" i="8"/>
  <c r="AP22" i="3"/>
  <c r="P9" i="8"/>
  <c r="S9" i="8" l="1"/>
  <c r="R9" i="8"/>
  <c r="Q9" i="8"/>
  <c r="T9" i="8"/>
  <c r="AQ22" i="3"/>
  <c r="P10" i="8"/>
  <c r="S10" i="8" l="1"/>
  <c r="T10" i="8"/>
  <c r="Q10" i="8"/>
  <c r="R10" i="8"/>
  <c r="AR22" i="3"/>
  <c r="P11" i="8"/>
  <c r="Q11" i="8" l="1"/>
  <c r="R11" i="8"/>
  <c r="S11" i="8"/>
  <c r="T11" i="8"/>
  <c r="AI23" i="3"/>
  <c r="P12" i="8"/>
  <c r="R12" i="8" l="1"/>
  <c r="Q12" i="8"/>
  <c r="S12" i="8"/>
  <c r="T12" i="8"/>
  <c r="AJ23" i="3"/>
  <c r="P13" i="8"/>
  <c r="S13" i="8" l="1"/>
  <c r="Q13" i="8"/>
  <c r="R13" i="8"/>
  <c r="T13" i="8"/>
  <c r="AK23" i="3"/>
  <c r="P14" i="8"/>
  <c r="S14" i="8" l="1"/>
  <c r="T14" i="8"/>
  <c r="Q14" i="8"/>
  <c r="R14" i="8"/>
  <c r="AL23" i="3"/>
  <c r="P15" i="8"/>
  <c r="R15" i="8" l="1"/>
  <c r="Q15" i="8"/>
  <c r="S15" i="8"/>
  <c r="T15" i="8"/>
  <c r="AM23" i="3"/>
  <c r="P16" i="8"/>
  <c r="Q16" i="8" l="1"/>
  <c r="R16" i="8"/>
  <c r="S16" i="8"/>
  <c r="T16" i="8"/>
  <c r="AN23" i="3"/>
  <c r="P17" i="8"/>
  <c r="R17" i="8" l="1"/>
  <c r="S17" i="8"/>
  <c r="Q17" i="8"/>
  <c r="T17" i="8"/>
  <c r="AO23" i="3"/>
  <c r="P18" i="8"/>
  <c r="S18" i="8" l="1"/>
  <c r="T18" i="8"/>
  <c r="Q18" i="8"/>
  <c r="R18" i="8"/>
  <c r="AP23" i="3"/>
  <c r="P19" i="8"/>
  <c r="R19" i="8" l="1"/>
  <c r="Q19" i="8"/>
  <c r="S19" i="8"/>
  <c r="T19" i="8"/>
  <c r="AQ23" i="3"/>
  <c r="P20" i="8"/>
  <c r="Q20" i="8" l="1"/>
  <c r="R20" i="8"/>
  <c r="S20" i="8"/>
  <c r="T20" i="8"/>
  <c r="AR23" i="3"/>
  <c r="P21" i="8"/>
  <c r="Q21" i="8" l="1"/>
  <c r="S21" i="8"/>
  <c r="R21" i="8"/>
  <c r="T21" i="8"/>
  <c r="AI24" i="3"/>
  <c r="P22" i="8"/>
  <c r="S22" i="8" l="1"/>
  <c r="T22" i="8"/>
  <c r="Q22" i="8"/>
  <c r="R22" i="8"/>
  <c r="AJ24" i="3"/>
  <c r="P23" i="8"/>
  <c r="Q23" i="8" l="1"/>
  <c r="R23" i="8"/>
  <c r="S23" i="8"/>
  <c r="T23" i="8"/>
  <c r="AK24" i="3"/>
  <c r="P24" i="8"/>
  <c r="Q24" i="8" l="1"/>
  <c r="R24" i="8"/>
  <c r="S24" i="8"/>
  <c r="T24" i="8"/>
  <c r="AL24" i="3"/>
  <c r="P25" i="8"/>
  <c r="R25" i="8" l="1"/>
  <c r="S25" i="8"/>
  <c r="Q25" i="8"/>
  <c r="T25" i="8"/>
  <c r="AM24" i="3"/>
  <c r="P26" i="8"/>
  <c r="S26" i="8" l="1"/>
  <c r="T26" i="8"/>
  <c r="Q26" i="8"/>
  <c r="R26" i="8"/>
  <c r="AN24" i="3"/>
  <c r="P27" i="8"/>
  <c r="R27" i="8" l="1"/>
  <c r="Q27" i="8"/>
  <c r="S27" i="8"/>
  <c r="T27" i="8"/>
  <c r="AO24" i="3"/>
  <c r="P28" i="8"/>
  <c r="Q28" i="8" l="1"/>
  <c r="R28" i="8"/>
  <c r="S28" i="8"/>
  <c r="T28" i="8"/>
  <c r="AP24" i="3"/>
  <c r="P29" i="8"/>
  <c r="S29" i="8" l="1"/>
  <c r="R29" i="8"/>
  <c r="Q29" i="8"/>
  <c r="T29" i="8"/>
  <c r="AQ24" i="3"/>
  <c r="P30" i="8"/>
  <c r="S30" i="8" l="1"/>
  <c r="T30" i="8"/>
  <c r="Q30" i="8"/>
  <c r="R30" i="8"/>
  <c r="AR24" i="3"/>
  <c r="P31" i="8"/>
  <c r="R31" i="8" l="1"/>
  <c r="Q31" i="8"/>
  <c r="S31" i="8"/>
  <c r="T31" i="8"/>
  <c r="AI25" i="3"/>
  <c r="P32" i="8"/>
  <c r="Q32" i="8" l="1"/>
  <c r="R32" i="8"/>
  <c r="S32" i="8"/>
  <c r="T32" i="8"/>
  <c r="AJ25" i="3"/>
  <c r="P33" i="8"/>
  <c r="R33" i="8" l="1"/>
  <c r="S33" i="8"/>
  <c r="Q33" i="8"/>
  <c r="T33" i="8"/>
  <c r="AK25" i="3"/>
  <c r="P34" i="8"/>
  <c r="S34" i="8" l="1"/>
  <c r="T34" i="8"/>
  <c r="Q34" i="8"/>
  <c r="R34" i="8"/>
  <c r="AL25" i="3"/>
  <c r="P35" i="8"/>
  <c r="Q35" i="8" l="1"/>
  <c r="R35" i="8"/>
  <c r="S35" i="8"/>
  <c r="T35" i="8"/>
  <c r="AM25" i="3"/>
  <c r="P36" i="8"/>
  <c r="Q36" i="8" l="1"/>
  <c r="R36" i="8"/>
  <c r="S36" i="8"/>
  <c r="T36" i="8"/>
  <c r="AN25" i="3"/>
  <c r="P37" i="8"/>
  <c r="R37" i="8" l="1"/>
  <c r="Q37" i="8"/>
  <c r="S37" i="8"/>
  <c r="T37" i="8"/>
  <c r="AO25" i="3"/>
  <c r="P38" i="8"/>
  <c r="S38" i="8" l="1"/>
  <c r="T38" i="8"/>
  <c r="Q38" i="8"/>
  <c r="R38" i="8"/>
  <c r="AP25" i="3"/>
  <c r="P39" i="8"/>
  <c r="R39" i="8" l="1"/>
  <c r="Q39" i="8"/>
  <c r="S39" i="8"/>
  <c r="T39" i="8"/>
  <c r="AQ25" i="3"/>
  <c r="P40" i="8"/>
  <c r="Q40" i="8" l="1"/>
  <c r="R40" i="8"/>
  <c r="S40" i="8"/>
  <c r="T40" i="8"/>
  <c r="AR25" i="3"/>
  <c r="P41" i="8"/>
  <c r="S41" i="8" l="1"/>
  <c r="R41" i="8"/>
  <c r="Q41" i="8"/>
  <c r="T41" i="8"/>
  <c r="AI26" i="3"/>
  <c r="P42" i="8"/>
  <c r="S42" i="8" l="1"/>
  <c r="T42" i="8"/>
  <c r="Q42" i="8"/>
  <c r="R42" i="8"/>
  <c r="AJ26" i="3"/>
  <c r="P43" i="8"/>
  <c r="Q43" i="8" l="1"/>
  <c r="R43" i="8"/>
  <c r="S43" i="8"/>
  <c r="T43" i="8"/>
  <c r="AK26" i="3"/>
  <c r="P44" i="8"/>
  <c r="R44" i="8" l="1"/>
  <c r="Q44" i="8"/>
  <c r="S44" i="8"/>
  <c r="T44" i="8"/>
  <c r="AL26" i="3"/>
  <c r="P45" i="8"/>
  <c r="R45" i="8" l="1"/>
  <c r="S45" i="8"/>
  <c r="Q45" i="8"/>
  <c r="T45" i="8"/>
  <c r="AM26" i="3"/>
  <c r="P46" i="8"/>
  <c r="S46" i="8" l="1"/>
  <c r="T46" i="8"/>
  <c r="Q46" i="8"/>
  <c r="R46" i="8"/>
  <c r="AN26" i="3"/>
  <c r="P47" i="8"/>
  <c r="R47" i="8" l="1"/>
  <c r="Q47" i="8"/>
  <c r="S47" i="8"/>
  <c r="T47" i="8"/>
  <c r="AO26" i="3"/>
  <c r="P48" i="8"/>
  <c r="Q48" i="8" l="1"/>
  <c r="R48" i="8"/>
  <c r="S48" i="8"/>
  <c r="T48" i="8"/>
  <c r="AP26" i="3"/>
  <c r="P49" i="8"/>
  <c r="S49" i="8" l="1"/>
  <c r="Q49" i="8"/>
  <c r="R49" i="8"/>
  <c r="T49" i="8"/>
  <c r="AQ26" i="3"/>
  <c r="P50" i="8"/>
  <c r="S50" i="8" l="1"/>
  <c r="T50" i="8"/>
  <c r="Q50" i="8"/>
  <c r="R50" i="8"/>
  <c r="AR26" i="3"/>
  <c r="P51" i="8"/>
  <c r="R51" i="8" l="1"/>
  <c r="Q51" i="8"/>
  <c r="S51" i="8"/>
  <c r="T5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Alexandre Angonnet</author>
  </authors>
  <commentList>
    <comment ref="A9" authorId="0" shapeId="0" xr:uid="{B89719AB-1937-44E6-BD89-18044616F135}">
      <text>
        <r>
          <rPr>
            <b/>
            <sz val="9"/>
            <color indexed="81"/>
            <rFont val="Tahoma"/>
            <family val="2"/>
          </rPr>
          <t>Renseigner 1er numéro du jeu de dossard</t>
        </r>
      </text>
    </comment>
  </commentList>
</comments>
</file>

<file path=xl/sharedStrings.xml><?xml version="1.0" encoding="utf-8"?>
<sst xmlns="http://schemas.openxmlformats.org/spreadsheetml/2006/main" count="196" uniqueCount="160">
  <si>
    <t>Fédération Française de Cyclisme</t>
  </si>
  <si>
    <t>Club organisateur :</t>
  </si>
  <si>
    <t>Titre de la course :</t>
  </si>
  <si>
    <t>Catégorie :</t>
  </si>
  <si>
    <t>Date de l'épreuve:</t>
  </si>
  <si>
    <t>Lieu de l'épreuve :</t>
  </si>
  <si>
    <t>N°</t>
  </si>
  <si>
    <t>Nom</t>
  </si>
  <si>
    <t>Prénom</t>
  </si>
  <si>
    <t>Club</t>
  </si>
  <si>
    <t>Région</t>
  </si>
  <si>
    <t>Catégorie</t>
  </si>
  <si>
    <t>Émargement</t>
  </si>
  <si>
    <t>*           colonnes de saisie        *</t>
  </si>
  <si>
    <t>Saisir le Kilomètrage:</t>
  </si>
  <si>
    <t>km</t>
  </si>
  <si>
    <t xml:space="preserve">Saisir le </t>
  </si>
  <si>
    <t>Saisir:</t>
  </si>
  <si>
    <t>Contrôle doublon</t>
  </si>
  <si>
    <t>contrôle temps + écart</t>
  </si>
  <si>
    <t xml:space="preserve">Contrôle de la saisie </t>
  </si>
  <si>
    <t>report</t>
  </si>
  <si>
    <t>réf</t>
  </si>
  <si>
    <t>Classement</t>
  </si>
  <si>
    <t>n° dosssard</t>
  </si>
  <si>
    <t>heure</t>
  </si>
  <si>
    <t>min</t>
  </si>
  <si>
    <t>sec</t>
  </si>
  <si>
    <t>n°dossard</t>
  </si>
  <si>
    <t>sec2</t>
  </si>
  <si>
    <t>Prenom</t>
  </si>
  <si>
    <t>Moyenne</t>
  </si>
  <si>
    <t>h</t>
  </si>
  <si>
    <t>CLASSEMENT</t>
  </si>
  <si>
    <t>Titre de l'épreuve :</t>
  </si>
  <si>
    <t>Date de l'épreuve :</t>
  </si>
  <si>
    <t xml:space="preserve">Place </t>
  </si>
  <si>
    <t>Nom Prénom</t>
  </si>
  <si>
    <t>Licence</t>
  </si>
  <si>
    <t>Temps</t>
  </si>
  <si>
    <t>Qualification</t>
  </si>
  <si>
    <t>MDP :</t>
  </si>
  <si>
    <t>Comité Régional de Bourgogne Franche-Comté</t>
  </si>
  <si>
    <t>Grille</t>
  </si>
  <si>
    <t>*          Colonnes de contôle           *          Colonnes de contôle           *          Colonnes de contôle           *          Colonnes de contôle           *          Colonnes de contôle           *          Colonnes de contôle           *</t>
  </si>
  <si>
    <t>N°de licence / UCIID</t>
  </si>
  <si>
    <t>SUIVI DES ENGAGEMENTS ET REGLEMENT DES DROITS</t>
  </si>
  <si>
    <t>1 feuille par catégorie</t>
  </si>
  <si>
    <t>Cet état doit être renseigné pour chaque épreuve par les arbitres officiant sur la course, et joint impérativement à l'état des résultats. Il définit le montant des droits d'engagement à régler par le club organisateur.</t>
  </si>
  <si>
    <t>Epreuve :</t>
  </si>
  <si>
    <t>Date :</t>
  </si>
  <si>
    <t>Organisateur :</t>
  </si>
  <si>
    <t>DOCUMENT A UTILISER POUR LES EPREUVES ROUTE / CYCLO-CROSS</t>
  </si>
  <si>
    <t>Coureurs inscrits (dont l'inscription a été reçue par l'organisateur)</t>
  </si>
  <si>
    <t>Coureurs s'engageant au départ</t>
  </si>
  <si>
    <t>Dossards n°</t>
  </si>
  <si>
    <t>Coureurs avec Pass Découverte</t>
  </si>
  <si>
    <t>Coureurs excusés ou absents (avant le départ de la course ayant réglé l'engagement)</t>
  </si>
  <si>
    <t>Coureurs excusés ou absents n'ayant pas réglé l'engagement</t>
  </si>
  <si>
    <t>TOTAL du nombre de partants</t>
  </si>
  <si>
    <t>Signature des arbitres</t>
  </si>
  <si>
    <t>+</t>
  </si>
  <si>
    <t>-</t>
  </si>
  <si>
    <t>=</t>
  </si>
  <si>
    <t>Coureurs internet (dont l'inscription a été reçue via l'espace club)</t>
  </si>
  <si>
    <t>A enregistrer dans la gestion de l’épreuve de l’espace arbitre, dans les 48 heures qui suivent l'épreuve pour homologation</t>
  </si>
  <si>
    <t>CONTRÔLE MEDICAL</t>
  </si>
  <si>
    <t>Comité régional :</t>
  </si>
  <si>
    <t>Nom de l'organisateur :</t>
  </si>
  <si>
    <t>Catégorie (ou Classe) :</t>
  </si>
  <si>
    <t>LE COLLEGE DES ARBITRES</t>
  </si>
  <si>
    <t>NOM - Prénom</t>
  </si>
  <si>
    <t>Comité Régional</t>
  </si>
  <si>
    <r>
      <rPr>
        <sz val="11"/>
        <rFont val="Times New Roman"/>
        <family val="1"/>
      </rPr>
      <t>Président de Jury</t>
    </r>
  </si>
  <si>
    <r>
      <rPr>
        <sz val="11"/>
        <rFont val="Times New Roman"/>
        <family val="1"/>
      </rPr>
      <t>Arbitre Titulaire</t>
    </r>
  </si>
  <si>
    <r>
      <rPr>
        <sz val="11"/>
        <rFont val="Times New Roman"/>
        <family val="1"/>
      </rPr>
      <t>Juge à l'arrivée</t>
    </r>
  </si>
  <si>
    <t>BOURGOGNE FRANCHE-COMTE</t>
  </si>
  <si>
    <t>AUVERGNE RHONE-ALPES</t>
  </si>
  <si>
    <t>BRETAGNE</t>
  </si>
  <si>
    <t>CENTRE-VAL DE LOIRE</t>
  </si>
  <si>
    <t>CORSE</t>
  </si>
  <si>
    <t>GRAND EST</t>
  </si>
  <si>
    <t>HAUTS DE FRANCE</t>
  </si>
  <si>
    <t>ILE-DE-FRANCE</t>
  </si>
  <si>
    <t>NORMANDIE</t>
  </si>
  <si>
    <t>NOUVELLE AQUITAINE</t>
  </si>
  <si>
    <t>OCCITANIE</t>
  </si>
  <si>
    <t>PAYS-DE-LA-LOIRE</t>
  </si>
  <si>
    <t>PROVENCE COTE D'AZUR</t>
  </si>
  <si>
    <t>Nb engagés :</t>
  </si>
  <si>
    <t>Nb classés :</t>
  </si>
  <si>
    <t>N° Licence</t>
  </si>
  <si>
    <t>DÉCISIONS PRISES PAR LE JURY DES ARBITRES</t>
  </si>
  <si>
    <t>NOM - PRÉNOM</t>
  </si>
  <si>
    <t>N° DE LICENCE</t>
  </si>
  <si>
    <t>PÉNALITÉ</t>
  </si>
  <si>
    <t>MOTIF</t>
  </si>
  <si>
    <t>CF Communiqué du jury N°</t>
  </si>
  <si>
    <t>COUREURS ACCIDENTÉS</t>
  </si>
  <si>
    <t>CF Communiqué médical N°</t>
  </si>
  <si>
    <t>Les soussignés, Arbitres de la course et Juge à l'arrivée certifient la sincérité des résultats mentionnés au tableau ci-contre et</t>
  </si>
  <si>
    <t>déclarent que les coureurs ont pris le départ au nombre de</t>
  </si>
  <si>
    <t>A</t>
  </si>
  <si>
    <t>le</t>
  </si>
  <si>
    <t>Signatures des 5 arbitres</t>
  </si>
  <si>
    <t>Signature des juges à l'arrivée</t>
  </si>
  <si>
    <t>Signatures des chronométreurs</t>
  </si>
  <si>
    <t>Nombre d'engagés :</t>
  </si>
  <si>
    <t>Rang</t>
  </si>
  <si>
    <t>N°Licence</t>
  </si>
  <si>
    <t>Non-partant</t>
  </si>
  <si>
    <t>Nb partants :</t>
  </si>
  <si>
    <t>Comité</t>
  </si>
  <si>
    <t>GUADELOUPE</t>
  </si>
  <si>
    <t>LA RÉUNION</t>
  </si>
  <si>
    <t>MARTINIQUE</t>
  </si>
  <si>
    <t>MAYOTTE</t>
  </si>
  <si>
    <t>NOUVELLE CALEDONIE</t>
  </si>
  <si>
    <t>POLYNESIE</t>
  </si>
  <si>
    <t>Écart 1er temps</t>
  </si>
  <si>
    <t>Vérification non-attribué + non partants + classés</t>
  </si>
  <si>
    <t>Abandon</t>
  </si>
  <si>
    <t>Saisir</t>
  </si>
  <si>
    <t>Dossard non distribué</t>
  </si>
  <si>
    <t>Dossard non partant</t>
  </si>
  <si>
    <t>Dossard abandon</t>
  </si>
  <si>
    <t>Dossard classé</t>
  </si>
  <si>
    <t>x2</t>
  </si>
  <si>
    <t>AB</t>
  </si>
  <si>
    <t>NP</t>
  </si>
  <si>
    <t>Renseigner les informations sur l'épreuve (Organisateur, Catégorie, Date, Lieu, Nom épreuve)</t>
  </si>
  <si>
    <t>Feuille de saisie</t>
  </si>
  <si>
    <t>Engagés (x50)</t>
  </si>
  <si>
    <t>Engagés (x200)</t>
  </si>
  <si>
    <t>Page de garde</t>
  </si>
  <si>
    <t>Page finale</t>
  </si>
  <si>
    <t>Classement pour export</t>
  </si>
  <si>
    <t>Suivi Engagement</t>
  </si>
  <si>
    <t>Emargement</t>
  </si>
  <si>
    <t>Si besoin d'imprimer un document vierge, imprimer le document avant toute saisie de données dans le fichier</t>
  </si>
  <si>
    <t>Dès remplissage de la feuille "Emargement", le document sera renseigné avec les données de l'épreuve</t>
  </si>
  <si>
    <t>Pour toutes les cellules où l'on renseigne le comité régional, utiliser la liste déroulante</t>
  </si>
  <si>
    <t>Copier ce classement pour l'importer depuis votre espace arbitre/club à l'organisation correspondante</t>
  </si>
  <si>
    <t>Cellule A9 : Renseigner le 1er dossard de la liste d'émargement</t>
  </si>
  <si>
    <t>Coller les engagés extrait depuis son espace</t>
  </si>
  <si>
    <t>Saisir les dossards dans l'ordre du classement (Colonne D)</t>
  </si>
  <si>
    <t>A chaque changement de temps, saisir le nouveau temps pour le coureur concerné. Si même temps, pas de saisie</t>
  </si>
  <si>
    <t>Possibilité de saisir les abandons pour compléter la grille</t>
  </si>
  <si>
    <t>La colonne N vérifie si le dossard saisie dans le classement est abandon, non partant ou saisie en double</t>
  </si>
  <si>
    <t>Imprimez le classement dès que validé.</t>
  </si>
  <si>
    <t>Aucune saisie nécessaire</t>
  </si>
  <si>
    <t>Renseignez les non-partants dans la feuille "Emargement", ils seront rayés sur la liste</t>
  </si>
  <si>
    <t>A imprimer après ajout des inscrits sur place</t>
  </si>
  <si>
    <t>Dans la 1ère ligne, choisir la discipline : Route ou Cylo-cross</t>
  </si>
  <si>
    <t>ETAT DE RESULTATS CYCLO-CROSS</t>
  </si>
  <si>
    <t>Comité Régional de Bourgogne Franche-Comté
3 Avenue des Montboucons - 1 Rue des Pierres
25000 BESANÇON - 71400 AUTUN</t>
  </si>
  <si>
    <t>bfc2026</t>
  </si>
  <si>
    <t>LISTE D'ÉMARGEMENT</t>
  </si>
  <si>
    <t>Date de l'épreuve</t>
  </si>
  <si>
    <t>Renseigner les non-partants dans la colonne J en face chaque dossard concerné par un "X"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</si>
</sst>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\ mmmm\ yyyy"/>
    <numFmt numFmtId="165" formatCode="0\.00\.000\.000"/>
    <numFmt numFmtId="166" formatCode="00\.00\.000\.000"/>
    <numFmt numFmtId="167" formatCode="#00&quot; &quot;00&quot; &quot;000&quot; &quot;000"/>
    <numFmt numFmtId="168" formatCode="_-* #,##0.00\ [$€-1]_-;\-* #,##0.00\ [$€-1]_-;_-* &quot;-&quot;??\ [$€-1]_-"/>
    <numFmt numFmtId="169" formatCode="[$-40C]d\ mmmm\ yyyy;@"/>
    <numFmt numFmtId="170" formatCode="[$-F800]dddd\,\ mmmm\ dd\,\ yyyy"/>
  </numFmts>
  <fonts count="6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Bookman Old Style"/>
      <family val="1"/>
    </font>
    <font>
      <sz val="7"/>
      <name val="Times New Roman"/>
      <family val="1"/>
    </font>
    <font>
      <sz val="9"/>
      <name val="Times New Roman"/>
      <family val="1"/>
    </font>
    <font>
      <sz val="6"/>
      <name val="Times New Roman"/>
      <family val="1"/>
    </font>
    <font>
      <sz val="10"/>
      <color indexed="10"/>
      <name val="Agency FB"/>
      <family val="2"/>
    </font>
    <font>
      <b/>
      <sz val="10"/>
      <color indexed="9"/>
      <name val="Times New Roman"/>
      <family val="1"/>
    </font>
    <font>
      <sz val="9"/>
      <name val="Arial"/>
      <family val="2"/>
    </font>
    <font>
      <sz val="9"/>
      <name val="Calibri"/>
      <family val="2"/>
    </font>
    <font>
      <sz val="10"/>
      <name val="Forte"/>
      <family val="4"/>
    </font>
    <font>
      <sz val="11"/>
      <name val="Calibri"/>
      <family val="2"/>
    </font>
    <font>
      <b/>
      <sz val="11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0"/>
      <name val="Calibri"/>
      <family val="2"/>
      <scheme val="minor"/>
    </font>
    <font>
      <sz val="11"/>
      <name val="Forte"/>
      <family val="4"/>
    </font>
    <font>
      <b/>
      <sz val="18"/>
      <name val="Calibri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u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.5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sz val="8"/>
      <color rgb="FF000000"/>
      <name val="Segoe UI"/>
      <family val="2"/>
    </font>
    <font>
      <sz val="9.5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Trellis">
        <bgColor theme="5"/>
      </patternFill>
    </fill>
    <fill>
      <patternFill patternType="lightTrellis">
        <bgColor theme="0" tint="-0.499984740745262"/>
      </patternFill>
    </fill>
    <fill>
      <patternFill patternType="solid">
        <fgColor theme="5" tint="0.59999389629810485"/>
        <bgColor indexed="22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double">
        <color indexed="10"/>
      </left>
      <right style="thin">
        <color indexed="10"/>
      </right>
      <top style="double">
        <color indexed="10"/>
      </top>
      <bottom/>
      <diagonal/>
    </border>
    <border>
      <left style="thin">
        <color indexed="10"/>
      </left>
      <right style="thin">
        <color indexed="10"/>
      </right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 style="double">
        <color indexed="1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53"/>
      </left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10"/>
      </left>
      <right style="double">
        <color rgb="FFFF0000"/>
      </right>
      <top style="double">
        <color rgb="FFFF0000"/>
      </top>
      <bottom/>
      <diagonal/>
    </border>
    <border>
      <left style="double">
        <color indexed="10"/>
      </left>
      <right style="double">
        <color rgb="FFFF0000"/>
      </right>
      <top/>
      <bottom/>
      <diagonal/>
    </border>
  </borders>
  <cellStyleXfs count="46">
    <xf numFmtId="0" fontId="0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20" borderId="28" applyNumberFormat="0" applyAlignment="0" applyProtection="0"/>
    <xf numFmtId="0" fontId="33" fillId="0" borderId="29" applyNumberFormat="0" applyFill="0" applyAlignment="0" applyProtection="0"/>
    <xf numFmtId="0" fontId="5" fillId="21" borderId="30" applyNumberFormat="0" applyAlignment="0" applyProtection="0"/>
    <xf numFmtId="0" fontId="34" fillId="7" borderId="28" applyNumberFormat="0" applyAlignment="0" applyProtection="0"/>
    <xf numFmtId="0" fontId="35" fillId="3" borderId="0" applyNumberFormat="0" applyBorder="0" applyAlignment="0" applyProtection="0"/>
    <xf numFmtId="0" fontId="36" fillId="22" borderId="0" applyNumberFormat="0" applyBorder="0" applyAlignment="0" applyProtection="0"/>
    <xf numFmtId="0" fontId="37" fillId="4" borderId="0" applyNumberFormat="0" applyBorder="0" applyAlignment="0" applyProtection="0"/>
    <xf numFmtId="0" fontId="38" fillId="20" borderId="31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32" applyNumberFormat="0" applyFill="0" applyAlignment="0" applyProtection="0"/>
    <xf numFmtId="0" fontId="42" fillId="0" borderId="33" applyNumberFormat="0" applyFill="0" applyAlignment="0" applyProtection="0"/>
    <xf numFmtId="0" fontId="43" fillId="0" borderId="34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35" applyNumberFormat="0" applyFill="0" applyAlignment="0" applyProtection="0"/>
    <xf numFmtId="0" fontId="45" fillId="23" borderId="36" applyNumberFormat="0" applyAlignment="0" applyProtection="0"/>
  </cellStyleXfs>
  <cellXfs count="264">
    <xf numFmtId="0" fontId="0" fillId="0" borderId="0" xfId="0"/>
    <xf numFmtId="0" fontId="18" fillId="0" borderId="0" xfId="1" applyFont="1"/>
    <xf numFmtId="0" fontId="16" fillId="0" borderId="0" xfId="1" applyFont="1" applyAlignment="1">
      <alignment horizontal="right" vertical="center"/>
    </xf>
    <xf numFmtId="0" fontId="20" fillId="0" borderId="0" xfId="1" applyFont="1"/>
    <xf numFmtId="0" fontId="20" fillId="0" borderId="0" xfId="1" applyFont="1" applyAlignment="1">
      <alignment horizontal="left" indent="1"/>
    </xf>
    <xf numFmtId="0" fontId="18" fillId="0" borderId="0" xfId="1" applyFont="1" applyAlignment="1">
      <alignment horizontal="left" indent="1"/>
    </xf>
    <xf numFmtId="0" fontId="21" fillId="0" borderId="0" xfId="1" applyFont="1" applyAlignment="1">
      <alignment horizontal="left" indent="1"/>
    </xf>
    <xf numFmtId="0" fontId="21" fillId="0" borderId="0" xfId="1" applyFont="1"/>
    <xf numFmtId="165" fontId="21" fillId="0" borderId="0" xfId="1" applyNumberFormat="1" applyFont="1"/>
    <xf numFmtId="0" fontId="18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8" fillId="0" borderId="0" xfId="1" applyFont="1" applyProtection="1">
      <protection locked="0"/>
    </xf>
    <xf numFmtId="0" fontId="19" fillId="0" borderId="0" xfId="1" applyFont="1" applyAlignment="1">
      <alignment horizontal="left" vertical="center" indent="1"/>
    </xf>
    <xf numFmtId="0" fontId="19" fillId="0" borderId="7" xfId="1" applyFont="1" applyBorder="1" applyAlignment="1">
      <alignment horizontal="center" vertical="center"/>
    </xf>
    <xf numFmtId="0" fontId="23" fillId="0" borderId="21" xfId="2" applyFont="1" applyBorder="1" applyAlignment="1">
      <alignment horizontal="center" vertical="center" wrapText="1"/>
    </xf>
    <xf numFmtId="165" fontId="23" fillId="0" borderId="21" xfId="2" applyNumberFormat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textRotation="180"/>
    </xf>
    <xf numFmtId="0" fontId="14" fillId="0" borderId="7" xfId="1" applyFont="1" applyBorder="1" applyAlignment="1">
      <alignment horizontal="center" vertical="center" textRotation="180"/>
    </xf>
    <xf numFmtId="0" fontId="23" fillId="0" borderId="20" xfId="2" applyFont="1" applyBorder="1" applyAlignment="1">
      <alignment horizontal="center" vertical="center" wrapText="1"/>
    </xf>
    <xf numFmtId="0" fontId="23" fillId="0" borderId="21" xfId="2" applyFont="1" applyBorder="1" applyAlignment="1">
      <alignment horizontal="center" vertical="center"/>
    </xf>
    <xf numFmtId="0" fontId="5" fillId="0" borderId="0" xfId="4" applyProtection="1">
      <protection hidden="1"/>
    </xf>
    <xf numFmtId="0" fontId="5" fillId="0" borderId="0" xfId="4" applyAlignment="1" applyProtection="1">
      <alignment horizontal="center"/>
      <protection hidden="1"/>
    </xf>
    <xf numFmtId="0" fontId="5" fillId="7" borderId="0" xfId="4" applyFill="1" applyAlignment="1" applyProtection="1">
      <alignment horizontal="center"/>
      <protection hidden="1"/>
    </xf>
    <xf numFmtId="0" fontId="6" fillId="0" borderId="0" xfId="4" applyFont="1" applyAlignment="1" applyProtection="1">
      <alignment horizontal="center"/>
      <protection hidden="1"/>
    </xf>
    <xf numFmtId="0" fontId="6" fillId="7" borderId="0" xfId="4" applyFont="1" applyFill="1" applyAlignment="1" applyProtection="1">
      <alignment horizontal="center"/>
      <protection hidden="1"/>
    </xf>
    <xf numFmtId="0" fontId="5" fillId="11" borderId="0" xfId="4" applyFill="1" applyAlignment="1" applyProtection="1">
      <alignment horizontal="center"/>
      <protection hidden="1"/>
    </xf>
    <xf numFmtId="0" fontId="2" fillId="0" borderId="1" xfId="4" applyFont="1" applyBorder="1" applyAlignment="1" applyProtection="1">
      <alignment horizontal="center"/>
      <protection locked="0" hidden="1"/>
    </xf>
    <xf numFmtId="0" fontId="5" fillId="0" borderId="2" xfId="4" applyBorder="1" applyAlignment="1" applyProtection="1">
      <alignment horizontal="center"/>
      <protection locked="0" hidden="1"/>
    </xf>
    <xf numFmtId="0" fontId="5" fillId="0" borderId="2" xfId="4" applyBorder="1" applyProtection="1">
      <protection locked="0" hidden="1"/>
    </xf>
    <xf numFmtId="0" fontId="5" fillId="0" borderId="3" xfId="4" applyBorder="1" applyProtection="1">
      <protection locked="0" hidden="1"/>
    </xf>
    <xf numFmtId="0" fontId="5" fillId="0" borderId="38" xfId="4" applyBorder="1" applyProtection="1">
      <protection hidden="1"/>
    </xf>
    <xf numFmtId="2" fontId="5" fillId="0" borderId="39" xfId="4" applyNumberFormat="1" applyBorder="1" applyAlignment="1" applyProtection="1">
      <alignment horizontal="center"/>
      <protection hidden="1"/>
    </xf>
    <xf numFmtId="0" fontId="2" fillId="0" borderId="4" xfId="4" applyFont="1" applyBorder="1" applyAlignment="1" applyProtection="1">
      <alignment horizontal="center"/>
      <protection locked="0" hidden="1"/>
    </xf>
    <xf numFmtId="0" fontId="5" fillId="0" borderId="5" xfId="4" applyBorder="1" applyAlignment="1" applyProtection="1">
      <alignment horizontal="center"/>
      <protection locked="0" hidden="1"/>
    </xf>
    <xf numFmtId="0" fontId="5" fillId="0" borderId="5" xfId="4" applyBorder="1" applyProtection="1">
      <protection locked="0" hidden="1"/>
    </xf>
    <xf numFmtId="0" fontId="5" fillId="0" borderId="6" xfId="4" applyBorder="1" applyProtection="1">
      <protection locked="0" hidden="1"/>
    </xf>
    <xf numFmtId="2" fontId="5" fillId="0" borderId="0" xfId="4" applyNumberFormat="1" applyAlignment="1" applyProtection="1">
      <alignment horizontal="center"/>
      <protection hidden="1"/>
    </xf>
    <xf numFmtId="0" fontId="7" fillId="0" borderId="0" xfId="4" applyFont="1" applyAlignment="1" applyProtection="1">
      <alignment vertical="center"/>
      <protection hidden="1"/>
    </xf>
    <xf numFmtId="164" fontId="7" fillId="0" borderId="0" xfId="4" applyNumberFormat="1" applyFont="1" applyAlignment="1" applyProtection="1">
      <alignment horizontal="right" vertical="center"/>
      <protection hidden="1"/>
    </xf>
    <xf numFmtId="164" fontId="7" fillId="0" borderId="0" xfId="4" applyNumberFormat="1" applyFont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64" fontId="4" fillId="0" borderId="0" xfId="4" applyNumberFormat="1" applyFont="1" applyAlignment="1" applyProtection="1">
      <alignment horizontal="center" vertical="center"/>
      <protection hidden="1"/>
    </xf>
    <xf numFmtId="0" fontId="9" fillId="0" borderId="0" xfId="4" applyFont="1" applyAlignment="1" applyProtection="1">
      <alignment vertical="center"/>
      <protection hidden="1"/>
    </xf>
    <xf numFmtId="0" fontId="5" fillId="0" borderId="0" xfId="4" applyAlignment="1" applyProtection="1">
      <alignment vertical="center"/>
      <protection hidden="1"/>
    </xf>
    <xf numFmtId="164" fontId="4" fillId="0" borderId="0" xfId="4" applyNumberFormat="1" applyFont="1" applyAlignment="1" applyProtection="1">
      <alignment vertical="center"/>
      <protection hidden="1"/>
    </xf>
    <xf numFmtId="0" fontId="2" fillId="0" borderId="0" xfId="4" applyFont="1" applyAlignment="1" applyProtection="1">
      <alignment horizontal="left" vertical="center" indent="1"/>
      <protection hidden="1"/>
    </xf>
    <xf numFmtId="0" fontId="3" fillId="0" borderId="0" xfId="3" applyProtection="1">
      <protection hidden="1"/>
    </xf>
    <xf numFmtId="164" fontId="4" fillId="0" borderId="0" xfId="4" applyNumberFormat="1" applyFont="1" applyAlignment="1" applyProtection="1">
      <alignment vertical="center" wrapText="1"/>
      <protection hidden="1"/>
    </xf>
    <xf numFmtId="164" fontId="4" fillId="0" borderId="0" xfId="4" applyNumberFormat="1" applyFont="1" applyAlignment="1" applyProtection="1">
      <alignment vertical="center"/>
      <protection locked="0" hidden="1"/>
    </xf>
    <xf numFmtId="0" fontId="3" fillId="0" borderId="0" xfId="3" applyAlignment="1" applyProtection="1">
      <alignment vertical="center"/>
      <protection hidden="1"/>
    </xf>
    <xf numFmtId="0" fontId="3" fillId="0" borderId="0" xfId="3" applyAlignment="1" applyProtection="1">
      <alignment vertical="center" wrapText="1"/>
      <protection hidden="1"/>
    </xf>
    <xf numFmtId="0" fontId="4" fillId="0" borderId="23" xfId="3" applyFont="1" applyBorder="1" applyAlignment="1" applyProtection="1">
      <alignment horizontal="center" vertical="center"/>
      <protection hidden="1"/>
    </xf>
    <xf numFmtId="0" fontId="4" fillId="0" borderId="23" xfId="3" applyFont="1" applyBorder="1" applyAlignment="1" applyProtection="1">
      <alignment horizontal="center" vertical="center" wrapText="1"/>
      <protection hidden="1"/>
    </xf>
    <xf numFmtId="0" fontId="13" fillId="0" borderId="0" xfId="3" applyFont="1" applyAlignment="1" applyProtection="1">
      <alignment horizontal="right"/>
      <protection hidden="1"/>
    </xf>
    <xf numFmtId="0" fontId="13" fillId="0" borderId="0" xfId="3" applyFont="1" applyAlignment="1" applyProtection="1">
      <alignment horizontal="center"/>
      <protection hidden="1"/>
    </xf>
    <xf numFmtId="0" fontId="13" fillId="0" borderId="18" xfId="3" applyFont="1" applyBorder="1" applyAlignment="1" applyProtection="1">
      <alignment horizontal="right"/>
      <protection hidden="1"/>
    </xf>
    <xf numFmtId="0" fontId="13" fillId="0" borderId="18" xfId="3" applyFont="1" applyBorder="1" applyAlignment="1" applyProtection="1">
      <alignment horizontal="center"/>
      <protection hidden="1"/>
    </xf>
    <xf numFmtId="0" fontId="13" fillId="0" borderId="19" xfId="3" applyFont="1" applyBorder="1" applyAlignment="1" applyProtection="1">
      <alignment horizontal="center"/>
      <protection hidden="1"/>
    </xf>
    <xf numFmtId="0" fontId="28" fillId="0" borderId="7" xfId="3" applyFont="1" applyBorder="1" applyAlignment="1" applyProtection="1">
      <alignment horizontal="center"/>
      <protection hidden="1"/>
    </xf>
    <xf numFmtId="0" fontId="13" fillId="0" borderId="7" xfId="3" applyFont="1" applyBorder="1" applyAlignment="1" applyProtection="1">
      <alignment horizontal="center"/>
      <protection hidden="1"/>
    </xf>
    <xf numFmtId="0" fontId="13" fillId="0" borderId="15" xfId="3" applyFont="1" applyBorder="1" applyAlignment="1" applyProtection="1">
      <alignment horizontal="center"/>
      <protection hidden="1"/>
    </xf>
    <xf numFmtId="0" fontId="13" fillId="0" borderId="7" xfId="3" applyFont="1" applyBorder="1" applyAlignment="1" applyProtection="1">
      <alignment horizontal="left" indent="1"/>
      <protection hidden="1"/>
    </xf>
    <xf numFmtId="167" fontId="13" fillId="0" borderId="7" xfId="4" applyNumberFormat="1" applyFont="1" applyBorder="1" applyAlignment="1" applyProtection="1">
      <alignment horizontal="center" wrapText="1"/>
      <protection hidden="1"/>
    </xf>
    <xf numFmtId="167" fontId="13" fillId="0" borderId="7" xfId="4" applyNumberFormat="1" applyFont="1" applyBorder="1" applyAlignment="1" applyProtection="1">
      <alignment wrapText="1"/>
      <protection hidden="1"/>
    </xf>
    <xf numFmtId="0" fontId="13" fillId="0" borderId="15" xfId="3" applyFont="1" applyBorder="1" applyAlignment="1" applyProtection="1">
      <alignment horizontal="left" indent="1"/>
      <protection hidden="1"/>
    </xf>
    <xf numFmtId="167" fontId="13" fillId="0" borderId="15" xfId="4" applyNumberFormat="1" applyFont="1" applyBorder="1" applyAlignment="1" applyProtection="1">
      <alignment horizontal="center" wrapText="1"/>
      <protection hidden="1"/>
    </xf>
    <xf numFmtId="167" fontId="13" fillId="0" borderId="15" xfId="4" applyNumberFormat="1" applyFont="1" applyBorder="1" applyAlignment="1" applyProtection="1">
      <alignment wrapText="1"/>
      <protection hidden="1"/>
    </xf>
    <xf numFmtId="0" fontId="19" fillId="0" borderId="15" xfId="1" applyFont="1" applyBorder="1" applyAlignment="1">
      <alignment horizontal="center" vertical="center" wrapText="1"/>
    </xf>
    <xf numFmtId="0" fontId="4" fillId="0" borderId="22" xfId="3" applyFont="1" applyBorder="1" applyAlignment="1" applyProtection="1">
      <alignment horizontal="center" vertical="center"/>
      <protection hidden="1"/>
    </xf>
    <xf numFmtId="0" fontId="13" fillId="0" borderId="42" xfId="3" applyFont="1" applyBorder="1" applyAlignment="1" applyProtection="1">
      <alignment horizontal="center"/>
      <protection hidden="1"/>
    </xf>
    <xf numFmtId="0" fontId="13" fillId="0" borderId="13" xfId="3" applyFont="1" applyBorder="1" applyAlignment="1" applyProtection="1">
      <alignment horizontal="center"/>
      <protection hidden="1"/>
    </xf>
    <xf numFmtId="0" fontId="28" fillId="0" borderId="43" xfId="3" applyFont="1" applyBorder="1" applyAlignment="1" applyProtection="1">
      <alignment horizontal="center"/>
      <protection hidden="1"/>
    </xf>
    <xf numFmtId="0" fontId="3" fillId="0" borderId="15" xfId="1" applyFont="1" applyBorder="1" applyAlignment="1">
      <alignment horizontal="center" vertical="center"/>
    </xf>
    <xf numFmtId="0" fontId="3" fillId="0" borderId="7" xfId="0" quotePrefix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48" fillId="0" borderId="0" xfId="0" applyFont="1"/>
    <xf numFmtId="0" fontId="49" fillId="0" borderId="15" xfId="0" applyFont="1" applyBorder="1" applyAlignment="1">
      <alignment horizontal="center" vertical="center"/>
    </xf>
    <xf numFmtId="0" fontId="48" fillId="0" borderId="15" xfId="0" applyFont="1" applyBorder="1" applyAlignment="1">
      <alignment vertical="center"/>
    </xf>
    <xf numFmtId="0" fontId="48" fillId="0" borderId="1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8" fillId="0" borderId="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46" fillId="0" borderId="0" xfId="0" applyFont="1"/>
    <xf numFmtId="0" fontId="50" fillId="0" borderId="0" xfId="0" applyFont="1" applyAlignment="1">
      <alignment horizontal="center"/>
    </xf>
    <xf numFmtId="0" fontId="46" fillId="0" borderId="0" xfId="0" applyFont="1" applyAlignment="1">
      <alignment wrapText="1"/>
    </xf>
    <xf numFmtId="0" fontId="0" fillId="0" borderId="10" xfId="0" applyBorder="1"/>
    <xf numFmtId="0" fontId="46" fillId="0" borderId="10" xfId="0" applyFont="1" applyBorder="1"/>
    <xf numFmtId="0" fontId="0" fillId="0" borderId="51" xfId="0" applyBorder="1"/>
    <xf numFmtId="0" fontId="0" fillId="0" borderId="52" xfId="0" applyBorder="1"/>
    <xf numFmtId="0" fontId="46" fillId="0" borderId="51" xfId="0" applyFont="1" applyBorder="1"/>
    <xf numFmtId="14" fontId="0" fillId="0" borderId="51" xfId="0" applyNumberFormat="1" applyBorder="1" applyAlignment="1">
      <alignment horizontal="center" vertical="center"/>
    </xf>
    <xf numFmtId="0" fontId="54" fillId="0" borderId="0" xfId="0" applyFont="1" applyAlignment="1">
      <alignment vertical="center" wrapText="1"/>
    </xf>
    <xf numFmtId="0" fontId="58" fillId="0" borderId="0" xfId="0" applyFont="1" applyAlignment="1">
      <alignment vertical="center" wrapText="1"/>
    </xf>
    <xf numFmtId="0" fontId="0" fillId="0" borderId="0" xfId="0" applyProtection="1">
      <protection hidden="1"/>
    </xf>
    <xf numFmtId="0" fontId="1" fillId="0" borderId="0" xfId="4" applyFont="1" applyProtection="1">
      <protection hidden="1"/>
    </xf>
    <xf numFmtId="0" fontId="5" fillId="0" borderId="0" xfId="4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0" fillId="26" borderId="0" xfId="0" applyFill="1"/>
    <xf numFmtId="0" fontId="55" fillId="0" borderId="0" xfId="0" applyFont="1"/>
    <xf numFmtId="0" fontId="50" fillId="0" borderId="17" xfId="0" applyFont="1" applyBorder="1" applyAlignment="1">
      <alignment horizontal="center"/>
    </xf>
    <xf numFmtId="0" fontId="50" fillId="0" borderId="18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0" fillId="27" borderId="0" xfId="0" applyFill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0" fillId="24" borderId="0" xfId="0" applyFill="1" applyAlignment="1">
      <alignment horizontal="center"/>
    </xf>
    <xf numFmtId="0" fontId="0" fillId="24" borderId="0" xfId="0" applyFill="1"/>
    <xf numFmtId="0" fontId="0" fillId="24" borderId="0" xfId="0" applyFill="1" applyAlignment="1">
      <alignment horizontal="center" vertical="center"/>
    </xf>
    <xf numFmtId="0" fontId="3" fillId="0" borderId="15" xfId="0" quotePrefix="1" applyFont="1" applyBorder="1" applyAlignment="1">
      <alignment vertical="center"/>
    </xf>
    <xf numFmtId="49" fontId="3" fillId="0" borderId="15" xfId="0" applyNumberFormat="1" applyFont="1" applyBorder="1" applyAlignment="1">
      <alignment horizontal="center" vertical="center"/>
    </xf>
    <xf numFmtId="0" fontId="50" fillId="0" borderId="15" xfId="0" applyFont="1" applyBorder="1" applyAlignment="1">
      <alignment horizontal="center"/>
    </xf>
    <xf numFmtId="0" fontId="0" fillId="0" borderId="15" xfId="0" applyBorder="1"/>
    <xf numFmtId="0" fontId="5" fillId="25" borderId="38" xfId="4" applyFill="1" applyBorder="1" applyAlignment="1" applyProtection="1">
      <alignment horizontal="center"/>
      <protection hidden="1"/>
    </xf>
    <xf numFmtId="0" fontId="5" fillId="0" borderId="39" xfId="4" applyBorder="1" applyAlignment="1" applyProtection="1">
      <alignment horizontal="center"/>
      <protection hidden="1"/>
    </xf>
    <xf numFmtId="0" fontId="5" fillId="0" borderId="38" xfId="4" applyBorder="1" applyAlignment="1" applyProtection="1">
      <alignment horizontal="center"/>
      <protection hidden="1"/>
    </xf>
    <xf numFmtId="0" fontId="0" fillId="0" borderId="56" xfId="0" applyBorder="1" applyAlignment="1">
      <alignment horizontal="center" vertical="center"/>
    </xf>
    <xf numFmtId="0" fontId="0" fillId="0" borderId="0" xfId="0" applyAlignment="1" applyProtection="1">
      <alignment horizontal="center"/>
      <protection hidden="1"/>
    </xf>
    <xf numFmtId="0" fontId="0" fillId="0" borderId="55" xfId="0" applyBorder="1" applyAlignment="1">
      <alignment horizontal="center"/>
    </xf>
    <xf numFmtId="0" fontId="0" fillId="0" borderId="54" xfId="0" applyBorder="1" applyAlignment="1">
      <alignment horizontal="center"/>
    </xf>
    <xf numFmtId="0" fontId="23" fillId="0" borderId="54" xfId="2" applyFont="1" applyBorder="1" applyAlignment="1">
      <alignment horizontal="center" wrapText="1"/>
    </xf>
    <xf numFmtId="2" fontId="5" fillId="0" borderId="58" xfId="4" applyNumberFormat="1" applyBorder="1" applyAlignment="1" applyProtection="1">
      <alignment horizontal="center"/>
      <protection hidden="1"/>
    </xf>
    <xf numFmtId="2" fontId="5" fillId="0" borderId="7" xfId="4" applyNumberFormat="1" applyBorder="1" applyAlignment="1" applyProtection="1">
      <alignment horizontal="center"/>
      <protection hidden="1"/>
    </xf>
    <xf numFmtId="0" fontId="5" fillId="0" borderId="17" xfId="4" applyBorder="1" applyAlignment="1" applyProtection="1">
      <alignment horizontal="center"/>
      <protection hidden="1"/>
    </xf>
    <xf numFmtId="0" fontId="5" fillId="0" borderId="18" xfId="4" applyBorder="1" applyAlignment="1" applyProtection="1">
      <alignment horizontal="center"/>
      <protection hidden="1"/>
    </xf>
    <xf numFmtId="0" fontId="1" fillId="0" borderId="18" xfId="4" applyFont="1" applyBorder="1" applyAlignment="1" applyProtection="1">
      <alignment horizontal="center"/>
      <protection hidden="1"/>
    </xf>
    <xf numFmtId="166" fontId="1" fillId="0" borderId="19" xfId="4" applyNumberFormat="1" applyFont="1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5" fillId="0" borderId="16" xfId="4" applyBorder="1" applyAlignment="1" applyProtection="1">
      <alignment horizontal="center"/>
      <protection locked="0" hidden="1"/>
    </xf>
    <xf numFmtId="0" fontId="1" fillId="30" borderId="0" xfId="4" applyFont="1" applyFill="1" applyAlignment="1" applyProtection="1">
      <alignment horizontal="center"/>
      <protection hidden="1"/>
    </xf>
    <xf numFmtId="0" fontId="6" fillId="30" borderId="0" xfId="4" applyFont="1" applyFill="1" applyAlignment="1" applyProtection="1">
      <alignment horizontal="center"/>
      <protection hidden="1"/>
    </xf>
    <xf numFmtId="0" fontId="5" fillId="0" borderId="60" xfId="4" applyBorder="1" applyAlignment="1" applyProtection="1">
      <alignment horizontal="center" vertical="center"/>
      <protection locked="0" hidden="1"/>
    </xf>
    <xf numFmtId="0" fontId="5" fillId="0" borderId="61" xfId="4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61" fillId="29" borderId="0" xfId="0" applyFont="1" applyFill="1" applyAlignment="1" applyProtection="1">
      <alignment horizontal="center" vertical="center"/>
      <protection hidden="1"/>
    </xf>
    <xf numFmtId="0" fontId="61" fillId="28" borderId="0" xfId="0" applyFont="1" applyFill="1" applyAlignment="1" applyProtection="1">
      <alignment horizontal="center" vertical="center"/>
      <protection hidden="1"/>
    </xf>
    <xf numFmtId="0" fontId="0" fillId="32" borderId="0" xfId="0" applyFill="1" applyAlignment="1" applyProtection="1">
      <alignment horizontal="center" vertical="center"/>
      <protection hidden="1"/>
    </xf>
    <xf numFmtId="0" fontId="61" fillId="31" borderId="0" xfId="0" applyFont="1" applyFill="1" applyAlignment="1" applyProtection="1">
      <alignment horizontal="center" vertical="center"/>
      <protection hidden="1"/>
    </xf>
    <xf numFmtId="0" fontId="1" fillId="0" borderId="0" xfId="4" applyFont="1" applyAlignment="1" applyProtection="1">
      <alignment horizontal="center" vertical="center"/>
      <protection hidden="1"/>
    </xf>
    <xf numFmtId="0" fontId="11" fillId="0" borderId="40" xfId="4" applyFont="1" applyBorder="1" applyAlignment="1" applyProtection="1">
      <alignment horizontal="center" vertical="center"/>
      <protection hidden="1"/>
    </xf>
    <xf numFmtId="0" fontId="26" fillId="0" borderId="0" xfId="4" applyFont="1" applyAlignment="1" applyProtection="1">
      <alignment vertical="center"/>
      <protection hidden="1"/>
    </xf>
    <xf numFmtId="0" fontId="26" fillId="0" borderId="0" xfId="4" applyFont="1" applyAlignment="1" applyProtection="1">
      <alignment horizontal="left" vertical="center"/>
      <protection hidden="1"/>
    </xf>
    <xf numFmtId="14" fontId="63" fillId="24" borderId="25" xfId="0" applyNumberFormat="1" applyFont="1" applyFill="1" applyBorder="1"/>
    <xf numFmtId="0" fontId="0" fillId="34" borderId="0" xfId="0" applyFill="1" applyAlignment="1">
      <alignment horizontal="left"/>
    </xf>
    <xf numFmtId="0" fontId="0" fillId="33" borderId="0" xfId="0" applyFill="1" applyAlignment="1">
      <alignment horizontal="left"/>
    </xf>
    <xf numFmtId="0" fontId="22" fillId="0" borderId="0" xfId="1" applyFont="1" applyAlignment="1">
      <alignment horizontal="center"/>
    </xf>
    <xf numFmtId="0" fontId="19" fillId="0" borderId="0" xfId="1" applyFont="1" applyAlignment="1">
      <alignment horizontal="left" vertical="center"/>
    </xf>
    <xf numFmtId="0" fontId="16" fillId="0" borderId="0" xfId="1" applyFont="1" applyAlignment="1">
      <alignment horizontal="right" vertical="center"/>
    </xf>
    <xf numFmtId="0" fontId="19" fillId="0" borderId="0" xfId="1" applyFont="1" applyAlignment="1" applyProtection="1">
      <alignment horizontal="left" vertical="center"/>
      <protection locked="0"/>
    </xf>
    <xf numFmtId="0" fontId="1" fillId="0" borderId="0" xfId="1" applyAlignment="1">
      <alignment horizontal="center"/>
    </xf>
    <xf numFmtId="0" fontId="24" fillId="0" borderId="0" xfId="1" applyFont="1" applyAlignment="1">
      <alignment horizontal="left" vertical="top" indent="1"/>
    </xf>
    <xf numFmtId="0" fontId="25" fillId="0" borderId="0" xfId="1" applyFont="1" applyAlignment="1">
      <alignment horizontal="center" vertical="center"/>
    </xf>
    <xf numFmtId="168" fontId="16" fillId="0" borderId="0" xfId="1" applyNumberFormat="1" applyFont="1" applyAlignment="1">
      <alignment horizontal="center" vertical="center" wrapText="1"/>
    </xf>
    <xf numFmtId="164" fontId="19" fillId="0" borderId="0" xfId="1" applyNumberFormat="1" applyFont="1" applyAlignment="1" applyProtection="1">
      <alignment horizontal="left" vertical="center"/>
      <protection locked="0"/>
    </xf>
    <xf numFmtId="169" fontId="19" fillId="0" borderId="0" xfId="1" applyNumberFormat="1" applyFont="1" applyAlignment="1" applyProtection="1">
      <alignment horizontal="left" vertical="center"/>
      <protection locked="0"/>
    </xf>
    <xf numFmtId="164" fontId="19" fillId="0" borderId="0" xfId="1" applyNumberFormat="1" applyFont="1" applyAlignment="1">
      <alignment horizontal="left" vertical="center"/>
    </xf>
    <xf numFmtId="0" fontId="12" fillId="8" borderId="37" xfId="4" applyFont="1" applyFill="1" applyBorder="1" applyAlignment="1" applyProtection="1">
      <alignment horizontal="center"/>
      <protection hidden="1"/>
    </xf>
    <xf numFmtId="0" fontId="5" fillId="7" borderId="0" xfId="4" applyFill="1" applyAlignment="1" applyProtection="1">
      <alignment horizontal="right"/>
      <protection hidden="1"/>
    </xf>
    <xf numFmtId="0" fontId="5" fillId="11" borderId="0" xfId="4" applyFill="1" applyAlignment="1" applyProtection="1">
      <alignment horizontal="center"/>
      <protection hidden="1"/>
    </xf>
    <xf numFmtId="0" fontId="8" fillId="0" borderId="37" xfId="4" applyFont="1" applyBorder="1" applyAlignment="1" applyProtection="1">
      <alignment horizontal="center" vertical="center" textRotation="90" wrapText="1"/>
      <protection hidden="1"/>
    </xf>
    <xf numFmtId="0" fontId="5" fillId="0" borderId="0" xfId="4" applyAlignment="1" applyProtection="1">
      <alignment horizontal="center"/>
      <protection hidden="1"/>
    </xf>
    <xf numFmtId="0" fontId="5" fillId="0" borderId="59" xfId="4" applyBorder="1" applyAlignment="1" applyProtection="1">
      <alignment horizontal="center"/>
      <protection hidden="1"/>
    </xf>
    <xf numFmtId="0" fontId="5" fillId="0" borderId="12" xfId="4" applyBorder="1" applyAlignment="1" applyProtection="1">
      <alignment horizontal="center" vertical="center"/>
      <protection hidden="1"/>
    </xf>
    <xf numFmtId="0" fontId="5" fillId="0" borderId="9" xfId="4" applyBorder="1" applyAlignment="1" applyProtection="1">
      <alignment horizontal="center" vertical="center"/>
      <protection hidden="1"/>
    </xf>
    <xf numFmtId="0" fontId="5" fillId="0" borderId="8" xfId="4" applyBorder="1" applyAlignment="1" applyProtection="1">
      <alignment horizontal="center" vertical="center"/>
      <protection hidden="1"/>
    </xf>
    <xf numFmtId="0" fontId="5" fillId="0" borderId="11" xfId="4" applyBorder="1" applyAlignment="1" applyProtection="1">
      <alignment horizontal="center" vertical="center"/>
      <protection hidden="1"/>
    </xf>
    <xf numFmtId="0" fontId="5" fillId="0" borderId="10" xfId="4" applyBorder="1" applyAlignment="1" applyProtection="1">
      <alignment horizontal="center" vertical="center"/>
      <protection hidden="1"/>
    </xf>
    <xf numFmtId="0" fontId="5" fillId="0" borderId="14" xfId="4" applyBorder="1" applyAlignment="1" applyProtection="1">
      <alignment horizontal="center" vertical="center"/>
      <protection hidden="1"/>
    </xf>
    <xf numFmtId="0" fontId="10" fillId="0" borderId="0" xfId="4" applyFont="1" applyAlignment="1" applyProtection="1">
      <alignment horizontal="center" vertical="center" textRotation="90"/>
      <protection hidden="1"/>
    </xf>
    <xf numFmtId="0" fontId="0" fillId="26" borderId="57" xfId="0" applyFill="1" applyBorder="1" applyAlignment="1" applyProtection="1">
      <alignment horizontal="center"/>
      <protection hidden="1"/>
    </xf>
    <xf numFmtId="0" fontId="0" fillId="26" borderId="10" xfId="0" applyFill="1" applyBorder="1" applyAlignment="1" applyProtection="1">
      <alignment horizontal="center"/>
      <protection hidden="1"/>
    </xf>
    <xf numFmtId="0" fontId="47" fillId="0" borderId="45" xfId="0" applyFont="1" applyBorder="1" applyAlignment="1" applyProtection="1">
      <alignment horizontal="center" vertical="center"/>
      <protection hidden="1"/>
    </xf>
    <xf numFmtId="0" fontId="47" fillId="0" borderId="44" xfId="0" applyFont="1" applyBorder="1" applyAlignment="1" applyProtection="1">
      <alignment horizontal="center" vertical="center"/>
      <protection hidden="1"/>
    </xf>
    <xf numFmtId="0" fontId="47" fillId="0" borderId="46" xfId="0" applyFont="1" applyBorder="1" applyAlignment="1" applyProtection="1">
      <alignment horizontal="center" vertical="center"/>
      <protection hidden="1"/>
    </xf>
    <xf numFmtId="0" fontId="47" fillId="0" borderId="47" xfId="0" applyFont="1" applyBorder="1" applyAlignment="1" applyProtection="1">
      <alignment horizontal="center" vertical="center"/>
      <protection hidden="1"/>
    </xf>
    <xf numFmtId="0" fontId="47" fillId="0" borderId="48" xfId="0" applyFont="1" applyBorder="1" applyAlignment="1" applyProtection="1">
      <alignment horizontal="center" vertical="center"/>
      <protection hidden="1"/>
    </xf>
    <xf numFmtId="0" fontId="47" fillId="0" borderId="49" xfId="0" applyFont="1" applyBorder="1" applyAlignment="1" applyProtection="1">
      <alignment horizontal="center" vertical="center"/>
      <protection hidden="1"/>
    </xf>
    <xf numFmtId="0" fontId="12" fillId="7" borderId="38" xfId="4" applyFont="1" applyFill="1" applyBorder="1" applyAlignment="1" applyProtection="1">
      <alignment horizontal="center"/>
      <protection hidden="1"/>
    </xf>
    <xf numFmtId="0" fontId="12" fillId="7" borderId="0" xfId="4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7" fillId="0" borderId="0" xfId="3" applyFont="1" applyAlignment="1" applyProtection="1">
      <alignment horizontal="center" vertical="center"/>
      <protection hidden="1"/>
    </xf>
    <xf numFmtId="0" fontId="4" fillId="0" borderId="26" xfId="3" applyFont="1" applyBorder="1" applyAlignment="1" applyProtection="1">
      <alignment horizontal="center" vertical="center"/>
      <protection hidden="1"/>
    </xf>
    <xf numFmtId="0" fontId="4" fillId="0" borderId="24" xfId="3" applyFont="1" applyBorder="1" applyAlignment="1" applyProtection="1">
      <alignment horizontal="center" vertical="center"/>
      <protection hidden="1"/>
    </xf>
    <xf numFmtId="0" fontId="4" fillId="0" borderId="25" xfId="3" applyFont="1" applyBorder="1" applyAlignment="1" applyProtection="1">
      <alignment horizontal="center" vertical="center"/>
      <protection hidden="1"/>
    </xf>
    <xf numFmtId="0" fontId="23" fillId="0" borderId="0" xfId="4" applyFont="1" applyAlignment="1" applyProtection="1">
      <alignment horizontal="center" vertical="center"/>
      <protection hidden="1"/>
    </xf>
    <xf numFmtId="164" fontId="23" fillId="0" borderId="0" xfId="3" applyNumberFormat="1" applyFont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3" fillId="0" borderId="0" xfId="3" applyAlignment="1" applyProtection="1">
      <alignment horizontal="center"/>
      <protection hidden="1"/>
    </xf>
    <xf numFmtId="0" fontId="17" fillId="0" borderId="0" xfId="4" applyFont="1" applyAlignment="1" applyProtection="1">
      <alignment horizontal="center"/>
      <protection hidden="1"/>
    </xf>
    <xf numFmtId="0" fontId="13" fillId="0" borderId="0" xfId="4" applyFont="1" applyAlignment="1" applyProtection="1">
      <alignment horizontal="center"/>
      <protection hidden="1"/>
    </xf>
    <xf numFmtId="0" fontId="15" fillId="0" borderId="0" xfId="4" applyFont="1" applyAlignment="1" applyProtection="1">
      <alignment horizontal="right" vertical="center"/>
      <protection hidden="1"/>
    </xf>
    <xf numFmtId="169" fontId="63" fillId="24" borderId="41" xfId="0" applyNumberFormat="1" applyFont="1" applyFill="1" applyBorder="1" applyAlignment="1">
      <alignment horizontal="center"/>
    </xf>
    <xf numFmtId="169" fontId="63" fillId="24" borderId="24" xfId="0" applyNumberFormat="1" applyFont="1" applyFill="1" applyBorder="1" applyAlignment="1">
      <alignment horizontal="center"/>
    </xf>
    <xf numFmtId="0" fontId="0" fillId="0" borderId="15" xfId="0" applyBorder="1" applyAlignment="1">
      <alignment horizontal="left"/>
    </xf>
    <xf numFmtId="0" fontId="63" fillId="24" borderId="24" xfId="0" applyFont="1" applyFill="1" applyBorder="1" applyAlignment="1">
      <alignment horizontal="center"/>
    </xf>
    <xf numFmtId="0" fontId="63" fillId="24" borderId="24" xfId="0" applyFont="1" applyFill="1" applyBorder="1" applyAlignment="1">
      <alignment horizontal="center" vertical="center"/>
    </xf>
    <xf numFmtId="0" fontId="63" fillId="24" borderId="25" xfId="0" applyFont="1" applyFill="1" applyBorder="1" applyAlignment="1">
      <alignment horizontal="center" vertical="center"/>
    </xf>
    <xf numFmtId="14" fontId="63" fillId="24" borderId="41" xfId="0" applyNumberFormat="1" applyFont="1" applyFill="1" applyBorder="1" applyAlignment="1">
      <alignment horizontal="left" vertical="center"/>
    </xf>
    <xf numFmtId="14" fontId="63" fillId="24" borderId="24" xfId="0" applyNumberFormat="1" applyFont="1" applyFill="1" applyBorder="1" applyAlignment="1">
      <alignment horizontal="left" vertical="center"/>
    </xf>
    <xf numFmtId="169" fontId="63" fillId="24" borderId="2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55" fillId="0" borderId="17" xfId="0" applyFont="1" applyBorder="1" applyAlignment="1">
      <alignment horizontal="left" vertical="center" wrapText="1"/>
    </xf>
    <xf numFmtId="0" fontId="55" fillId="0" borderId="18" xfId="0" applyFont="1" applyBorder="1" applyAlignment="1">
      <alignment horizontal="left" vertical="center" wrapText="1"/>
    </xf>
    <xf numFmtId="0" fontId="55" fillId="0" borderId="19" xfId="0" applyFont="1" applyBorder="1" applyAlignment="1">
      <alignment horizontal="left" vertical="center" wrapText="1"/>
    </xf>
    <xf numFmtId="0" fontId="55" fillId="0" borderId="7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0" fillId="0" borderId="51" xfId="0" applyFont="1" applyBorder="1" applyAlignment="1">
      <alignment horizontal="left"/>
    </xf>
    <xf numFmtId="0" fontId="55" fillId="0" borderId="51" xfId="0" applyFont="1" applyBorder="1" applyAlignment="1">
      <alignment horizontal="left"/>
    </xf>
    <xf numFmtId="0" fontId="56" fillId="0" borderId="0" xfId="0" applyFont="1" applyAlignment="1">
      <alignment horizontal="center"/>
    </xf>
    <xf numFmtId="0" fontId="58" fillId="0" borderId="0" xfId="0" applyFont="1" applyAlignment="1">
      <alignment horizontal="center" vertical="center" wrapText="1"/>
    </xf>
    <xf numFmtId="14" fontId="55" fillId="0" borderId="5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6" fillId="0" borderId="0" xfId="0" applyFont="1" applyAlignment="1">
      <alignment horizontal="left"/>
    </xf>
    <xf numFmtId="0" fontId="0" fillId="0" borderId="51" xfId="0" applyBorder="1" applyAlignment="1">
      <alignment horizontal="left"/>
    </xf>
    <xf numFmtId="0" fontId="53" fillId="0" borderId="0" xfId="0" applyFont="1" applyAlignment="1">
      <alignment horizontal="center"/>
    </xf>
    <xf numFmtId="0" fontId="46" fillId="0" borderId="0" xfId="0" applyFont="1" applyAlignment="1">
      <alignment horizontal="justify" wrapText="1"/>
    </xf>
    <xf numFmtId="0" fontId="52" fillId="0" borderId="45" xfId="0" applyFont="1" applyBorder="1" applyAlignment="1">
      <alignment horizontal="center" vertical="center"/>
    </xf>
    <xf numFmtId="0" fontId="52" fillId="0" borderId="44" xfId="0" applyFont="1" applyBorder="1" applyAlignment="1">
      <alignment horizontal="center" vertical="center"/>
    </xf>
    <xf numFmtId="0" fontId="52" fillId="0" borderId="46" xfId="0" applyFont="1" applyBorder="1" applyAlignment="1">
      <alignment horizontal="center" vertical="center"/>
    </xf>
    <xf numFmtId="0" fontId="52" fillId="0" borderId="27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50" xfId="0" applyFont="1" applyBorder="1" applyAlignment="1">
      <alignment horizontal="center" vertical="center"/>
    </xf>
    <xf numFmtId="0" fontId="52" fillId="0" borderId="47" xfId="0" applyFont="1" applyBorder="1" applyAlignment="1">
      <alignment horizontal="center" vertical="center"/>
    </xf>
    <xf numFmtId="0" fontId="52" fillId="0" borderId="48" xfId="0" applyFont="1" applyBorder="1" applyAlignment="1">
      <alignment horizontal="center" vertical="center"/>
    </xf>
    <xf numFmtId="0" fontId="52" fillId="0" borderId="49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50" fillId="0" borderId="17" xfId="0" applyFont="1" applyBorder="1" applyAlignment="1">
      <alignment horizontal="center"/>
    </xf>
    <xf numFmtId="0" fontId="50" fillId="0" borderId="18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0" fillId="0" borderId="12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53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5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0" fillId="0" borderId="7" xfId="0" applyFont="1" applyBorder="1" applyAlignment="1">
      <alignment horizont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70" fontId="0" fillId="0" borderId="51" xfId="0" applyNumberFormat="1" applyBorder="1" applyAlignment="1">
      <alignment horizontal="left" vertical="center"/>
    </xf>
  </cellXfs>
  <cellStyles count="46">
    <cellStyle name="20 % - Accent1 2" xfId="5" xr:uid="{00000000-0005-0000-0000-000000000000}"/>
    <cellStyle name="20 % - Accent2 2" xfId="6" xr:uid="{00000000-0005-0000-0000-000001000000}"/>
    <cellStyle name="20 % - Accent3 2" xfId="7" xr:uid="{00000000-0005-0000-0000-000002000000}"/>
    <cellStyle name="20 % - Accent4 2" xfId="8" xr:uid="{00000000-0005-0000-0000-000003000000}"/>
    <cellStyle name="20 % - Accent5 2" xfId="9" xr:uid="{00000000-0005-0000-0000-000004000000}"/>
    <cellStyle name="20 % - Accent6 2" xfId="10" xr:uid="{00000000-0005-0000-0000-000005000000}"/>
    <cellStyle name="40 % - Accent1 2" xfId="11" xr:uid="{00000000-0005-0000-0000-000006000000}"/>
    <cellStyle name="40 % - Accent2 2" xfId="12" xr:uid="{00000000-0005-0000-0000-000007000000}"/>
    <cellStyle name="40 % - Accent3 2" xfId="13" xr:uid="{00000000-0005-0000-0000-000008000000}"/>
    <cellStyle name="40 % - Accent4 2" xfId="14" xr:uid="{00000000-0005-0000-0000-000009000000}"/>
    <cellStyle name="40 % - Accent5 2" xfId="15" xr:uid="{00000000-0005-0000-0000-00000A000000}"/>
    <cellStyle name="40 % - Accent6 2" xfId="16" xr:uid="{00000000-0005-0000-0000-00000B000000}"/>
    <cellStyle name="60 % - Accent1 2" xfId="17" xr:uid="{00000000-0005-0000-0000-00000C000000}"/>
    <cellStyle name="60 % - Accent2 2" xfId="18" xr:uid="{00000000-0005-0000-0000-00000D000000}"/>
    <cellStyle name="60 % - Accent3 2" xfId="19" xr:uid="{00000000-0005-0000-0000-00000E000000}"/>
    <cellStyle name="60 % - Accent4 2" xfId="20" xr:uid="{00000000-0005-0000-0000-00000F000000}"/>
    <cellStyle name="60 % - Accent5 2" xfId="21" xr:uid="{00000000-0005-0000-0000-000010000000}"/>
    <cellStyle name="60 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Avertissement 2" xfId="29" xr:uid="{00000000-0005-0000-0000-000018000000}"/>
    <cellStyle name="Calcul 2" xfId="30" xr:uid="{00000000-0005-0000-0000-000019000000}"/>
    <cellStyle name="Cellule liée 2" xfId="31" xr:uid="{00000000-0005-0000-0000-00001A000000}"/>
    <cellStyle name="Commentaire 2" xfId="32" xr:uid="{00000000-0005-0000-0000-00001B000000}"/>
    <cellStyle name="Entrée 2" xfId="33" xr:uid="{00000000-0005-0000-0000-00001C000000}"/>
    <cellStyle name="Insatisfaisant 2" xfId="34" xr:uid="{00000000-0005-0000-0000-00001D000000}"/>
    <cellStyle name="Neutre 2" xfId="35" xr:uid="{00000000-0005-0000-0000-00001E000000}"/>
    <cellStyle name="Normal" xfId="0" builtinId="0"/>
    <cellStyle name="Normal 2" xfId="2" xr:uid="{00000000-0005-0000-0000-000020000000}"/>
    <cellStyle name="Normal 3" xfId="1" xr:uid="{00000000-0005-0000-0000-000021000000}"/>
    <cellStyle name="Normal 4" xfId="4" xr:uid="{00000000-0005-0000-0000-000022000000}"/>
    <cellStyle name="Normal_Rép_du-sau" xfId="3" xr:uid="{00000000-0005-0000-0000-000023000000}"/>
    <cellStyle name="Satisfaisant 2" xfId="36" xr:uid="{00000000-0005-0000-0000-000024000000}"/>
    <cellStyle name="Sortie 2" xfId="37" xr:uid="{00000000-0005-0000-0000-000025000000}"/>
    <cellStyle name="Texte explicatif 2" xfId="38" xr:uid="{00000000-0005-0000-0000-000026000000}"/>
    <cellStyle name="Titre 1" xfId="39" xr:uid="{00000000-0005-0000-0000-000027000000}"/>
    <cellStyle name="Titre 1 2" xfId="40" xr:uid="{00000000-0005-0000-0000-000028000000}"/>
    <cellStyle name="Titre 2 2" xfId="41" xr:uid="{00000000-0005-0000-0000-000029000000}"/>
    <cellStyle name="Titre 3 2" xfId="42" xr:uid="{00000000-0005-0000-0000-00002A000000}"/>
    <cellStyle name="Titre 4 2" xfId="43" xr:uid="{00000000-0005-0000-0000-00002B000000}"/>
    <cellStyle name="Total 2" xfId="44" xr:uid="{00000000-0005-0000-0000-00002C000000}"/>
    <cellStyle name="Vérification 2" xfId="45" xr:uid="{00000000-0005-0000-0000-00002D000000}"/>
  </cellStyles>
  <dxfs count="13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ill>
        <patternFill patternType="solid">
          <bgColor rgb="FF92D050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lightTrellis">
          <bgColor theme="5"/>
        </patternFill>
      </fill>
    </dxf>
    <dxf>
      <font>
        <color theme="0"/>
      </font>
      <fill>
        <patternFill patternType="lightTrellis">
          <bgColor theme="0" tint="-0.499984740745262"/>
        </patternFill>
      </fill>
    </dxf>
    <dxf>
      <fill>
        <patternFill>
          <bgColor theme="5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66675</xdr:rowOff>
    </xdr:from>
    <xdr:to>
      <xdr:col>2</xdr:col>
      <xdr:colOff>248708</xdr:colOff>
      <xdr:row>0</xdr:row>
      <xdr:rowOff>841608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25" y="66675"/>
          <a:ext cx="1438275" cy="7749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95250</xdr:rowOff>
    </xdr:from>
    <xdr:to>
      <xdr:col>2</xdr:col>
      <xdr:colOff>1205443</xdr:colOff>
      <xdr:row>0</xdr:row>
      <xdr:rowOff>863158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700" y="95250"/>
          <a:ext cx="1519768" cy="767908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0</xdr:row>
      <xdr:rowOff>57150</xdr:rowOff>
    </xdr:from>
    <xdr:to>
      <xdr:col>12</xdr:col>
      <xdr:colOff>95250</xdr:colOff>
      <xdr:row>0</xdr:row>
      <xdr:rowOff>893667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3925" y="57150"/>
          <a:ext cx="1552575" cy="8365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60960</xdr:colOff>
      <xdr:row>0</xdr:row>
      <xdr:rowOff>114300</xdr:rowOff>
    </xdr:from>
    <xdr:ext cx="1367028" cy="702563"/>
    <xdr:pic>
      <xdr:nvPicPr>
        <xdr:cNvPr id="2" name="image1.jpeg">
          <a:extLst>
            <a:ext uri="{FF2B5EF4-FFF2-40B4-BE49-F238E27FC236}">
              <a16:creationId xmlns:a16="http://schemas.microsoft.com/office/drawing/2014/main" id="{14AB8EE1-87A0-4172-B330-D7E44F657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114300"/>
          <a:ext cx="1367028" cy="70256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4</xdr:row>
          <xdr:rowOff>161925</xdr:rowOff>
        </xdr:from>
        <xdr:to>
          <xdr:col>6</xdr:col>
          <xdr:colOff>76200</xdr:colOff>
          <xdr:row>6</xdr:row>
          <xdr:rowOff>57150</xdr:rowOff>
        </xdr:to>
        <xdr:sp macro="" textlink="">
          <xdr:nvSpPr>
            <xdr:cNvPr id="3073" name="Check Box 1" descr="   OUI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4</xdr:row>
          <xdr:rowOff>161925</xdr:rowOff>
        </xdr:from>
        <xdr:to>
          <xdr:col>8</xdr:col>
          <xdr:colOff>57150</xdr:colOff>
          <xdr:row>6</xdr:row>
          <xdr:rowOff>57150</xdr:rowOff>
        </xdr:to>
        <xdr:sp macro="" textlink="">
          <xdr:nvSpPr>
            <xdr:cNvPr id="3074" name="Check Box 2" descr="   NON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6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xdr:oneCellAnchor>
    <xdr:from>
      <xdr:col>16</xdr:col>
      <xdr:colOff>213360</xdr:colOff>
      <xdr:row>8</xdr:row>
      <xdr:rowOff>182880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E1552D7-3A7E-8355-6769-DE46ED62087B}"/>
            </a:ext>
          </a:extLst>
        </xdr:cNvPr>
        <xdr:cNvSpPr txBox="1"/>
      </xdr:nvSpPr>
      <xdr:spPr>
        <a:xfrm>
          <a:off x="7795260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3</xdr:row>
      <xdr:rowOff>30480</xdr:rowOff>
    </xdr:from>
    <xdr:to>
      <xdr:col>2</xdr:col>
      <xdr:colOff>373381</xdr:colOff>
      <xdr:row>6</xdr:row>
      <xdr:rowOff>165291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E4F19C2-D461-46CE-9C70-0AB97F45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1" y="769620"/>
          <a:ext cx="1303020" cy="683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C759-7EE5-48A0-8153-993317FF1A96}">
  <sheetPr>
    <tabColor theme="0" tint="-0.499984740745262"/>
  </sheetPr>
  <dimension ref="A1:Q25"/>
  <sheetViews>
    <sheetView zoomScaleNormal="100" workbookViewId="0">
      <selection sqref="A1:H1"/>
    </sheetView>
  </sheetViews>
  <sheetFormatPr baseColWidth="10" defaultRowHeight="15" x14ac:dyDescent="0.25"/>
  <sheetData>
    <row r="1" spans="1:17" x14ac:dyDescent="0.25">
      <c r="A1" s="145" t="s">
        <v>138</v>
      </c>
      <c r="B1" s="145"/>
      <c r="C1" s="145"/>
      <c r="D1" s="145"/>
      <c r="E1" s="145"/>
      <c r="F1" s="145"/>
      <c r="G1" s="145"/>
      <c r="H1" s="145"/>
      <c r="J1" s="146" t="s">
        <v>134</v>
      </c>
      <c r="K1" s="146"/>
      <c r="L1" s="146"/>
      <c r="M1" s="146"/>
      <c r="N1" s="146"/>
      <c r="O1" s="146"/>
      <c r="P1" s="146"/>
      <c r="Q1" s="146"/>
    </row>
    <row r="2" spans="1:17" x14ac:dyDescent="0.25">
      <c r="A2" t="s">
        <v>130</v>
      </c>
      <c r="J2" t="s">
        <v>139</v>
      </c>
    </row>
    <row r="3" spans="1:17" x14ac:dyDescent="0.25">
      <c r="A3" t="s">
        <v>143</v>
      </c>
      <c r="J3" t="s">
        <v>153</v>
      </c>
    </row>
    <row r="4" spans="1:17" x14ac:dyDescent="0.25">
      <c r="A4" t="s">
        <v>144</v>
      </c>
      <c r="J4" t="s">
        <v>140</v>
      </c>
    </row>
    <row r="5" spans="1:17" x14ac:dyDescent="0.25">
      <c r="A5" t="s">
        <v>159</v>
      </c>
      <c r="J5" t="s">
        <v>141</v>
      </c>
    </row>
    <row r="7" spans="1:17" x14ac:dyDescent="0.25">
      <c r="A7" s="145" t="s">
        <v>131</v>
      </c>
      <c r="B7" s="145"/>
      <c r="C7" s="145"/>
      <c r="D7" s="145"/>
      <c r="E7" s="145"/>
      <c r="F7" s="145"/>
      <c r="G7" s="145"/>
      <c r="H7" s="145"/>
      <c r="J7" s="146" t="s">
        <v>137</v>
      </c>
      <c r="K7" s="146"/>
      <c r="L7" s="146"/>
      <c r="M7" s="146"/>
      <c r="N7" s="146"/>
      <c r="O7" s="146"/>
      <c r="P7" s="146"/>
      <c r="Q7" s="146"/>
    </row>
    <row r="8" spans="1:17" x14ac:dyDescent="0.25">
      <c r="A8" t="s">
        <v>145</v>
      </c>
      <c r="J8" t="s">
        <v>139</v>
      </c>
    </row>
    <row r="9" spans="1:17" x14ac:dyDescent="0.25">
      <c r="A9" t="s">
        <v>146</v>
      </c>
      <c r="J9" t="s">
        <v>140</v>
      </c>
    </row>
    <row r="10" spans="1:17" x14ac:dyDescent="0.25">
      <c r="A10" t="s">
        <v>147</v>
      </c>
    </row>
    <row r="11" spans="1:17" x14ac:dyDescent="0.25">
      <c r="A11" t="s">
        <v>148</v>
      </c>
    </row>
    <row r="13" spans="1:17" x14ac:dyDescent="0.25">
      <c r="A13" s="145" t="s">
        <v>23</v>
      </c>
      <c r="B13" s="145"/>
      <c r="C13" s="145"/>
      <c r="D13" s="145"/>
      <c r="E13" s="145"/>
      <c r="F13" s="145"/>
      <c r="G13" s="145"/>
      <c r="H13" s="145"/>
      <c r="J13" s="146" t="s">
        <v>135</v>
      </c>
      <c r="K13" s="146"/>
      <c r="L13" s="146"/>
      <c r="M13" s="146"/>
      <c r="N13" s="146"/>
      <c r="O13" s="146"/>
      <c r="P13" s="146"/>
      <c r="Q13" s="146"/>
    </row>
    <row r="14" spans="1:17" x14ac:dyDescent="0.25">
      <c r="A14" t="s">
        <v>149</v>
      </c>
      <c r="J14" t="s">
        <v>139</v>
      </c>
    </row>
    <row r="15" spans="1:17" x14ac:dyDescent="0.25">
      <c r="A15" t="s">
        <v>150</v>
      </c>
      <c r="J15" t="s">
        <v>140</v>
      </c>
    </row>
    <row r="18" spans="1:17" x14ac:dyDescent="0.25">
      <c r="A18" s="145" t="s">
        <v>132</v>
      </c>
      <c r="B18" s="145"/>
      <c r="C18" s="145"/>
      <c r="D18" s="145"/>
      <c r="E18" s="145"/>
      <c r="F18" s="145"/>
      <c r="G18" s="145"/>
      <c r="H18" s="145"/>
    </row>
    <row r="19" spans="1:17" x14ac:dyDescent="0.25">
      <c r="A19" t="s">
        <v>151</v>
      </c>
      <c r="J19" s="146" t="s">
        <v>136</v>
      </c>
      <c r="K19" s="146"/>
      <c r="L19" s="146"/>
      <c r="M19" s="146"/>
      <c r="N19" s="146"/>
      <c r="O19" s="146"/>
      <c r="P19" s="146"/>
      <c r="Q19" s="146"/>
    </row>
    <row r="20" spans="1:17" x14ac:dyDescent="0.25">
      <c r="A20" t="s">
        <v>152</v>
      </c>
      <c r="J20" t="s">
        <v>142</v>
      </c>
    </row>
    <row r="23" spans="1:17" x14ac:dyDescent="0.25">
      <c r="A23" s="145" t="s">
        <v>133</v>
      </c>
      <c r="B23" s="145"/>
      <c r="C23" s="145"/>
      <c r="D23" s="145"/>
      <c r="E23" s="145"/>
      <c r="F23" s="145"/>
      <c r="G23" s="145"/>
      <c r="H23" s="145"/>
    </row>
    <row r="24" spans="1:17" x14ac:dyDescent="0.25">
      <c r="A24" t="s">
        <v>151</v>
      </c>
    </row>
    <row r="25" spans="1:17" x14ac:dyDescent="0.25">
      <c r="A25" t="s">
        <v>152</v>
      </c>
    </row>
  </sheetData>
  <mergeCells count="9">
    <mergeCell ref="A23:H23"/>
    <mergeCell ref="A18:H18"/>
    <mergeCell ref="J13:Q13"/>
    <mergeCell ref="J19:Q19"/>
    <mergeCell ref="A1:H1"/>
    <mergeCell ref="A7:H7"/>
    <mergeCell ref="A13:H13"/>
    <mergeCell ref="J1:Q1"/>
    <mergeCell ref="J7:Q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8">
    <tabColor theme="7" tint="0.59999389629810485"/>
  </sheetPr>
  <dimension ref="A1:P53"/>
  <sheetViews>
    <sheetView zoomScaleNormal="100" zoomScaleSheetLayoutView="100" workbookViewId="0">
      <selection sqref="A1:P2"/>
    </sheetView>
  </sheetViews>
  <sheetFormatPr baseColWidth="10" defaultRowHeight="15" x14ac:dyDescent="0.25"/>
  <cols>
    <col min="1" max="15" width="5.7109375" customWidth="1"/>
    <col min="16" max="16" width="6" customWidth="1"/>
  </cols>
  <sheetData>
    <row r="1" spans="1:16" x14ac:dyDescent="0.25">
      <c r="A1" s="231" t="s">
        <v>92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3"/>
    </row>
    <row r="2" spans="1:16" x14ac:dyDescent="0.25">
      <c r="A2" s="234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6"/>
    </row>
    <row r="3" spans="1:16" x14ac:dyDescent="0.25">
      <c r="A3" s="237" t="s">
        <v>93</v>
      </c>
      <c r="B3" s="238"/>
      <c r="C3" s="238"/>
      <c r="D3" s="238"/>
      <c r="E3" s="238" t="s">
        <v>94</v>
      </c>
      <c r="F3" s="238"/>
      <c r="G3" s="238"/>
      <c r="H3" s="238"/>
      <c r="I3" s="238" t="s">
        <v>95</v>
      </c>
      <c r="J3" s="238"/>
      <c r="K3" s="238"/>
      <c r="L3" s="238"/>
      <c r="M3" s="238" t="s">
        <v>96</v>
      </c>
      <c r="N3" s="238"/>
      <c r="O3" s="238"/>
      <c r="P3" s="239"/>
    </row>
    <row r="4" spans="1:16" x14ac:dyDescent="0.25">
      <c r="A4" s="240"/>
      <c r="B4" s="241"/>
      <c r="C4" s="241"/>
      <c r="D4" s="242"/>
      <c r="E4" s="240"/>
      <c r="F4" s="241"/>
      <c r="G4" s="241"/>
      <c r="H4" s="242"/>
      <c r="I4" s="240"/>
      <c r="J4" s="241"/>
      <c r="K4" s="241"/>
      <c r="L4" s="242"/>
      <c r="M4" s="240"/>
      <c r="N4" s="241"/>
      <c r="O4" s="241"/>
      <c r="P4" s="242"/>
    </row>
    <row r="5" spans="1:16" x14ac:dyDescent="0.25">
      <c r="A5" s="243"/>
      <c r="B5" s="244"/>
      <c r="C5" s="244"/>
      <c r="D5" s="245"/>
      <c r="E5" s="243"/>
      <c r="F5" s="244"/>
      <c r="G5" s="244"/>
      <c r="H5" s="245"/>
      <c r="I5" s="243"/>
      <c r="J5" s="244"/>
      <c r="K5" s="244"/>
      <c r="L5" s="245"/>
      <c r="M5" s="243"/>
      <c r="N5" s="244"/>
      <c r="O5" s="244"/>
      <c r="P5" s="245"/>
    </row>
    <row r="6" spans="1:16" x14ac:dyDescent="0.25">
      <c r="A6" s="243"/>
      <c r="B6" s="244"/>
      <c r="C6" s="244"/>
      <c r="D6" s="245"/>
      <c r="E6" s="243"/>
      <c r="F6" s="244"/>
      <c r="G6" s="244"/>
      <c r="H6" s="245"/>
      <c r="I6" s="243"/>
      <c r="J6" s="244"/>
      <c r="K6" s="244"/>
      <c r="L6" s="245"/>
      <c r="M6" s="243"/>
      <c r="N6" s="244"/>
      <c r="O6" s="244"/>
      <c r="P6" s="245"/>
    </row>
    <row r="7" spans="1:16" x14ac:dyDescent="0.25">
      <c r="A7" s="243"/>
      <c r="B7" s="244"/>
      <c r="C7" s="244"/>
      <c r="D7" s="245"/>
      <c r="E7" s="243"/>
      <c r="F7" s="244"/>
      <c r="G7" s="244"/>
      <c r="H7" s="245"/>
      <c r="I7" s="243"/>
      <c r="J7" s="244"/>
      <c r="K7" s="244"/>
      <c r="L7" s="245"/>
      <c r="M7" s="243"/>
      <c r="N7" s="244"/>
      <c r="O7" s="244"/>
      <c r="P7" s="245"/>
    </row>
    <row r="8" spans="1:16" x14ac:dyDescent="0.25">
      <c r="A8" s="243"/>
      <c r="B8" s="244"/>
      <c r="C8" s="244"/>
      <c r="D8" s="245"/>
      <c r="E8" s="243"/>
      <c r="F8" s="244"/>
      <c r="G8" s="244"/>
      <c r="H8" s="245"/>
      <c r="I8" s="243"/>
      <c r="J8" s="244"/>
      <c r="K8" s="244"/>
      <c r="L8" s="245"/>
      <c r="M8" s="243"/>
      <c r="N8" s="244"/>
      <c r="O8" s="244"/>
      <c r="P8" s="245"/>
    </row>
    <row r="9" spans="1:16" x14ac:dyDescent="0.25">
      <c r="A9" s="246"/>
      <c r="B9" s="247"/>
      <c r="C9" s="247"/>
      <c r="D9" s="248"/>
      <c r="E9" s="246"/>
      <c r="F9" s="247"/>
      <c r="G9" s="247"/>
      <c r="H9" s="248"/>
      <c r="I9" s="246"/>
      <c r="J9" s="247"/>
      <c r="K9" s="247"/>
      <c r="L9" s="248"/>
      <c r="M9" s="246"/>
      <c r="N9" s="247"/>
      <c r="O9" s="247"/>
      <c r="P9" s="248"/>
    </row>
    <row r="10" spans="1:16" x14ac:dyDescent="0.25">
      <c r="A10" s="240"/>
      <c r="B10" s="241"/>
      <c r="C10" s="241"/>
      <c r="D10" s="242"/>
      <c r="E10" s="240"/>
      <c r="F10" s="241"/>
      <c r="G10" s="241"/>
      <c r="H10" s="242"/>
      <c r="I10" s="240"/>
      <c r="J10" s="241"/>
      <c r="K10" s="241"/>
      <c r="L10" s="242"/>
      <c r="M10" s="240"/>
      <c r="N10" s="241"/>
      <c r="O10" s="241"/>
      <c r="P10" s="242"/>
    </row>
    <row r="11" spans="1:16" x14ac:dyDescent="0.25">
      <c r="A11" s="243"/>
      <c r="B11" s="244"/>
      <c r="C11" s="244"/>
      <c r="D11" s="245"/>
      <c r="E11" s="243"/>
      <c r="F11" s="244"/>
      <c r="G11" s="244"/>
      <c r="H11" s="245"/>
      <c r="I11" s="243"/>
      <c r="J11" s="244"/>
      <c r="K11" s="244"/>
      <c r="L11" s="245"/>
      <c r="M11" s="243"/>
      <c r="N11" s="244"/>
      <c r="O11" s="244"/>
      <c r="P11" s="245"/>
    </row>
    <row r="12" spans="1:16" x14ac:dyDescent="0.25">
      <c r="A12" s="243"/>
      <c r="B12" s="244"/>
      <c r="C12" s="244"/>
      <c r="D12" s="245"/>
      <c r="E12" s="243"/>
      <c r="F12" s="244"/>
      <c r="G12" s="244"/>
      <c r="H12" s="245"/>
      <c r="I12" s="243"/>
      <c r="J12" s="244"/>
      <c r="K12" s="244"/>
      <c r="L12" s="245"/>
      <c r="M12" s="243"/>
      <c r="N12" s="244"/>
      <c r="O12" s="244"/>
      <c r="P12" s="245"/>
    </row>
    <row r="13" spans="1:16" x14ac:dyDescent="0.25">
      <c r="A13" s="243"/>
      <c r="B13" s="244"/>
      <c r="C13" s="244"/>
      <c r="D13" s="245"/>
      <c r="E13" s="243"/>
      <c r="F13" s="244"/>
      <c r="G13" s="244"/>
      <c r="H13" s="245"/>
      <c r="I13" s="243"/>
      <c r="J13" s="244"/>
      <c r="K13" s="244"/>
      <c r="L13" s="245"/>
      <c r="M13" s="243"/>
      <c r="N13" s="244"/>
      <c r="O13" s="244"/>
      <c r="P13" s="245"/>
    </row>
    <row r="14" spans="1:16" x14ac:dyDescent="0.25">
      <c r="A14" s="243"/>
      <c r="B14" s="244"/>
      <c r="C14" s="244"/>
      <c r="D14" s="245"/>
      <c r="E14" s="243"/>
      <c r="F14" s="244"/>
      <c r="G14" s="244"/>
      <c r="H14" s="245"/>
      <c r="I14" s="243"/>
      <c r="J14" s="244"/>
      <c r="K14" s="244"/>
      <c r="L14" s="245"/>
      <c r="M14" s="243"/>
      <c r="N14" s="244"/>
      <c r="O14" s="244"/>
      <c r="P14" s="245"/>
    </row>
    <row r="15" spans="1:16" x14ac:dyDescent="0.25">
      <c r="A15" s="246"/>
      <c r="B15" s="247"/>
      <c r="C15" s="247"/>
      <c r="D15" s="248"/>
      <c r="E15" s="246"/>
      <c r="F15" s="247"/>
      <c r="G15" s="247"/>
      <c r="H15" s="248"/>
      <c r="I15" s="246"/>
      <c r="J15" s="247"/>
      <c r="K15" s="247"/>
      <c r="L15" s="248"/>
      <c r="M15" s="246"/>
      <c r="N15" s="247"/>
      <c r="O15" s="247"/>
      <c r="P15" s="248"/>
    </row>
    <row r="16" spans="1:16" x14ac:dyDescent="0.25">
      <c r="A16" s="240"/>
      <c r="B16" s="241"/>
      <c r="C16" s="241"/>
      <c r="D16" s="242"/>
      <c r="E16" s="240"/>
      <c r="F16" s="241"/>
      <c r="G16" s="241"/>
      <c r="H16" s="242"/>
      <c r="I16" s="240"/>
      <c r="J16" s="241"/>
      <c r="K16" s="241"/>
      <c r="L16" s="242"/>
      <c r="M16" s="240"/>
      <c r="N16" s="241"/>
      <c r="O16" s="241"/>
      <c r="P16" s="242"/>
    </row>
    <row r="17" spans="1:16" x14ac:dyDescent="0.25">
      <c r="A17" s="243"/>
      <c r="B17" s="244"/>
      <c r="C17" s="244"/>
      <c r="D17" s="245"/>
      <c r="E17" s="243"/>
      <c r="F17" s="244"/>
      <c r="G17" s="244"/>
      <c r="H17" s="245"/>
      <c r="I17" s="243"/>
      <c r="J17" s="244"/>
      <c r="K17" s="244"/>
      <c r="L17" s="245"/>
      <c r="M17" s="243"/>
      <c r="N17" s="244"/>
      <c r="O17" s="244"/>
      <c r="P17" s="245"/>
    </row>
    <row r="18" spans="1:16" x14ac:dyDescent="0.25">
      <c r="A18" s="243"/>
      <c r="B18" s="244"/>
      <c r="C18" s="244"/>
      <c r="D18" s="245"/>
      <c r="E18" s="243"/>
      <c r="F18" s="244"/>
      <c r="G18" s="244"/>
      <c r="H18" s="245"/>
      <c r="I18" s="243"/>
      <c r="J18" s="244"/>
      <c r="K18" s="244"/>
      <c r="L18" s="245"/>
      <c r="M18" s="243"/>
      <c r="N18" s="244"/>
      <c r="O18" s="244"/>
      <c r="P18" s="245"/>
    </row>
    <row r="19" spans="1:16" x14ac:dyDescent="0.25">
      <c r="A19" s="243"/>
      <c r="B19" s="244"/>
      <c r="C19" s="244"/>
      <c r="D19" s="245"/>
      <c r="E19" s="243"/>
      <c r="F19" s="244"/>
      <c r="G19" s="244"/>
      <c r="H19" s="245"/>
      <c r="I19" s="243"/>
      <c r="J19" s="244"/>
      <c r="K19" s="244"/>
      <c r="L19" s="245"/>
      <c r="M19" s="243"/>
      <c r="N19" s="244"/>
      <c r="O19" s="244"/>
      <c r="P19" s="245"/>
    </row>
    <row r="20" spans="1:16" x14ac:dyDescent="0.25">
      <c r="A20" s="243"/>
      <c r="B20" s="244"/>
      <c r="C20" s="244"/>
      <c r="D20" s="245"/>
      <c r="E20" s="243"/>
      <c r="F20" s="244"/>
      <c r="G20" s="244"/>
      <c r="H20" s="245"/>
      <c r="I20" s="243"/>
      <c r="J20" s="244"/>
      <c r="K20" s="244"/>
      <c r="L20" s="245"/>
      <c r="M20" s="243"/>
      <c r="N20" s="244"/>
      <c r="O20" s="244"/>
      <c r="P20" s="245"/>
    </row>
    <row r="21" spans="1:16" x14ac:dyDescent="0.25">
      <c r="A21" s="246"/>
      <c r="B21" s="247"/>
      <c r="C21" s="247"/>
      <c r="D21" s="248"/>
      <c r="E21" s="246"/>
      <c r="F21" s="247"/>
      <c r="G21" s="247"/>
      <c r="H21" s="248"/>
      <c r="I21" s="246"/>
      <c r="J21" s="247"/>
      <c r="K21" s="247"/>
      <c r="L21" s="248"/>
      <c r="M21" s="246"/>
      <c r="N21" s="247"/>
      <c r="O21" s="247"/>
      <c r="P21" s="248"/>
    </row>
    <row r="22" spans="1:16" x14ac:dyDescent="0.25">
      <c r="A22" s="240"/>
      <c r="B22" s="241"/>
      <c r="C22" s="241"/>
      <c r="D22" s="242"/>
      <c r="E22" s="240"/>
      <c r="F22" s="241"/>
      <c r="G22" s="241"/>
      <c r="H22" s="242"/>
      <c r="I22" s="240"/>
      <c r="J22" s="241"/>
      <c r="K22" s="241"/>
      <c r="L22" s="242"/>
      <c r="M22" s="240"/>
      <c r="N22" s="241"/>
      <c r="O22" s="241"/>
      <c r="P22" s="242"/>
    </row>
    <row r="23" spans="1:16" x14ac:dyDescent="0.25">
      <c r="A23" s="243"/>
      <c r="B23" s="244"/>
      <c r="C23" s="244"/>
      <c r="D23" s="245"/>
      <c r="E23" s="243"/>
      <c r="F23" s="244"/>
      <c r="G23" s="244"/>
      <c r="H23" s="245"/>
      <c r="I23" s="243"/>
      <c r="J23" s="244"/>
      <c r="K23" s="244"/>
      <c r="L23" s="245"/>
      <c r="M23" s="243"/>
      <c r="N23" s="244"/>
      <c r="O23" s="244"/>
      <c r="P23" s="245"/>
    </row>
    <row r="24" spans="1:16" x14ac:dyDescent="0.25">
      <c r="A24" s="243"/>
      <c r="B24" s="244"/>
      <c r="C24" s="244"/>
      <c r="D24" s="245"/>
      <c r="E24" s="243"/>
      <c r="F24" s="244"/>
      <c r="G24" s="244"/>
      <c r="H24" s="245"/>
      <c r="I24" s="243"/>
      <c r="J24" s="244"/>
      <c r="K24" s="244"/>
      <c r="L24" s="245"/>
      <c r="M24" s="243"/>
      <c r="N24" s="244"/>
      <c r="O24" s="244"/>
      <c r="P24" s="245"/>
    </row>
    <row r="25" spans="1:16" x14ac:dyDescent="0.25">
      <c r="A25" s="243"/>
      <c r="B25" s="244"/>
      <c r="C25" s="244"/>
      <c r="D25" s="245"/>
      <c r="E25" s="243"/>
      <c r="F25" s="244"/>
      <c r="G25" s="244"/>
      <c r="H25" s="245"/>
      <c r="I25" s="243"/>
      <c r="J25" s="244"/>
      <c r="K25" s="244"/>
      <c r="L25" s="245"/>
      <c r="M25" s="243"/>
      <c r="N25" s="244"/>
      <c r="O25" s="244"/>
      <c r="P25" s="245"/>
    </row>
    <row r="26" spans="1:16" x14ac:dyDescent="0.25">
      <c r="A26" s="243"/>
      <c r="B26" s="244"/>
      <c r="C26" s="244"/>
      <c r="D26" s="245"/>
      <c r="E26" s="243"/>
      <c r="F26" s="244"/>
      <c r="G26" s="244"/>
      <c r="H26" s="245"/>
      <c r="I26" s="243"/>
      <c r="J26" s="244"/>
      <c r="K26" s="244"/>
      <c r="L26" s="245"/>
      <c r="M26" s="243"/>
      <c r="N26" s="244"/>
      <c r="O26" s="244"/>
      <c r="P26" s="245"/>
    </row>
    <row r="27" spans="1:16" x14ac:dyDescent="0.25">
      <c r="A27" s="246"/>
      <c r="B27" s="247"/>
      <c r="C27" s="247"/>
      <c r="D27" s="248"/>
      <c r="E27" s="246"/>
      <c r="F27" s="247"/>
      <c r="G27" s="247"/>
      <c r="H27" s="248"/>
      <c r="I27" s="246"/>
      <c r="J27" s="247"/>
      <c r="K27" s="247"/>
      <c r="L27" s="248"/>
      <c r="M27" s="246"/>
      <c r="N27" s="247"/>
      <c r="O27" s="247"/>
      <c r="P27" s="248"/>
    </row>
    <row r="28" spans="1:16" x14ac:dyDescent="0.25">
      <c r="A28" s="249" t="s">
        <v>97</v>
      </c>
      <c r="B28" s="250"/>
      <c r="C28" s="250"/>
      <c r="D28" s="250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4"/>
    </row>
    <row r="29" spans="1:16" x14ac:dyDescent="0.25">
      <c r="A29" s="251"/>
      <c r="B29" s="252"/>
      <c r="C29" s="252"/>
      <c r="D29" s="252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6"/>
    </row>
    <row r="30" spans="1:16" x14ac:dyDescent="0.25">
      <c r="A30" s="257" t="s">
        <v>98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</row>
    <row r="31" spans="1:16" x14ac:dyDescent="0.25">
      <c r="A31" s="262"/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</row>
    <row r="32" spans="1:16" x14ac:dyDescent="0.25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</row>
    <row r="33" spans="1:16" x14ac:dyDescent="0.25">
      <c r="A33" s="262"/>
      <c r="B33" s="262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</row>
    <row r="34" spans="1:16" x14ac:dyDescent="0.25">
      <c r="A34" s="262"/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</row>
    <row r="35" spans="1:16" x14ac:dyDescent="0.25">
      <c r="A35" s="262"/>
      <c r="B35" s="262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</row>
    <row r="36" spans="1:16" x14ac:dyDescent="0.25">
      <c r="A36" s="262"/>
      <c r="B36" s="262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</row>
    <row r="37" spans="1:16" x14ac:dyDescent="0.25">
      <c r="A37" s="262"/>
      <c r="B37" s="262"/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</row>
    <row r="38" spans="1:16" x14ac:dyDescent="0.25">
      <c r="A38" s="262"/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</row>
    <row r="39" spans="1:16" x14ac:dyDescent="0.25">
      <c r="A39" s="258" t="s">
        <v>99</v>
      </c>
      <c r="B39" s="259"/>
      <c r="C39" s="259"/>
      <c r="D39" s="259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1"/>
    </row>
    <row r="40" spans="1:16" x14ac:dyDescent="0.25">
      <c r="A40" s="251"/>
      <c r="B40" s="252"/>
      <c r="C40" s="252"/>
      <c r="D40" s="252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6"/>
    </row>
    <row r="41" spans="1:16" x14ac:dyDescent="0.25">
      <c r="A41" s="100"/>
    </row>
    <row r="42" spans="1:16" x14ac:dyDescent="0.25">
      <c r="A42" s="100" t="s">
        <v>100</v>
      </c>
    </row>
    <row r="43" spans="1:16" x14ac:dyDescent="0.25">
      <c r="A43" t="s">
        <v>101</v>
      </c>
      <c r="J43" s="98" t="str">
        <f>IF('Feuille de saisie'!AD3=0,"",'Feuille de saisie'!AD3)</f>
        <v/>
      </c>
    </row>
    <row r="44" spans="1:16" x14ac:dyDescent="0.25">
      <c r="F44" s="211" t="s">
        <v>107</v>
      </c>
      <c r="G44" s="211"/>
      <c r="H44" s="211"/>
      <c r="J44" s="116" t="str">
        <f>IF(COUNTA(Emargement!$B$9:$B$208)=0,"",COUNTA(Emargement!$B$9:$B$208))</f>
        <v/>
      </c>
    </row>
    <row r="46" spans="1:16" x14ac:dyDescent="0.25">
      <c r="A46" t="s">
        <v>102</v>
      </c>
      <c r="B46" s="219" t="str">
        <f>IF(Emargement!G5="","",Emargement!G5)</f>
        <v/>
      </c>
      <c r="C46" s="219"/>
      <c r="D46" s="219"/>
      <c r="E46" s="219"/>
      <c r="F46" s="219"/>
      <c r="G46" s="219"/>
      <c r="H46" s="82" t="s">
        <v>103</v>
      </c>
      <c r="I46" s="263" t="str">
        <f>IF(Emargement!G4="","",Emargement!G4)</f>
        <v/>
      </c>
      <c r="J46" s="263"/>
      <c r="K46" s="263"/>
      <c r="L46" s="263"/>
      <c r="M46" s="263"/>
      <c r="N46" s="263"/>
      <c r="O46" s="263"/>
      <c r="P46" s="263"/>
    </row>
    <row r="52" spans="1:16" x14ac:dyDescent="0.25">
      <c r="A52" s="87"/>
      <c r="B52" s="87"/>
      <c r="C52" s="87"/>
      <c r="D52" s="87"/>
      <c r="E52" s="87"/>
      <c r="G52" s="87"/>
      <c r="H52" s="87"/>
      <c r="I52" s="87"/>
      <c r="J52" s="87"/>
      <c r="L52" s="87"/>
      <c r="M52" s="87"/>
      <c r="N52" s="87"/>
      <c r="O52" s="87"/>
      <c r="P52" s="87"/>
    </row>
    <row r="53" spans="1:16" x14ac:dyDescent="0.25">
      <c r="A53" t="s">
        <v>104</v>
      </c>
      <c r="G53" t="s">
        <v>105</v>
      </c>
      <c r="L53" t="s">
        <v>106</v>
      </c>
    </row>
  </sheetData>
  <mergeCells count="61">
    <mergeCell ref="F44:H44"/>
    <mergeCell ref="B46:G46"/>
    <mergeCell ref="I46:P46"/>
    <mergeCell ref="M33:P34"/>
    <mergeCell ref="A35:D36"/>
    <mergeCell ref="E35:H36"/>
    <mergeCell ref="I35:L36"/>
    <mergeCell ref="M35:P36"/>
    <mergeCell ref="A37:D38"/>
    <mergeCell ref="E37:H38"/>
    <mergeCell ref="I37:L38"/>
    <mergeCell ref="M37:P38"/>
    <mergeCell ref="A30:P30"/>
    <mergeCell ref="A39:D40"/>
    <mergeCell ref="E39:P40"/>
    <mergeCell ref="M31:P32"/>
    <mergeCell ref="I31:L32"/>
    <mergeCell ref="E31:H32"/>
    <mergeCell ref="A31:D32"/>
    <mergeCell ref="A33:D34"/>
    <mergeCell ref="E33:H34"/>
    <mergeCell ref="I33:L34"/>
    <mergeCell ref="A25:D27"/>
    <mergeCell ref="E25:H27"/>
    <mergeCell ref="I25:L27"/>
    <mergeCell ref="M25:P27"/>
    <mergeCell ref="A28:D29"/>
    <mergeCell ref="E28:P29"/>
    <mergeCell ref="I16:L18"/>
    <mergeCell ref="M16:P18"/>
    <mergeCell ref="E19:H21"/>
    <mergeCell ref="I19:L21"/>
    <mergeCell ref="M19:P21"/>
    <mergeCell ref="A22:D24"/>
    <mergeCell ref="E22:H24"/>
    <mergeCell ref="I22:L24"/>
    <mergeCell ref="M22:P24"/>
    <mergeCell ref="M7:P9"/>
    <mergeCell ref="A10:D12"/>
    <mergeCell ref="A13:D15"/>
    <mergeCell ref="A16:D18"/>
    <mergeCell ref="A19:D21"/>
    <mergeCell ref="E10:H12"/>
    <mergeCell ref="I10:L12"/>
    <mergeCell ref="M10:P12"/>
    <mergeCell ref="E13:H15"/>
    <mergeCell ref="I13:L15"/>
    <mergeCell ref="M13:P15"/>
    <mergeCell ref="E16:H18"/>
    <mergeCell ref="A4:D6"/>
    <mergeCell ref="A7:D9"/>
    <mergeCell ref="E4:H6"/>
    <mergeCell ref="I4:L6"/>
    <mergeCell ref="M4:P6"/>
    <mergeCell ref="E7:H9"/>
    <mergeCell ref="I7:L9"/>
    <mergeCell ref="A1:P2"/>
    <mergeCell ref="A3:D3"/>
    <mergeCell ref="E3:H3"/>
    <mergeCell ref="I3:L3"/>
    <mergeCell ref="M3:P3"/>
  </mergeCells>
  <pageMargins left="0.7" right="0.7" top="0.75" bottom="0.75" header="0.3" footer="0.3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2DCDF-E5D0-40CA-A31D-D034C6D7F13A}">
  <sheetPr codeName="Feuil9">
    <tabColor theme="7" tint="0.59999389629810485"/>
  </sheetPr>
  <dimension ref="A1:G201"/>
  <sheetViews>
    <sheetView topLeftCell="B1" workbookViewId="0">
      <selection activeCell="B1" sqref="B1"/>
    </sheetView>
  </sheetViews>
  <sheetFormatPr baseColWidth="10" defaultRowHeight="15" x14ac:dyDescent="0.25"/>
  <cols>
    <col min="1" max="1" width="10.5703125" style="98" hidden="1" customWidth="1"/>
    <col min="2" max="2" width="8.85546875" style="82" customWidth="1"/>
    <col min="3" max="3" width="12.28515625" customWidth="1"/>
    <col min="4" max="5" width="14.42578125" customWidth="1"/>
    <col min="6" max="6" width="33.28515625" customWidth="1"/>
    <col min="7" max="7" width="12.28515625" customWidth="1"/>
  </cols>
  <sheetData>
    <row r="1" spans="1:7" x14ac:dyDescent="0.25">
      <c r="A1" s="105" t="s">
        <v>23</v>
      </c>
      <c r="B1" s="101" t="s">
        <v>108</v>
      </c>
      <c r="C1" s="102" t="s">
        <v>109</v>
      </c>
      <c r="D1" s="102" t="s">
        <v>7</v>
      </c>
      <c r="E1" s="102" t="s">
        <v>8</v>
      </c>
      <c r="F1" s="102" t="s">
        <v>9</v>
      </c>
      <c r="G1" s="103" t="s">
        <v>39</v>
      </c>
    </row>
    <row r="2" spans="1:7" x14ac:dyDescent="0.25">
      <c r="A2" s="104" t="str">
        <f>IF('Feuille de saisie'!D7="","",'Feuille de saisie'!D7)</f>
        <v/>
      </c>
      <c r="B2" s="106">
        <v>1</v>
      </c>
      <c r="C2" s="107" t="str">
        <f>IFERROR(VLOOKUP($A2,Emargement!$A$9:$G$208,6,FALSE),"")</f>
        <v/>
      </c>
      <c r="D2" s="107" t="str">
        <f>IFERROR(VLOOKUP($A2,Emargement!$A$9:$G$208,2,FALSE),"")</f>
        <v/>
      </c>
      <c r="E2" s="107" t="str">
        <f>IFERROR(VLOOKUP($A2,Emargement!$A$9:$G$208,3,FALSE),"")</f>
        <v/>
      </c>
      <c r="F2" s="107" t="str">
        <f>IFERROR(VLOOKUP($A2,Emargement!$A$9:$G$208,4,FALSE),"")</f>
        <v/>
      </c>
      <c r="G2" s="108" t="str">
        <f>IF(TEXT('Feuille de saisie'!P7/86400, "hh:mm:ss")="00:00:00","",TEXT('Feuille de saisie'!P7/86400, "hh:mm:ss"))</f>
        <v/>
      </c>
    </row>
    <row r="3" spans="1:7" x14ac:dyDescent="0.25">
      <c r="A3" s="104" t="str">
        <f>IF('Feuille de saisie'!D8="","",'Feuille de saisie'!D8)</f>
        <v/>
      </c>
      <c r="B3" s="106">
        <v>2</v>
      </c>
      <c r="C3" s="107" t="str">
        <f>IFERROR(VLOOKUP($A3,Emargement!$A$9:$G$208,6,FALSE),"")</f>
        <v/>
      </c>
      <c r="D3" s="107" t="str">
        <f>IFERROR(VLOOKUP($A3,Emargement!$A$9:$G$208,2,FALSE),"")</f>
        <v/>
      </c>
      <c r="E3" s="107" t="str">
        <f>IFERROR(VLOOKUP($A3,Emargement!$A$9:$G$208,3,FALSE),"")</f>
        <v/>
      </c>
      <c r="F3" s="107" t="str">
        <f>IFERROR(VLOOKUP($A3,Emargement!$A$9:$G$208,4,FALSE),"")</f>
        <v/>
      </c>
      <c r="G3" s="108" t="str">
        <f>IF(TEXT('Feuille de saisie'!P8/86400, "hh:mm:ss")="00:00:00","",TEXT('Feuille de saisie'!P8/86400, "hh:mm:ss"))</f>
        <v/>
      </c>
    </row>
    <row r="4" spans="1:7" x14ac:dyDescent="0.25">
      <c r="A4" s="104" t="str">
        <f>IF('Feuille de saisie'!D9="","",'Feuille de saisie'!D9)</f>
        <v/>
      </c>
      <c r="B4" s="106">
        <v>3</v>
      </c>
      <c r="C4" s="107" t="str">
        <f>IFERROR(VLOOKUP($A4,Emargement!$A$9:$G$208,6,FALSE),"")</f>
        <v/>
      </c>
      <c r="D4" s="107" t="str">
        <f>IFERROR(VLOOKUP($A4,Emargement!$A$9:$G$208,2,FALSE),"")</f>
        <v/>
      </c>
      <c r="E4" s="107" t="str">
        <f>IFERROR(VLOOKUP($A4,Emargement!$A$9:$G$208,3,FALSE),"")</f>
        <v/>
      </c>
      <c r="F4" s="107" t="str">
        <f>IFERROR(VLOOKUP($A4,Emargement!$A$9:$G$208,4,FALSE),"")</f>
        <v/>
      </c>
      <c r="G4" s="108" t="str">
        <f>IF(TEXT('Feuille de saisie'!P9/86400, "hh:mm:ss")="00:00:00","",TEXT('Feuille de saisie'!P9/86400, "hh:mm:ss"))</f>
        <v/>
      </c>
    </row>
    <row r="5" spans="1:7" x14ac:dyDescent="0.25">
      <c r="A5" s="104" t="str">
        <f>IF('Feuille de saisie'!D10="","",'Feuille de saisie'!D10)</f>
        <v/>
      </c>
      <c r="B5" s="106">
        <v>4</v>
      </c>
      <c r="C5" s="107" t="str">
        <f>IFERROR(VLOOKUP($A5,Emargement!$A$9:$G$208,6,FALSE),"")</f>
        <v/>
      </c>
      <c r="D5" s="107" t="str">
        <f>IFERROR(VLOOKUP($A5,Emargement!$A$9:$G$208,2,FALSE),"")</f>
        <v/>
      </c>
      <c r="E5" s="107" t="str">
        <f>IFERROR(VLOOKUP($A5,Emargement!$A$9:$G$208,3,FALSE),"")</f>
        <v/>
      </c>
      <c r="F5" s="107" t="str">
        <f>IFERROR(VLOOKUP($A5,Emargement!$A$9:$G$208,4,FALSE),"")</f>
        <v/>
      </c>
      <c r="G5" s="108" t="str">
        <f>IF(TEXT('Feuille de saisie'!P10/86400, "hh:mm:ss")="00:00:00","",TEXT('Feuille de saisie'!P10/86400, "hh:mm:ss"))</f>
        <v/>
      </c>
    </row>
    <row r="6" spans="1:7" x14ac:dyDescent="0.25">
      <c r="A6" s="104" t="str">
        <f>IF('Feuille de saisie'!D11="","",'Feuille de saisie'!D11)</f>
        <v/>
      </c>
      <c r="B6" s="106">
        <v>5</v>
      </c>
      <c r="C6" s="107" t="str">
        <f>IFERROR(VLOOKUP($A6,Emargement!$A$9:$G$208,6,FALSE),"")</f>
        <v/>
      </c>
      <c r="D6" s="107" t="str">
        <f>IFERROR(VLOOKUP($A6,Emargement!$A$9:$G$208,2,FALSE),"")</f>
        <v/>
      </c>
      <c r="E6" s="107" t="str">
        <f>IFERROR(VLOOKUP($A6,Emargement!$A$9:$G$208,3,FALSE),"")</f>
        <v/>
      </c>
      <c r="F6" s="107" t="str">
        <f>IFERROR(VLOOKUP($A6,Emargement!$A$9:$G$208,4,FALSE),"")</f>
        <v/>
      </c>
      <c r="G6" s="108" t="str">
        <f>IF(TEXT('Feuille de saisie'!P11/86400, "hh:mm:ss")="00:00:00","",TEXT('Feuille de saisie'!P11/86400, "hh:mm:ss"))</f>
        <v/>
      </c>
    </row>
    <row r="7" spans="1:7" x14ac:dyDescent="0.25">
      <c r="A7" s="104" t="str">
        <f>IF('Feuille de saisie'!D12="","",'Feuille de saisie'!D12)</f>
        <v/>
      </c>
      <c r="B7" s="106">
        <v>6</v>
      </c>
      <c r="C7" s="107" t="str">
        <f>IFERROR(VLOOKUP($A7,Emargement!$A$9:$G$208,6,FALSE),"")</f>
        <v/>
      </c>
      <c r="D7" s="107" t="str">
        <f>IFERROR(VLOOKUP($A7,Emargement!$A$9:$G$208,2,FALSE),"")</f>
        <v/>
      </c>
      <c r="E7" s="107" t="str">
        <f>IFERROR(VLOOKUP($A7,Emargement!$A$9:$G$208,3,FALSE),"")</f>
        <v/>
      </c>
      <c r="F7" s="107" t="str">
        <f>IFERROR(VLOOKUP($A7,Emargement!$A$9:$G$208,4,FALSE),"")</f>
        <v/>
      </c>
      <c r="G7" s="108" t="str">
        <f>IF(TEXT('Feuille de saisie'!P12/86400, "hh:mm:ss")="00:00:00","",TEXT('Feuille de saisie'!P12/86400, "hh:mm:ss"))</f>
        <v/>
      </c>
    </row>
    <row r="8" spans="1:7" x14ac:dyDescent="0.25">
      <c r="A8" s="104" t="str">
        <f>IF('Feuille de saisie'!D13="","",'Feuille de saisie'!D13)</f>
        <v/>
      </c>
      <c r="B8" s="106">
        <v>7</v>
      </c>
      <c r="C8" s="107" t="str">
        <f>IFERROR(VLOOKUP($A8,Emargement!$A$9:$G$208,6,FALSE),"")</f>
        <v/>
      </c>
      <c r="D8" s="107" t="str">
        <f>IFERROR(VLOOKUP($A8,Emargement!$A$9:$G$208,2,FALSE),"")</f>
        <v/>
      </c>
      <c r="E8" s="107" t="str">
        <f>IFERROR(VLOOKUP($A8,Emargement!$A$9:$G$208,3,FALSE),"")</f>
        <v/>
      </c>
      <c r="F8" s="107" t="str">
        <f>IFERROR(VLOOKUP($A8,Emargement!$A$9:$G$208,4,FALSE),"")</f>
        <v/>
      </c>
      <c r="G8" s="108" t="str">
        <f>IF(TEXT('Feuille de saisie'!P13/86400, "hh:mm:ss")="00:00:00","",TEXT('Feuille de saisie'!P13/86400, "hh:mm:ss"))</f>
        <v/>
      </c>
    </row>
    <row r="9" spans="1:7" x14ac:dyDescent="0.25">
      <c r="A9" s="104" t="str">
        <f>IF('Feuille de saisie'!D14="","",'Feuille de saisie'!D14)</f>
        <v/>
      </c>
      <c r="B9" s="106">
        <v>8</v>
      </c>
      <c r="C9" s="107" t="str">
        <f>IFERROR(VLOOKUP($A9,Emargement!$A$9:$G$208,6,FALSE),"")</f>
        <v/>
      </c>
      <c r="D9" s="107" t="str">
        <f>IFERROR(VLOOKUP($A9,Emargement!$A$9:$G$208,2,FALSE),"")</f>
        <v/>
      </c>
      <c r="E9" s="107" t="str">
        <f>IFERROR(VLOOKUP($A9,Emargement!$A$9:$G$208,3,FALSE),"")</f>
        <v/>
      </c>
      <c r="F9" s="107" t="str">
        <f>IFERROR(VLOOKUP($A9,Emargement!$A$9:$G$208,4,FALSE),"")</f>
        <v/>
      </c>
      <c r="G9" s="108" t="str">
        <f>IF(TEXT('Feuille de saisie'!P14/86400, "hh:mm:ss")="00:00:00","",TEXT('Feuille de saisie'!P14/86400, "hh:mm:ss"))</f>
        <v/>
      </c>
    </row>
    <row r="10" spans="1:7" x14ac:dyDescent="0.25">
      <c r="A10" s="104" t="str">
        <f>IF('Feuille de saisie'!D15="","",'Feuille de saisie'!D15)</f>
        <v/>
      </c>
      <c r="B10" s="106">
        <v>9</v>
      </c>
      <c r="C10" s="107" t="str">
        <f>IFERROR(VLOOKUP($A10,Emargement!$A$9:$G$208,6,FALSE),"")</f>
        <v/>
      </c>
      <c r="D10" s="107" t="str">
        <f>IFERROR(VLOOKUP($A10,Emargement!$A$9:$G$208,2,FALSE),"")</f>
        <v/>
      </c>
      <c r="E10" s="107" t="str">
        <f>IFERROR(VLOOKUP($A10,Emargement!$A$9:$G$208,3,FALSE),"")</f>
        <v/>
      </c>
      <c r="F10" s="107" t="str">
        <f>IFERROR(VLOOKUP($A10,Emargement!$A$9:$G$208,4,FALSE),"")</f>
        <v/>
      </c>
      <c r="G10" s="108" t="str">
        <f>IF(TEXT('Feuille de saisie'!P15/86400, "hh:mm:ss")="00:00:00","",TEXT('Feuille de saisie'!P15/86400, "hh:mm:ss"))</f>
        <v/>
      </c>
    </row>
    <row r="11" spans="1:7" x14ac:dyDescent="0.25">
      <c r="A11" s="104" t="str">
        <f>IF('Feuille de saisie'!D16="","",'Feuille de saisie'!D16)</f>
        <v/>
      </c>
      <c r="B11" s="106">
        <v>10</v>
      </c>
      <c r="C11" s="107" t="str">
        <f>IFERROR(VLOOKUP($A11,Emargement!$A$9:$G$208,6,FALSE),"")</f>
        <v/>
      </c>
      <c r="D11" s="107" t="str">
        <f>IFERROR(VLOOKUP($A11,Emargement!$A$9:$G$208,2,FALSE),"")</f>
        <v/>
      </c>
      <c r="E11" s="107" t="str">
        <f>IFERROR(VLOOKUP($A11,Emargement!$A$9:$G$208,3,FALSE),"")</f>
        <v/>
      </c>
      <c r="F11" s="107" t="str">
        <f>IFERROR(VLOOKUP($A11,Emargement!$A$9:$G$208,4,FALSE),"")</f>
        <v/>
      </c>
      <c r="G11" s="108" t="str">
        <f>IF(TEXT('Feuille de saisie'!P16/86400, "hh:mm:ss")="00:00:00","",TEXT('Feuille de saisie'!P16/86400, "hh:mm:ss"))</f>
        <v/>
      </c>
    </row>
    <row r="12" spans="1:7" x14ac:dyDescent="0.25">
      <c r="A12" s="104" t="str">
        <f>IF('Feuille de saisie'!D17="","",'Feuille de saisie'!D17)</f>
        <v/>
      </c>
      <c r="B12" s="106">
        <v>11</v>
      </c>
      <c r="C12" s="107" t="str">
        <f>IFERROR(VLOOKUP($A12,Emargement!$A$9:$G$208,6,FALSE),"")</f>
        <v/>
      </c>
      <c r="D12" s="107" t="str">
        <f>IFERROR(VLOOKUP($A12,Emargement!$A$9:$G$208,2,FALSE),"")</f>
        <v/>
      </c>
      <c r="E12" s="107" t="str">
        <f>IFERROR(VLOOKUP($A12,Emargement!$A$9:$G$208,3,FALSE),"")</f>
        <v/>
      </c>
      <c r="F12" s="107" t="str">
        <f>IFERROR(VLOOKUP($A12,Emargement!$A$9:$G$208,4,FALSE),"")</f>
        <v/>
      </c>
      <c r="G12" s="108" t="str">
        <f>IF(TEXT('Feuille de saisie'!P17/86400, "hh:mm:ss")="00:00:00","",TEXT('Feuille de saisie'!P17/86400, "hh:mm:ss"))</f>
        <v/>
      </c>
    </row>
    <row r="13" spans="1:7" x14ac:dyDescent="0.25">
      <c r="A13" s="104" t="str">
        <f>IF('Feuille de saisie'!D18="","",'Feuille de saisie'!D18)</f>
        <v/>
      </c>
      <c r="B13" s="106">
        <v>12</v>
      </c>
      <c r="C13" s="107" t="str">
        <f>IFERROR(VLOOKUP($A13,Emargement!$A$9:$G$208,6,FALSE),"")</f>
        <v/>
      </c>
      <c r="D13" s="107" t="str">
        <f>IFERROR(VLOOKUP($A13,Emargement!$A$9:$G$208,2,FALSE),"")</f>
        <v/>
      </c>
      <c r="E13" s="107" t="str">
        <f>IFERROR(VLOOKUP($A13,Emargement!$A$9:$G$208,3,FALSE),"")</f>
        <v/>
      </c>
      <c r="F13" s="107" t="str">
        <f>IFERROR(VLOOKUP($A13,Emargement!$A$9:$G$208,4,FALSE),"")</f>
        <v/>
      </c>
      <c r="G13" s="108" t="str">
        <f>IF(TEXT('Feuille de saisie'!P18/86400, "hh:mm:ss")="00:00:00","",TEXT('Feuille de saisie'!P18/86400, "hh:mm:ss"))</f>
        <v/>
      </c>
    </row>
    <row r="14" spans="1:7" x14ac:dyDescent="0.25">
      <c r="A14" s="104" t="str">
        <f>IF('Feuille de saisie'!D19="","",'Feuille de saisie'!D19)</f>
        <v/>
      </c>
      <c r="B14" s="106">
        <v>13</v>
      </c>
      <c r="C14" s="107" t="str">
        <f>IFERROR(VLOOKUP($A14,Emargement!$A$9:$G$208,6,FALSE),"")</f>
        <v/>
      </c>
      <c r="D14" s="107" t="str">
        <f>IFERROR(VLOOKUP($A14,Emargement!$A$9:$G$208,2,FALSE),"")</f>
        <v/>
      </c>
      <c r="E14" s="107" t="str">
        <f>IFERROR(VLOOKUP($A14,Emargement!$A$9:$G$208,3,FALSE),"")</f>
        <v/>
      </c>
      <c r="F14" s="107" t="str">
        <f>IFERROR(VLOOKUP($A14,Emargement!$A$9:$G$208,4,FALSE),"")</f>
        <v/>
      </c>
      <c r="G14" s="108" t="str">
        <f>IF(TEXT('Feuille de saisie'!P19/86400, "hh:mm:ss")="00:00:00","",TEXT('Feuille de saisie'!P19/86400, "hh:mm:ss"))</f>
        <v/>
      </c>
    </row>
    <row r="15" spans="1:7" x14ac:dyDescent="0.25">
      <c r="A15" s="104" t="str">
        <f>IF('Feuille de saisie'!D20="","",'Feuille de saisie'!D20)</f>
        <v/>
      </c>
      <c r="B15" s="106">
        <v>14</v>
      </c>
      <c r="C15" s="107" t="str">
        <f>IFERROR(VLOOKUP($A15,Emargement!$A$9:$G$208,6,FALSE),"")</f>
        <v/>
      </c>
      <c r="D15" s="107" t="str">
        <f>IFERROR(VLOOKUP($A15,Emargement!$A$9:$G$208,2,FALSE),"")</f>
        <v/>
      </c>
      <c r="E15" s="107" t="str">
        <f>IFERROR(VLOOKUP($A15,Emargement!$A$9:$G$208,3,FALSE),"")</f>
        <v/>
      </c>
      <c r="F15" s="107" t="str">
        <f>IFERROR(VLOOKUP($A15,Emargement!$A$9:$G$208,4,FALSE),"")</f>
        <v/>
      </c>
      <c r="G15" s="108" t="str">
        <f>IF(TEXT('Feuille de saisie'!P20/86400, "hh:mm:ss")="00:00:00","",TEXT('Feuille de saisie'!P20/86400, "hh:mm:ss"))</f>
        <v/>
      </c>
    </row>
    <row r="16" spans="1:7" x14ac:dyDescent="0.25">
      <c r="A16" s="104" t="str">
        <f>IF('Feuille de saisie'!D21="","",'Feuille de saisie'!D21)</f>
        <v/>
      </c>
      <c r="B16" s="106">
        <v>15</v>
      </c>
      <c r="C16" s="107" t="str">
        <f>IFERROR(VLOOKUP($A16,Emargement!$A$9:$G$208,6,FALSE),"")</f>
        <v/>
      </c>
      <c r="D16" s="107" t="str">
        <f>IFERROR(VLOOKUP($A16,Emargement!$A$9:$G$208,2,FALSE),"")</f>
        <v/>
      </c>
      <c r="E16" s="107" t="str">
        <f>IFERROR(VLOOKUP($A16,Emargement!$A$9:$G$208,3,FALSE),"")</f>
        <v/>
      </c>
      <c r="F16" s="107" t="str">
        <f>IFERROR(VLOOKUP($A16,Emargement!$A$9:$G$208,4,FALSE),"")</f>
        <v/>
      </c>
      <c r="G16" s="108" t="str">
        <f>IF(TEXT('Feuille de saisie'!P21/86400, "hh:mm:ss")="00:00:00","",TEXT('Feuille de saisie'!P21/86400, "hh:mm:ss"))</f>
        <v/>
      </c>
    </row>
    <row r="17" spans="1:7" x14ac:dyDescent="0.25">
      <c r="A17" s="104" t="str">
        <f>IF('Feuille de saisie'!D22="","",'Feuille de saisie'!D22)</f>
        <v/>
      </c>
      <c r="B17" s="106">
        <v>16</v>
      </c>
      <c r="C17" s="107" t="str">
        <f>IFERROR(VLOOKUP($A17,Emargement!$A$9:$G$208,6,FALSE),"")</f>
        <v/>
      </c>
      <c r="D17" s="107" t="str">
        <f>IFERROR(VLOOKUP($A17,Emargement!$A$9:$G$208,2,FALSE),"")</f>
        <v/>
      </c>
      <c r="E17" s="107" t="str">
        <f>IFERROR(VLOOKUP($A17,Emargement!$A$9:$G$208,3,FALSE),"")</f>
        <v/>
      </c>
      <c r="F17" s="107" t="str">
        <f>IFERROR(VLOOKUP($A17,Emargement!$A$9:$G$208,4,FALSE),"")</f>
        <v/>
      </c>
      <c r="G17" s="108" t="str">
        <f>IF(TEXT('Feuille de saisie'!P22/86400, "hh:mm:ss")="00:00:00","",TEXT('Feuille de saisie'!P22/86400, "hh:mm:ss"))</f>
        <v/>
      </c>
    </row>
    <row r="18" spans="1:7" x14ac:dyDescent="0.25">
      <c r="A18" s="104" t="str">
        <f>IF('Feuille de saisie'!D23="","",'Feuille de saisie'!D23)</f>
        <v/>
      </c>
      <c r="B18" s="106">
        <v>17</v>
      </c>
      <c r="C18" s="107" t="str">
        <f>IFERROR(VLOOKUP($A18,Emargement!$A$9:$G$208,6,FALSE),"")</f>
        <v/>
      </c>
      <c r="D18" s="107" t="str">
        <f>IFERROR(VLOOKUP($A18,Emargement!$A$9:$G$208,2,FALSE),"")</f>
        <v/>
      </c>
      <c r="E18" s="107" t="str">
        <f>IFERROR(VLOOKUP($A18,Emargement!$A$9:$G$208,3,FALSE),"")</f>
        <v/>
      </c>
      <c r="F18" s="107" t="str">
        <f>IFERROR(VLOOKUP($A18,Emargement!$A$9:$G$208,4,FALSE),"")</f>
        <v/>
      </c>
      <c r="G18" s="108" t="str">
        <f>IF(TEXT('Feuille de saisie'!P23/86400, "hh:mm:ss")="00:00:00","",TEXT('Feuille de saisie'!P23/86400, "hh:mm:ss"))</f>
        <v/>
      </c>
    </row>
    <row r="19" spans="1:7" x14ac:dyDescent="0.25">
      <c r="A19" s="104" t="str">
        <f>IF('Feuille de saisie'!D24="","",'Feuille de saisie'!D24)</f>
        <v/>
      </c>
      <c r="B19" s="106">
        <v>18</v>
      </c>
      <c r="C19" s="107" t="str">
        <f>IFERROR(VLOOKUP($A19,Emargement!$A$9:$G$208,6,FALSE),"")</f>
        <v/>
      </c>
      <c r="D19" s="107" t="str">
        <f>IFERROR(VLOOKUP($A19,Emargement!$A$9:$G$208,2,FALSE),"")</f>
        <v/>
      </c>
      <c r="E19" s="107" t="str">
        <f>IFERROR(VLOOKUP($A19,Emargement!$A$9:$G$208,3,FALSE),"")</f>
        <v/>
      </c>
      <c r="F19" s="107" t="str">
        <f>IFERROR(VLOOKUP($A19,Emargement!$A$9:$G$208,4,FALSE),"")</f>
        <v/>
      </c>
      <c r="G19" s="108" t="str">
        <f>IF(TEXT('Feuille de saisie'!P24/86400, "hh:mm:ss")="00:00:00","",TEXT('Feuille de saisie'!P24/86400, "hh:mm:ss"))</f>
        <v/>
      </c>
    </row>
    <row r="20" spans="1:7" x14ac:dyDescent="0.25">
      <c r="A20" s="104" t="str">
        <f>IF('Feuille de saisie'!D25="","",'Feuille de saisie'!D25)</f>
        <v/>
      </c>
      <c r="B20" s="106">
        <v>19</v>
      </c>
      <c r="C20" s="107" t="str">
        <f>IFERROR(VLOOKUP($A20,Emargement!$A$9:$G$208,6,FALSE),"")</f>
        <v/>
      </c>
      <c r="D20" s="107" t="str">
        <f>IFERROR(VLOOKUP($A20,Emargement!$A$9:$G$208,2,FALSE),"")</f>
        <v/>
      </c>
      <c r="E20" s="107" t="str">
        <f>IFERROR(VLOOKUP($A20,Emargement!$A$9:$G$208,3,FALSE),"")</f>
        <v/>
      </c>
      <c r="F20" s="107" t="str">
        <f>IFERROR(VLOOKUP($A20,Emargement!$A$9:$G$208,4,FALSE),"")</f>
        <v/>
      </c>
      <c r="G20" s="108" t="str">
        <f>IF(TEXT('Feuille de saisie'!P25/86400, "hh:mm:ss")="00:00:00","",TEXT('Feuille de saisie'!P25/86400, "hh:mm:ss"))</f>
        <v/>
      </c>
    </row>
    <row r="21" spans="1:7" x14ac:dyDescent="0.25">
      <c r="A21" s="104" t="str">
        <f>IF('Feuille de saisie'!D26="","",'Feuille de saisie'!D26)</f>
        <v/>
      </c>
      <c r="B21" s="106">
        <v>20</v>
      </c>
      <c r="C21" s="107" t="str">
        <f>IFERROR(VLOOKUP($A21,Emargement!$A$9:$G$208,6,FALSE),"")</f>
        <v/>
      </c>
      <c r="D21" s="107" t="str">
        <f>IFERROR(VLOOKUP($A21,Emargement!$A$9:$G$208,2,FALSE),"")</f>
        <v/>
      </c>
      <c r="E21" s="107" t="str">
        <f>IFERROR(VLOOKUP($A21,Emargement!$A$9:$G$208,3,FALSE),"")</f>
        <v/>
      </c>
      <c r="F21" s="107" t="str">
        <f>IFERROR(VLOOKUP($A21,Emargement!$A$9:$G$208,4,FALSE),"")</f>
        <v/>
      </c>
      <c r="G21" s="108" t="str">
        <f>IF(TEXT('Feuille de saisie'!P26/86400, "hh:mm:ss")="00:00:00","",TEXT('Feuille de saisie'!P26/86400, "hh:mm:ss"))</f>
        <v/>
      </c>
    </row>
    <row r="22" spans="1:7" x14ac:dyDescent="0.25">
      <c r="A22" s="104" t="str">
        <f>IF('Feuille de saisie'!D27="","",'Feuille de saisie'!D27)</f>
        <v/>
      </c>
      <c r="B22" s="106">
        <v>21</v>
      </c>
      <c r="C22" s="107" t="str">
        <f>IFERROR(VLOOKUP($A22,Emargement!$A$9:$G$208,6,FALSE),"")</f>
        <v/>
      </c>
      <c r="D22" s="107" t="str">
        <f>IFERROR(VLOOKUP($A22,Emargement!$A$9:$G$208,2,FALSE),"")</f>
        <v/>
      </c>
      <c r="E22" s="107" t="str">
        <f>IFERROR(VLOOKUP($A22,Emargement!$A$9:$G$208,3,FALSE),"")</f>
        <v/>
      </c>
      <c r="F22" s="107" t="str">
        <f>IFERROR(VLOOKUP($A22,Emargement!$A$9:$G$208,4,FALSE),"")</f>
        <v/>
      </c>
      <c r="G22" s="108" t="str">
        <f>IF(TEXT('Feuille de saisie'!P27/86400, "hh:mm:ss")="00:00:00","",TEXT('Feuille de saisie'!P27/86400, "hh:mm:ss"))</f>
        <v/>
      </c>
    </row>
    <row r="23" spans="1:7" x14ac:dyDescent="0.25">
      <c r="A23" s="104" t="str">
        <f>IF('Feuille de saisie'!D28="","",'Feuille de saisie'!D28)</f>
        <v/>
      </c>
      <c r="B23" s="106">
        <v>22</v>
      </c>
      <c r="C23" s="107" t="str">
        <f>IFERROR(VLOOKUP($A23,Emargement!$A$9:$G$208,6,FALSE),"")</f>
        <v/>
      </c>
      <c r="D23" s="107" t="str">
        <f>IFERROR(VLOOKUP($A23,Emargement!$A$9:$G$208,2,FALSE),"")</f>
        <v/>
      </c>
      <c r="E23" s="107" t="str">
        <f>IFERROR(VLOOKUP($A23,Emargement!$A$9:$G$208,3,FALSE),"")</f>
        <v/>
      </c>
      <c r="F23" s="107" t="str">
        <f>IFERROR(VLOOKUP($A23,Emargement!$A$9:$G$208,4,FALSE),"")</f>
        <v/>
      </c>
      <c r="G23" s="108" t="str">
        <f>IF(TEXT('Feuille de saisie'!P28/86400, "hh:mm:ss")="00:00:00","",TEXT('Feuille de saisie'!P28/86400, "hh:mm:ss"))</f>
        <v/>
      </c>
    </row>
    <row r="24" spans="1:7" x14ac:dyDescent="0.25">
      <c r="A24" s="104" t="str">
        <f>IF('Feuille de saisie'!D29="","",'Feuille de saisie'!D29)</f>
        <v/>
      </c>
      <c r="B24" s="106">
        <v>23</v>
      </c>
      <c r="C24" s="107" t="str">
        <f>IFERROR(VLOOKUP($A24,Emargement!$A$9:$G$208,6,FALSE),"")</f>
        <v/>
      </c>
      <c r="D24" s="107" t="str">
        <f>IFERROR(VLOOKUP($A24,Emargement!$A$9:$G$208,2,FALSE),"")</f>
        <v/>
      </c>
      <c r="E24" s="107" t="str">
        <f>IFERROR(VLOOKUP($A24,Emargement!$A$9:$G$208,3,FALSE),"")</f>
        <v/>
      </c>
      <c r="F24" s="107" t="str">
        <f>IFERROR(VLOOKUP($A24,Emargement!$A$9:$G$208,4,FALSE),"")</f>
        <v/>
      </c>
      <c r="G24" s="108" t="str">
        <f>IF(TEXT('Feuille de saisie'!P29/86400, "hh:mm:ss")="00:00:00","",TEXT('Feuille de saisie'!P29/86400, "hh:mm:ss"))</f>
        <v/>
      </c>
    </row>
    <row r="25" spans="1:7" x14ac:dyDescent="0.25">
      <c r="A25" s="104" t="str">
        <f>IF('Feuille de saisie'!D30="","",'Feuille de saisie'!D30)</f>
        <v/>
      </c>
      <c r="B25" s="106">
        <v>24</v>
      </c>
      <c r="C25" s="107" t="str">
        <f>IFERROR(VLOOKUP($A25,Emargement!$A$9:$G$208,6,FALSE),"")</f>
        <v/>
      </c>
      <c r="D25" s="107" t="str">
        <f>IFERROR(VLOOKUP($A25,Emargement!$A$9:$G$208,2,FALSE),"")</f>
        <v/>
      </c>
      <c r="E25" s="107" t="str">
        <f>IFERROR(VLOOKUP($A25,Emargement!$A$9:$G$208,3,FALSE),"")</f>
        <v/>
      </c>
      <c r="F25" s="107" t="str">
        <f>IFERROR(VLOOKUP($A25,Emargement!$A$9:$G$208,4,FALSE),"")</f>
        <v/>
      </c>
      <c r="G25" s="108" t="str">
        <f>IF(TEXT('Feuille de saisie'!P30/86400, "hh:mm:ss")="00:00:00","",TEXT('Feuille de saisie'!P30/86400, "hh:mm:ss"))</f>
        <v/>
      </c>
    </row>
    <row r="26" spans="1:7" x14ac:dyDescent="0.25">
      <c r="A26" s="104" t="str">
        <f>IF('Feuille de saisie'!D31="","",'Feuille de saisie'!D31)</f>
        <v/>
      </c>
      <c r="B26" s="106">
        <v>25</v>
      </c>
      <c r="C26" s="107" t="str">
        <f>IFERROR(VLOOKUP($A26,Emargement!$A$9:$G$208,6,FALSE),"")</f>
        <v/>
      </c>
      <c r="D26" s="107" t="str">
        <f>IFERROR(VLOOKUP($A26,Emargement!$A$9:$G$208,2,FALSE),"")</f>
        <v/>
      </c>
      <c r="E26" s="107" t="str">
        <f>IFERROR(VLOOKUP($A26,Emargement!$A$9:$G$208,3,FALSE),"")</f>
        <v/>
      </c>
      <c r="F26" s="107" t="str">
        <f>IFERROR(VLOOKUP($A26,Emargement!$A$9:$G$208,4,FALSE),"")</f>
        <v/>
      </c>
      <c r="G26" s="108" t="str">
        <f>IF(TEXT('Feuille de saisie'!P31/86400, "hh:mm:ss")="00:00:00","",TEXT('Feuille de saisie'!P31/86400, "hh:mm:ss"))</f>
        <v/>
      </c>
    </row>
    <row r="27" spans="1:7" x14ac:dyDescent="0.25">
      <c r="A27" s="104" t="str">
        <f>IF('Feuille de saisie'!D32="","",'Feuille de saisie'!D32)</f>
        <v/>
      </c>
      <c r="B27" s="106">
        <v>26</v>
      </c>
      <c r="C27" s="107" t="str">
        <f>IFERROR(VLOOKUP($A27,Emargement!$A$9:$G$208,6,FALSE),"")</f>
        <v/>
      </c>
      <c r="D27" s="107" t="str">
        <f>IFERROR(VLOOKUP($A27,Emargement!$A$9:$G$208,2,FALSE),"")</f>
        <v/>
      </c>
      <c r="E27" s="107" t="str">
        <f>IFERROR(VLOOKUP($A27,Emargement!$A$9:$G$208,3,FALSE),"")</f>
        <v/>
      </c>
      <c r="F27" s="107" t="str">
        <f>IFERROR(VLOOKUP($A27,Emargement!$A$9:$G$208,4,FALSE),"")</f>
        <v/>
      </c>
      <c r="G27" s="108" t="str">
        <f>IF(TEXT('Feuille de saisie'!P32/86400, "hh:mm:ss")="00:00:00","",TEXT('Feuille de saisie'!P32/86400, "hh:mm:ss"))</f>
        <v/>
      </c>
    </row>
    <row r="28" spans="1:7" x14ac:dyDescent="0.25">
      <c r="A28" s="104" t="str">
        <f>IF('Feuille de saisie'!D33="","",'Feuille de saisie'!D33)</f>
        <v/>
      </c>
      <c r="B28" s="106">
        <v>27</v>
      </c>
      <c r="C28" s="107" t="str">
        <f>IFERROR(VLOOKUP($A28,Emargement!$A$9:$G$208,6,FALSE),"")</f>
        <v/>
      </c>
      <c r="D28" s="107" t="str">
        <f>IFERROR(VLOOKUP($A28,Emargement!$A$9:$G$208,2,FALSE),"")</f>
        <v/>
      </c>
      <c r="E28" s="107" t="str">
        <f>IFERROR(VLOOKUP($A28,Emargement!$A$9:$G$208,3,FALSE),"")</f>
        <v/>
      </c>
      <c r="F28" s="107" t="str">
        <f>IFERROR(VLOOKUP($A28,Emargement!$A$9:$G$208,4,FALSE),"")</f>
        <v/>
      </c>
      <c r="G28" s="108" t="str">
        <f>IF(TEXT('Feuille de saisie'!P33/86400, "hh:mm:ss")="00:00:00","",TEXT('Feuille de saisie'!P33/86400, "hh:mm:ss"))</f>
        <v/>
      </c>
    </row>
    <row r="29" spans="1:7" x14ac:dyDescent="0.25">
      <c r="A29" s="104" t="str">
        <f>IF('Feuille de saisie'!D34="","",'Feuille de saisie'!D34)</f>
        <v/>
      </c>
      <c r="B29" s="106">
        <v>28</v>
      </c>
      <c r="C29" s="107" t="str">
        <f>IFERROR(VLOOKUP($A29,Emargement!$A$9:$G$208,6,FALSE),"")</f>
        <v/>
      </c>
      <c r="D29" s="107" t="str">
        <f>IFERROR(VLOOKUP($A29,Emargement!$A$9:$G$208,2,FALSE),"")</f>
        <v/>
      </c>
      <c r="E29" s="107" t="str">
        <f>IFERROR(VLOOKUP($A29,Emargement!$A$9:$G$208,3,FALSE),"")</f>
        <v/>
      </c>
      <c r="F29" s="107" t="str">
        <f>IFERROR(VLOOKUP($A29,Emargement!$A$9:$G$208,4,FALSE),"")</f>
        <v/>
      </c>
      <c r="G29" s="108" t="str">
        <f>IF(TEXT('Feuille de saisie'!P34/86400, "hh:mm:ss")="00:00:00","",TEXT('Feuille de saisie'!P34/86400, "hh:mm:ss"))</f>
        <v/>
      </c>
    </row>
    <row r="30" spans="1:7" x14ac:dyDescent="0.25">
      <c r="A30" s="104" t="str">
        <f>IF('Feuille de saisie'!D35="","",'Feuille de saisie'!D35)</f>
        <v/>
      </c>
      <c r="B30" s="106">
        <v>29</v>
      </c>
      <c r="C30" s="107" t="str">
        <f>IFERROR(VLOOKUP($A30,Emargement!$A$9:$G$208,6,FALSE),"")</f>
        <v/>
      </c>
      <c r="D30" s="107" t="str">
        <f>IFERROR(VLOOKUP($A30,Emargement!$A$9:$G$208,2,FALSE),"")</f>
        <v/>
      </c>
      <c r="E30" s="107" t="str">
        <f>IFERROR(VLOOKUP($A30,Emargement!$A$9:$G$208,3,FALSE),"")</f>
        <v/>
      </c>
      <c r="F30" s="107" t="str">
        <f>IFERROR(VLOOKUP($A30,Emargement!$A$9:$G$208,4,FALSE),"")</f>
        <v/>
      </c>
      <c r="G30" s="108" t="str">
        <f>IF(TEXT('Feuille de saisie'!P35/86400, "hh:mm:ss")="00:00:00","",TEXT('Feuille de saisie'!P35/86400, "hh:mm:ss"))</f>
        <v/>
      </c>
    </row>
    <row r="31" spans="1:7" x14ac:dyDescent="0.25">
      <c r="A31" s="104" t="str">
        <f>IF('Feuille de saisie'!D36="","",'Feuille de saisie'!D36)</f>
        <v/>
      </c>
      <c r="B31" s="106">
        <v>30</v>
      </c>
      <c r="C31" s="107" t="str">
        <f>IFERROR(VLOOKUP($A31,Emargement!$A$9:$G$208,6,FALSE),"")</f>
        <v/>
      </c>
      <c r="D31" s="107" t="str">
        <f>IFERROR(VLOOKUP($A31,Emargement!$A$9:$G$208,2,FALSE),"")</f>
        <v/>
      </c>
      <c r="E31" s="107" t="str">
        <f>IFERROR(VLOOKUP($A31,Emargement!$A$9:$G$208,3,FALSE),"")</f>
        <v/>
      </c>
      <c r="F31" s="107" t="str">
        <f>IFERROR(VLOOKUP($A31,Emargement!$A$9:$G$208,4,FALSE),"")</f>
        <v/>
      </c>
      <c r="G31" s="108" t="str">
        <f>IF(TEXT('Feuille de saisie'!P36/86400, "hh:mm:ss")="00:00:00","",TEXT('Feuille de saisie'!P36/86400, "hh:mm:ss"))</f>
        <v/>
      </c>
    </row>
    <row r="32" spans="1:7" x14ac:dyDescent="0.25">
      <c r="A32" s="104" t="str">
        <f>IF('Feuille de saisie'!D37="","",'Feuille de saisie'!D37)</f>
        <v/>
      </c>
      <c r="B32" s="106">
        <v>31</v>
      </c>
      <c r="C32" s="107" t="str">
        <f>IFERROR(VLOOKUP($A32,Emargement!$A$9:$G$208,6,FALSE),"")</f>
        <v/>
      </c>
      <c r="D32" s="107" t="str">
        <f>IFERROR(VLOOKUP($A32,Emargement!$A$9:$G$208,2,FALSE),"")</f>
        <v/>
      </c>
      <c r="E32" s="107" t="str">
        <f>IFERROR(VLOOKUP($A32,Emargement!$A$9:$G$208,3,FALSE),"")</f>
        <v/>
      </c>
      <c r="F32" s="107" t="str">
        <f>IFERROR(VLOOKUP($A32,Emargement!$A$9:$G$208,4,FALSE),"")</f>
        <v/>
      </c>
      <c r="G32" s="108" t="str">
        <f>IF(TEXT('Feuille de saisie'!P37/86400, "hh:mm:ss")="00:00:00","",TEXT('Feuille de saisie'!P37/86400, "hh:mm:ss"))</f>
        <v/>
      </c>
    </row>
    <row r="33" spans="1:7" x14ac:dyDescent="0.25">
      <c r="A33" s="104" t="str">
        <f>IF('Feuille de saisie'!D38="","",'Feuille de saisie'!D38)</f>
        <v/>
      </c>
      <c r="B33" s="106">
        <v>32</v>
      </c>
      <c r="C33" s="107" t="str">
        <f>IFERROR(VLOOKUP($A33,Emargement!$A$9:$G$208,6,FALSE),"")</f>
        <v/>
      </c>
      <c r="D33" s="107" t="str">
        <f>IFERROR(VLOOKUP($A33,Emargement!$A$9:$G$208,2,FALSE),"")</f>
        <v/>
      </c>
      <c r="E33" s="107" t="str">
        <f>IFERROR(VLOOKUP($A33,Emargement!$A$9:$G$208,3,FALSE),"")</f>
        <v/>
      </c>
      <c r="F33" s="107" t="str">
        <f>IFERROR(VLOOKUP($A33,Emargement!$A$9:$G$208,4,FALSE),"")</f>
        <v/>
      </c>
      <c r="G33" s="108" t="str">
        <f>IF(TEXT('Feuille de saisie'!P38/86400, "hh:mm:ss")="00:00:00","",TEXT('Feuille de saisie'!P38/86400, "hh:mm:ss"))</f>
        <v/>
      </c>
    </row>
    <row r="34" spans="1:7" x14ac:dyDescent="0.25">
      <c r="A34" s="104" t="str">
        <f>IF('Feuille de saisie'!D39="","",'Feuille de saisie'!D39)</f>
        <v/>
      </c>
      <c r="B34" s="106">
        <v>33</v>
      </c>
      <c r="C34" s="107" t="str">
        <f>IFERROR(VLOOKUP($A34,Emargement!$A$9:$G$208,6,FALSE),"")</f>
        <v/>
      </c>
      <c r="D34" s="107" t="str">
        <f>IFERROR(VLOOKUP($A34,Emargement!$A$9:$G$208,2,FALSE),"")</f>
        <v/>
      </c>
      <c r="E34" s="107" t="str">
        <f>IFERROR(VLOOKUP($A34,Emargement!$A$9:$G$208,3,FALSE),"")</f>
        <v/>
      </c>
      <c r="F34" s="107" t="str">
        <f>IFERROR(VLOOKUP($A34,Emargement!$A$9:$G$208,4,FALSE),"")</f>
        <v/>
      </c>
      <c r="G34" s="108" t="str">
        <f>IF(TEXT('Feuille de saisie'!P39/86400, "hh:mm:ss")="00:00:00","",TEXT('Feuille de saisie'!P39/86400, "hh:mm:ss"))</f>
        <v/>
      </c>
    </row>
    <row r="35" spans="1:7" x14ac:dyDescent="0.25">
      <c r="A35" s="104" t="str">
        <f>IF('Feuille de saisie'!D40="","",'Feuille de saisie'!D40)</f>
        <v/>
      </c>
      <c r="B35" s="106">
        <v>34</v>
      </c>
      <c r="C35" s="107" t="str">
        <f>IFERROR(VLOOKUP($A35,Emargement!$A$9:$G$208,6,FALSE),"")</f>
        <v/>
      </c>
      <c r="D35" s="107" t="str">
        <f>IFERROR(VLOOKUP($A35,Emargement!$A$9:$G$208,2,FALSE),"")</f>
        <v/>
      </c>
      <c r="E35" s="107" t="str">
        <f>IFERROR(VLOOKUP($A35,Emargement!$A$9:$G$208,3,FALSE),"")</f>
        <v/>
      </c>
      <c r="F35" s="107" t="str">
        <f>IFERROR(VLOOKUP($A35,Emargement!$A$9:$G$208,4,FALSE),"")</f>
        <v/>
      </c>
      <c r="G35" s="108" t="str">
        <f>IF(TEXT('Feuille de saisie'!P40/86400, "hh:mm:ss")="00:00:00","",TEXT('Feuille de saisie'!P40/86400, "hh:mm:ss"))</f>
        <v/>
      </c>
    </row>
    <row r="36" spans="1:7" x14ac:dyDescent="0.25">
      <c r="A36" s="104" t="str">
        <f>IF('Feuille de saisie'!D41="","",'Feuille de saisie'!D41)</f>
        <v/>
      </c>
      <c r="B36" s="106">
        <v>35</v>
      </c>
      <c r="C36" s="107" t="str">
        <f>IFERROR(VLOOKUP($A36,Emargement!$A$9:$G$208,6,FALSE),"")</f>
        <v/>
      </c>
      <c r="D36" s="107" t="str">
        <f>IFERROR(VLOOKUP($A36,Emargement!$A$9:$G$208,2,FALSE),"")</f>
        <v/>
      </c>
      <c r="E36" s="107" t="str">
        <f>IFERROR(VLOOKUP($A36,Emargement!$A$9:$G$208,3,FALSE),"")</f>
        <v/>
      </c>
      <c r="F36" s="107" t="str">
        <f>IFERROR(VLOOKUP($A36,Emargement!$A$9:$G$208,4,FALSE),"")</f>
        <v/>
      </c>
      <c r="G36" s="108" t="str">
        <f>IF(TEXT('Feuille de saisie'!P41/86400, "hh:mm:ss")="00:00:00","",TEXT('Feuille de saisie'!P41/86400, "hh:mm:ss"))</f>
        <v/>
      </c>
    </row>
    <row r="37" spans="1:7" x14ac:dyDescent="0.25">
      <c r="A37" s="104" t="str">
        <f>IF('Feuille de saisie'!D42="","",'Feuille de saisie'!D42)</f>
        <v/>
      </c>
      <c r="B37" s="106">
        <v>36</v>
      </c>
      <c r="C37" s="107" t="str">
        <f>IFERROR(VLOOKUP($A37,Emargement!$A$9:$G$208,6,FALSE),"")</f>
        <v/>
      </c>
      <c r="D37" s="107" t="str">
        <f>IFERROR(VLOOKUP($A37,Emargement!$A$9:$G$208,2,FALSE),"")</f>
        <v/>
      </c>
      <c r="E37" s="107" t="str">
        <f>IFERROR(VLOOKUP($A37,Emargement!$A$9:$G$208,3,FALSE),"")</f>
        <v/>
      </c>
      <c r="F37" s="107" t="str">
        <f>IFERROR(VLOOKUP($A37,Emargement!$A$9:$G$208,4,FALSE),"")</f>
        <v/>
      </c>
      <c r="G37" s="108" t="str">
        <f>IF(TEXT('Feuille de saisie'!P42/86400, "hh:mm:ss")="00:00:00","",TEXT('Feuille de saisie'!P42/86400, "hh:mm:ss"))</f>
        <v/>
      </c>
    </row>
    <row r="38" spans="1:7" x14ac:dyDescent="0.25">
      <c r="A38" s="104" t="str">
        <f>IF('Feuille de saisie'!D43="","",'Feuille de saisie'!D43)</f>
        <v/>
      </c>
      <c r="B38" s="106">
        <v>37</v>
      </c>
      <c r="C38" s="107" t="str">
        <f>IFERROR(VLOOKUP($A38,Emargement!$A$9:$G$208,6,FALSE),"")</f>
        <v/>
      </c>
      <c r="D38" s="107" t="str">
        <f>IFERROR(VLOOKUP($A38,Emargement!$A$9:$G$208,2,FALSE),"")</f>
        <v/>
      </c>
      <c r="E38" s="107" t="str">
        <f>IFERROR(VLOOKUP($A38,Emargement!$A$9:$G$208,3,FALSE),"")</f>
        <v/>
      </c>
      <c r="F38" s="107" t="str">
        <f>IFERROR(VLOOKUP($A38,Emargement!$A$9:$G$208,4,FALSE),"")</f>
        <v/>
      </c>
      <c r="G38" s="108" t="str">
        <f>IF(TEXT('Feuille de saisie'!P43/86400, "hh:mm:ss")="00:00:00","",TEXT('Feuille de saisie'!P43/86400, "hh:mm:ss"))</f>
        <v/>
      </c>
    </row>
    <row r="39" spans="1:7" x14ac:dyDescent="0.25">
      <c r="A39" s="104" t="str">
        <f>IF('Feuille de saisie'!D44="","",'Feuille de saisie'!D44)</f>
        <v/>
      </c>
      <c r="B39" s="106">
        <v>38</v>
      </c>
      <c r="C39" s="107" t="str">
        <f>IFERROR(VLOOKUP($A39,Emargement!$A$9:$G$208,6,FALSE),"")</f>
        <v/>
      </c>
      <c r="D39" s="107" t="str">
        <f>IFERROR(VLOOKUP($A39,Emargement!$A$9:$G$208,2,FALSE),"")</f>
        <v/>
      </c>
      <c r="E39" s="107" t="str">
        <f>IFERROR(VLOOKUP($A39,Emargement!$A$9:$G$208,3,FALSE),"")</f>
        <v/>
      </c>
      <c r="F39" s="107" t="str">
        <f>IFERROR(VLOOKUP($A39,Emargement!$A$9:$G$208,4,FALSE),"")</f>
        <v/>
      </c>
      <c r="G39" s="108" t="str">
        <f>IF(TEXT('Feuille de saisie'!P44/86400, "hh:mm:ss")="00:00:00","",TEXT('Feuille de saisie'!P44/86400, "hh:mm:ss"))</f>
        <v/>
      </c>
    </row>
    <row r="40" spans="1:7" x14ac:dyDescent="0.25">
      <c r="A40" s="104" t="str">
        <f>IF('Feuille de saisie'!D45="","",'Feuille de saisie'!D45)</f>
        <v/>
      </c>
      <c r="B40" s="106">
        <v>39</v>
      </c>
      <c r="C40" s="107" t="str">
        <f>IFERROR(VLOOKUP($A40,Emargement!$A$9:$G$208,6,FALSE),"")</f>
        <v/>
      </c>
      <c r="D40" s="107" t="str">
        <f>IFERROR(VLOOKUP($A40,Emargement!$A$9:$G$208,2,FALSE),"")</f>
        <v/>
      </c>
      <c r="E40" s="107" t="str">
        <f>IFERROR(VLOOKUP($A40,Emargement!$A$9:$G$208,3,FALSE),"")</f>
        <v/>
      </c>
      <c r="F40" s="107" t="str">
        <f>IFERROR(VLOOKUP($A40,Emargement!$A$9:$G$208,4,FALSE),"")</f>
        <v/>
      </c>
      <c r="G40" s="108" t="str">
        <f>IF(TEXT('Feuille de saisie'!P45/86400, "hh:mm:ss")="00:00:00","",TEXT('Feuille de saisie'!P45/86400, "hh:mm:ss"))</f>
        <v/>
      </c>
    </row>
    <row r="41" spans="1:7" x14ac:dyDescent="0.25">
      <c r="A41" s="104" t="str">
        <f>IF('Feuille de saisie'!D46="","",'Feuille de saisie'!D46)</f>
        <v/>
      </c>
      <c r="B41" s="106">
        <v>40</v>
      </c>
      <c r="C41" s="107" t="str">
        <f>IFERROR(VLOOKUP($A41,Emargement!$A$9:$G$208,6,FALSE),"")</f>
        <v/>
      </c>
      <c r="D41" s="107" t="str">
        <f>IFERROR(VLOOKUP($A41,Emargement!$A$9:$G$208,2,FALSE),"")</f>
        <v/>
      </c>
      <c r="E41" s="107" t="str">
        <f>IFERROR(VLOOKUP($A41,Emargement!$A$9:$G$208,3,FALSE),"")</f>
        <v/>
      </c>
      <c r="F41" s="107" t="str">
        <f>IFERROR(VLOOKUP($A41,Emargement!$A$9:$G$208,4,FALSE),"")</f>
        <v/>
      </c>
      <c r="G41" s="108" t="str">
        <f>IF(TEXT('Feuille de saisie'!P46/86400, "hh:mm:ss")="00:00:00","",TEXT('Feuille de saisie'!P46/86400, "hh:mm:ss"))</f>
        <v/>
      </c>
    </row>
    <row r="42" spans="1:7" x14ac:dyDescent="0.25">
      <c r="A42" s="104" t="str">
        <f>IF('Feuille de saisie'!D47="","",'Feuille de saisie'!D47)</f>
        <v/>
      </c>
      <c r="B42" s="106">
        <v>41</v>
      </c>
      <c r="C42" s="107" t="str">
        <f>IFERROR(VLOOKUP($A42,Emargement!$A$9:$G$208,6,FALSE),"")</f>
        <v/>
      </c>
      <c r="D42" s="107" t="str">
        <f>IFERROR(VLOOKUP($A42,Emargement!$A$9:$G$208,2,FALSE),"")</f>
        <v/>
      </c>
      <c r="E42" s="107" t="str">
        <f>IFERROR(VLOOKUP($A42,Emargement!$A$9:$G$208,3,FALSE),"")</f>
        <v/>
      </c>
      <c r="F42" s="107" t="str">
        <f>IFERROR(VLOOKUP($A42,Emargement!$A$9:$G$208,4,FALSE),"")</f>
        <v/>
      </c>
      <c r="G42" s="108" t="str">
        <f>IF(TEXT('Feuille de saisie'!P47/86400, "hh:mm:ss")="00:00:00","",TEXT('Feuille de saisie'!P47/86400, "hh:mm:ss"))</f>
        <v/>
      </c>
    </row>
    <row r="43" spans="1:7" x14ac:dyDescent="0.25">
      <c r="A43" s="104" t="str">
        <f>IF('Feuille de saisie'!D48="","",'Feuille de saisie'!D48)</f>
        <v/>
      </c>
      <c r="B43" s="106">
        <v>42</v>
      </c>
      <c r="C43" s="107" t="str">
        <f>IFERROR(VLOOKUP($A43,Emargement!$A$9:$G$208,6,FALSE),"")</f>
        <v/>
      </c>
      <c r="D43" s="107" t="str">
        <f>IFERROR(VLOOKUP($A43,Emargement!$A$9:$G$208,2,FALSE),"")</f>
        <v/>
      </c>
      <c r="E43" s="107" t="str">
        <f>IFERROR(VLOOKUP($A43,Emargement!$A$9:$G$208,3,FALSE),"")</f>
        <v/>
      </c>
      <c r="F43" s="107" t="str">
        <f>IFERROR(VLOOKUP($A43,Emargement!$A$9:$G$208,4,FALSE),"")</f>
        <v/>
      </c>
      <c r="G43" s="108" t="str">
        <f>IF(TEXT('Feuille de saisie'!P48/86400, "hh:mm:ss")="00:00:00","",TEXT('Feuille de saisie'!P48/86400, "hh:mm:ss"))</f>
        <v/>
      </c>
    </row>
    <row r="44" spans="1:7" x14ac:dyDescent="0.25">
      <c r="A44" s="104" t="str">
        <f>IF('Feuille de saisie'!D49="","",'Feuille de saisie'!D49)</f>
        <v/>
      </c>
      <c r="B44" s="106">
        <v>43</v>
      </c>
      <c r="C44" s="107" t="str">
        <f>IFERROR(VLOOKUP($A44,Emargement!$A$9:$G$208,6,FALSE),"")</f>
        <v/>
      </c>
      <c r="D44" s="107" t="str">
        <f>IFERROR(VLOOKUP($A44,Emargement!$A$9:$G$208,2,FALSE),"")</f>
        <v/>
      </c>
      <c r="E44" s="107" t="str">
        <f>IFERROR(VLOOKUP($A44,Emargement!$A$9:$G$208,3,FALSE),"")</f>
        <v/>
      </c>
      <c r="F44" s="107" t="str">
        <f>IFERROR(VLOOKUP($A44,Emargement!$A$9:$G$208,4,FALSE),"")</f>
        <v/>
      </c>
      <c r="G44" s="108" t="str">
        <f>IF(TEXT('Feuille de saisie'!P49/86400, "hh:mm:ss")="00:00:00","",TEXT('Feuille de saisie'!P49/86400, "hh:mm:ss"))</f>
        <v/>
      </c>
    </row>
    <row r="45" spans="1:7" x14ac:dyDescent="0.25">
      <c r="A45" s="104" t="str">
        <f>IF('Feuille de saisie'!D50="","",'Feuille de saisie'!D50)</f>
        <v/>
      </c>
      <c r="B45" s="106">
        <v>44</v>
      </c>
      <c r="C45" s="107" t="str">
        <f>IFERROR(VLOOKUP($A45,Emargement!$A$9:$G$208,6,FALSE),"")</f>
        <v/>
      </c>
      <c r="D45" s="107" t="str">
        <f>IFERROR(VLOOKUP($A45,Emargement!$A$9:$G$208,2,FALSE),"")</f>
        <v/>
      </c>
      <c r="E45" s="107" t="str">
        <f>IFERROR(VLOOKUP($A45,Emargement!$A$9:$G$208,3,FALSE),"")</f>
        <v/>
      </c>
      <c r="F45" s="107" t="str">
        <f>IFERROR(VLOOKUP($A45,Emargement!$A$9:$G$208,4,FALSE),"")</f>
        <v/>
      </c>
      <c r="G45" s="108" t="str">
        <f>IF(TEXT('Feuille de saisie'!P50/86400, "hh:mm:ss")="00:00:00","",TEXT('Feuille de saisie'!P50/86400, "hh:mm:ss"))</f>
        <v/>
      </c>
    </row>
    <row r="46" spans="1:7" x14ac:dyDescent="0.25">
      <c r="A46" s="104" t="str">
        <f>IF('Feuille de saisie'!D51="","",'Feuille de saisie'!D51)</f>
        <v/>
      </c>
      <c r="B46" s="106">
        <v>45</v>
      </c>
      <c r="C46" s="107" t="str">
        <f>IFERROR(VLOOKUP($A46,Emargement!$A$9:$G$208,6,FALSE),"")</f>
        <v/>
      </c>
      <c r="D46" s="107" t="str">
        <f>IFERROR(VLOOKUP($A46,Emargement!$A$9:$G$208,2,FALSE),"")</f>
        <v/>
      </c>
      <c r="E46" s="107" t="str">
        <f>IFERROR(VLOOKUP($A46,Emargement!$A$9:$G$208,3,FALSE),"")</f>
        <v/>
      </c>
      <c r="F46" s="107" t="str">
        <f>IFERROR(VLOOKUP($A46,Emargement!$A$9:$G$208,4,FALSE),"")</f>
        <v/>
      </c>
      <c r="G46" s="108" t="str">
        <f>IF(TEXT('Feuille de saisie'!P51/86400, "hh:mm:ss")="00:00:00","",TEXT('Feuille de saisie'!P51/86400, "hh:mm:ss"))</f>
        <v/>
      </c>
    </row>
    <row r="47" spans="1:7" x14ac:dyDescent="0.25">
      <c r="A47" s="104" t="str">
        <f>IF('Feuille de saisie'!D52="","",'Feuille de saisie'!D52)</f>
        <v/>
      </c>
      <c r="B47" s="106">
        <v>46</v>
      </c>
      <c r="C47" s="107" t="str">
        <f>IFERROR(VLOOKUP($A47,Emargement!$A$9:$G$208,6,FALSE),"")</f>
        <v/>
      </c>
      <c r="D47" s="107" t="str">
        <f>IFERROR(VLOOKUP($A47,Emargement!$A$9:$G$208,2,FALSE),"")</f>
        <v/>
      </c>
      <c r="E47" s="107" t="str">
        <f>IFERROR(VLOOKUP($A47,Emargement!$A$9:$G$208,3,FALSE),"")</f>
        <v/>
      </c>
      <c r="F47" s="107" t="str">
        <f>IFERROR(VLOOKUP($A47,Emargement!$A$9:$G$208,4,FALSE),"")</f>
        <v/>
      </c>
      <c r="G47" s="108" t="str">
        <f>IF(TEXT('Feuille de saisie'!P52/86400, "hh:mm:ss")="00:00:00","",TEXT('Feuille de saisie'!P52/86400, "hh:mm:ss"))</f>
        <v/>
      </c>
    </row>
    <row r="48" spans="1:7" x14ac:dyDescent="0.25">
      <c r="A48" s="104" t="str">
        <f>IF('Feuille de saisie'!D53="","",'Feuille de saisie'!D53)</f>
        <v/>
      </c>
      <c r="B48" s="106">
        <v>47</v>
      </c>
      <c r="C48" s="107" t="str">
        <f>IFERROR(VLOOKUP($A48,Emargement!$A$9:$G$208,6,FALSE),"")</f>
        <v/>
      </c>
      <c r="D48" s="107" t="str">
        <f>IFERROR(VLOOKUP($A48,Emargement!$A$9:$G$208,2,FALSE),"")</f>
        <v/>
      </c>
      <c r="E48" s="107" t="str">
        <f>IFERROR(VLOOKUP($A48,Emargement!$A$9:$G$208,3,FALSE),"")</f>
        <v/>
      </c>
      <c r="F48" s="107" t="str">
        <f>IFERROR(VLOOKUP($A48,Emargement!$A$9:$G$208,4,FALSE),"")</f>
        <v/>
      </c>
      <c r="G48" s="108" t="str">
        <f>IF(TEXT('Feuille de saisie'!P53/86400, "hh:mm:ss")="00:00:00","",TEXT('Feuille de saisie'!P53/86400, "hh:mm:ss"))</f>
        <v/>
      </c>
    </row>
    <row r="49" spans="1:7" x14ac:dyDescent="0.25">
      <c r="A49" s="104" t="str">
        <f>IF('Feuille de saisie'!D54="","",'Feuille de saisie'!D54)</f>
        <v/>
      </c>
      <c r="B49" s="106">
        <v>48</v>
      </c>
      <c r="C49" s="107" t="str">
        <f>IFERROR(VLOOKUP($A49,Emargement!$A$9:$G$208,6,FALSE),"")</f>
        <v/>
      </c>
      <c r="D49" s="107" t="str">
        <f>IFERROR(VLOOKUP($A49,Emargement!$A$9:$G$208,2,FALSE),"")</f>
        <v/>
      </c>
      <c r="E49" s="107" t="str">
        <f>IFERROR(VLOOKUP($A49,Emargement!$A$9:$G$208,3,FALSE),"")</f>
        <v/>
      </c>
      <c r="F49" s="107" t="str">
        <f>IFERROR(VLOOKUP($A49,Emargement!$A$9:$G$208,4,FALSE),"")</f>
        <v/>
      </c>
      <c r="G49" s="108" t="str">
        <f>IF(TEXT('Feuille de saisie'!P54/86400, "hh:mm:ss")="00:00:00","",TEXT('Feuille de saisie'!P54/86400, "hh:mm:ss"))</f>
        <v/>
      </c>
    </row>
    <row r="50" spans="1:7" x14ac:dyDescent="0.25">
      <c r="A50" s="104" t="str">
        <f>IF('Feuille de saisie'!D55="","",'Feuille de saisie'!D55)</f>
        <v/>
      </c>
      <c r="B50" s="106">
        <v>49</v>
      </c>
      <c r="C50" s="107" t="str">
        <f>IFERROR(VLOOKUP($A50,Emargement!$A$9:$G$208,6,FALSE),"")</f>
        <v/>
      </c>
      <c r="D50" s="107" t="str">
        <f>IFERROR(VLOOKUP($A50,Emargement!$A$9:$G$208,2,FALSE),"")</f>
        <v/>
      </c>
      <c r="E50" s="107" t="str">
        <f>IFERROR(VLOOKUP($A50,Emargement!$A$9:$G$208,3,FALSE),"")</f>
        <v/>
      </c>
      <c r="F50" s="107" t="str">
        <f>IFERROR(VLOOKUP($A50,Emargement!$A$9:$G$208,4,FALSE),"")</f>
        <v/>
      </c>
      <c r="G50" s="108" t="str">
        <f>IF(TEXT('Feuille de saisie'!P55/86400, "hh:mm:ss")="00:00:00","",TEXT('Feuille de saisie'!P55/86400, "hh:mm:ss"))</f>
        <v/>
      </c>
    </row>
    <row r="51" spans="1:7" x14ac:dyDescent="0.25">
      <c r="A51" s="104" t="str">
        <f>IF('Feuille de saisie'!D56="","",'Feuille de saisie'!D56)</f>
        <v/>
      </c>
      <c r="B51" s="106">
        <v>50</v>
      </c>
      <c r="C51" s="107" t="str">
        <f>IFERROR(VLOOKUP($A51,Emargement!$A$9:$G$208,6,FALSE),"")</f>
        <v/>
      </c>
      <c r="D51" s="107" t="str">
        <f>IFERROR(VLOOKUP($A51,Emargement!$A$9:$G$208,2,FALSE),"")</f>
        <v/>
      </c>
      <c r="E51" s="107" t="str">
        <f>IFERROR(VLOOKUP($A51,Emargement!$A$9:$G$208,3,FALSE),"")</f>
        <v/>
      </c>
      <c r="F51" s="107" t="str">
        <f>IFERROR(VLOOKUP($A51,Emargement!$A$9:$G$208,4,FALSE),"")</f>
        <v/>
      </c>
      <c r="G51" s="108" t="str">
        <f>IF(TEXT('Feuille de saisie'!P56/86400, "hh:mm:ss")="00:00:00","",TEXT('Feuille de saisie'!P56/86400, "hh:mm:ss"))</f>
        <v/>
      </c>
    </row>
    <row r="52" spans="1:7" x14ac:dyDescent="0.25">
      <c r="A52" s="104" t="str">
        <f>IF('Feuille de saisie'!D57="","",'Feuille de saisie'!D57)</f>
        <v/>
      </c>
      <c r="B52" s="106">
        <v>51</v>
      </c>
      <c r="C52" s="107" t="str">
        <f>IFERROR(VLOOKUP($A52,Emargement!$A$9:$G$208,6,FALSE),"")</f>
        <v/>
      </c>
      <c r="D52" s="107" t="str">
        <f>IFERROR(VLOOKUP($A52,Emargement!$A$9:$G$208,2,FALSE),"")</f>
        <v/>
      </c>
      <c r="E52" s="107" t="str">
        <f>IFERROR(VLOOKUP($A52,Emargement!$A$9:$G$208,3,FALSE),"")</f>
        <v/>
      </c>
      <c r="F52" s="107" t="str">
        <f>IFERROR(VLOOKUP($A52,Emargement!$A$9:$G$208,4,FALSE),"")</f>
        <v/>
      </c>
      <c r="G52" s="108" t="str">
        <f>IF(TEXT('Feuille de saisie'!P57/86400, "hh:mm:ss")="00:00:00","",TEXT('Feuille de saisie'!P57/86400, "hh:mm:ss"))</f>
        <v/>
      </c>
    </row>
    <row r="53" spans="1:7" x14ac:dyDescent="0.25">
      <c r="A53" s="104" t="str">
        <f>IF('Feuille de saisie'!D58="","",'Feuille de saisie'!D58)</f>
        <v/>
      </c>
      <c r="B53" s="106">
        <v>52</v>
      </c>
      <c r="C53" s="107" t="str">
        <f>IFERROR(VLOOKUP($A53,Emargement!$A$9:$G$208,6,FALSE),"")</f>
        <v/>
      </c>
      <c r="D53" s="107" t="str">
        <f>IFERROR(VLOOKUP($A53,Emargement!$A$9:$G$208,2,FALSE),"")</f>
        <v/>
      </c>
      <c r="E53" s="107" t="str">
        <f>IFERROR(VLOOKUP($A53,Emargement!$A$9:$G$208,3,FALSE),"")</f>
        <v/>
      </c>
      <c r="F53" s="107" t="str">
        <f>IFERROR(VLOOKUP($A53,Emargement!$A$9:$G$208,4,FALSE),"")</f>
        <v/>
      </c>
      <c r="G53" s="108" t="str">
        <f>IF(TEXT('Feuille de saisie'!P58/86400, "hh:mm:ss")="00:00:00","",TEXT('Feuille de saisie'!P58/86400, "hh:mm:ss"))</f>
        <v/>
      </c>
    </row>
    <row r="54" spans="1:7" x14ac:dyDescent="0.25">
      <c r="A54" s="104" t="str">
        <f>IF('Feuille de saisie'!D59="","",'Feuille de saisie'!D59)</f>
        <v/>
      </c>
      <c r="B54" s="106">
        <v>53</v>
      </c>
      <c r="C54" s="107" t="str">
        <f>IFERROR(VLOOKUP($A54,Emargement!$A$9:$G$208,6,FALSE),"")</f>
        <v/>
      </c>
      <c r="D54" s="107" t="str">
        <f>IFERROR(VLOOKUP($A54,Emargement!$A$9:$G$208,2,FALSE),"")</f>
        <v/>
      </c>
      <c r="E54" s="107" t="str">
        <f>IFERROR(VLOOKUP($A54,Emargement!$A$9:$G$208,3,FALSE),"")</f>
        <v/>
      </c>
      <c r="F54" s="107" t="str">
        <f>IFERROR(VLOOKUP($A54,Emargement!$A$9:$G$208,4,FALSE),"")</f>
        <v/>
      </c>
      <c r="G54" s="108" t="str">
        <f>IF(TEXT('Feuille de saisie'!P59/86400, "hh:mm:ss")="00:00:00","",TEXT('Feuille de saisie'!P59/86400, "hh:mm:ss"))</f>
        <v/>
      </c>
    </row>
    <row r="55" spans="1:7" x14ac:dyDescent="0.25">
      <c r="A55" s="104" t="str">
        <f>IF('Feuille de saisie'!D60="","",'Feuille de saisie'!D60)</f>
        <v/>
      </c>
      <c r="B55" s="106">
        <v>54</v>
      </c>
      <c r="C55" s="107" t="str">
        <f>IFERROR(VLOOKUP($A55,Emargement!$A$9:$G$208,6,FALSE),"")</f>
        <v/>
      </c>
      <c r="D55" s="107" t="str">
        <f>IFERROR(VLOOKUP($A55,Emargement!$A$9:$G$208,2,FALSE),"")</f>
        <v/>
      </c>
      <c r="E55" s="107" t="str">
        <f>IFERROR(VLOOKUP($A55,Emargement!$A$9:$G$208,3,FALSE),"")</f>
        <v/>
      </c>
      <c r="F55" s="107" t="str">
        <f>IFERROR(VLOOKUP($A55,Emargement!$A$9:$G$208,4,FALSE),"")</f>
        <v/>
      </c>
      <c r="G55" s="108" t="str">
        <f>IF(TEXT('Feuille de saisie'!P60/86400, "hh:mm:ss")="00:00:00","",TEXT('Feuille de saisie'!P60/86400, "hh:mm:ss"))</f>
        <v/>
      </c>
    </row>
    <row r="56" spans="1:7" x14ac:dyDescent="0.25">
      <c r="A56" s="104" t="str">
        <f>IF('Feuille de saisie'!D61="","",'Feuille de saisie'!D61)</f>
        <v/>
      </c>
      <c r="B56" s="106">
        <v>55</v>
      </c>
      <c r="C56" s="107" t="str">
        <f>IFERROR(VLOOKUP($A56,Emargement!$A$9:$G$208,6,FALSE),"")</f>
        <v/>
      </c>
      <c r="D56" s="107" t="str">
        <f>IFERROR(VLOOKUP($A56,Emargement!$A$9:$G$208,2,FALSE),"")</f>
        <v/>
      </c>
      <c r="E56" s="107" t="str">
        <f>IFERROR(VLOOKUP($A56,Emargement!$A$9:$G$208,3,FALSE),"")</f>
        <v/>
      </c>
      <c r="F56" s="107" t="str">
        <f>IFERROR(VLOOKUP($A56,Emargement!$A$9:$G$208,4,FALSE),"")</f>
        <v/>
      </c>
      <c r="G56" s="108" t="str">
        <f>IF(TEXT('Feuille de saisie'!P61/86400, "hh:mm:ss")="00:00:00","",TEXT('Feuille de saisie'!P61/86400, "hh:mm:ss"))</f>
        <v/>
      </c>
    </row>
    <row r="57" spans="1:7" x14ac:dyDescent="0.25">
      <c r="A57" s="104" t="str">
        <f>IF('Feuille de saisie'!D62="","",'Feuille de saisie'!D62)</f>
        <v/>
      </c>
      <c r="B57" s="106">
        <v>56</v>
      </c>
      <c r="C57" s="107" t="str">
        <f>IFERROR(VLOOKUP($A57,Emargement!$A$9:$G$208,6,FALSE),"")</f>
        <v/>
      </c>
      <c r="D57" s="107" t="str">
        <f>IFERROR(VLOOKUP($A57,Emargement!$A$9:$G$208,2,FALSE),"")</f>
        <v/>
      </c>
      <c r="E57" s="107" t="str">
        <f>IFERROR(VLOOKUP($A57,Emargement!$A$9:$G$208,3,FALSE),"")</f>
        <v/>
      </c>
      <c r="F57" s="107" t="str">
        <f>IFERROR(VLOOKUP($A57,Emargement!$A$9:$G$208,4,FALSE),"")</f>
        <v/>
      </c>
      <c r="G57" s="108" t="str">
        <f>IF(TEXT('Feuille de saisie'!P62/86400, "hh:mm:ss")="00:00:00","",TEXT('Feuille de saisie'!P62/86400, "hh:mm:ss"))</f>
        <v/>
      </c>
    </row>
    <row r="58" spans="1:7" x14ac:dyDescent="0.25">
      <c r="A58" s="104" t="str">
        <f>IF('Feuille de saisie'!D63="","",'Feuille de saisie'!D63)</f>
        <v/>
      </c>
      <c r="B58" s="106">
        <v>57</v>
      </c>
      <c r="C58" s="107" t="str">
        <f>IFERROR(VLOOKUP($A58,Emargement!$A$9:$G$208,6,FALSE),"")</f>
        <v/>
      </c>
      <c r="D58" s="107" t="str">
        <f>IFERROR(VLOOKUP($A58,Emargement!$A$9:$G$208,2,FALSE),"")</f>
        <v/>
      </c>
      <c r="E58" s="107" t="str">
        <f>IFERROR(VLOOKUP($A58,Emargement!$A$9:$G$208,3,FALSE),"")</f>
        <v/>
      </c>
      <c r="F58" s="107" t="str">
        <f>IFERROR(VLOOKUP($A58,Emargement!$A$9:$G$208,4,FALSE),"")</f>
        <v/>
      </c>
      <c r="G58" s="108" t="str">
        <f>IF(TEXT('Feuille de saisie'!P63/86400, "hh:mm:ss")="00:00:00","",TEXT('Feuille de saisie'!P63/86400, "hh:mm:ss"))</f>
        <v/>
      </c>
    </row>
    <row r="59" spans="1:7" x14ac:dyDescent="0.25">
      <c r="A59" s="104" t="str">
        <f>IF('Feuille de saisie'!D64="","",'Feuille de saisie'!D64)</f>
        <v/>
      </c>
      <c r="B59" s="106">
        <v>58</v>
      </c>
      <c r="C59" s="107" t="str">
        <f>IFERROR(VLOOKUP($A59,Emargement!$A$9:$G$208,6,FALSE),"")</f>
        <v/>
      </c>
      <c r="D59" s="107" t="str">
        <f>IFERROR(VLOOKUP($A59,Emargement!$A$9:$G$208,2,FALSE),"")</f>
        <v/>
      </c>
      <c r="E59" s="107" t="str">
        <f>IFERROR(VLOOKUP($A59,Emargement!$A$9:$G$208,3,FALSE),"")</f>
        <v/>
      </c>
      <c r="F59" s="107" t="str">
        <f>IFERROR(VLOOKUP($A59,Emargement!$A$9:$G$208,4,FALSE),"")</f>
        <v/>
      </c>
      <c r="G59" s="108" t="str">
        <f>IF(TEXT('Feuille de saisie'!P64/86400, "hh:mm:ss")="00:00:00","",TEXT('Feuille de saisie'!P64/86400, "hh:mm:ss"))</f>
        <v/>
      </c>
    </row>
    <row r="60" spans="1:7" x14ac:dyDescent="0.25">
      <c r="A60" s="104" t="str">
        <f>IF('Feuille de saisie'!D65="","",'Feuille de saisie'!D65)</f>
        <v/>
      </c>
      <c r="B60" s="106">
        <v>59</v>
      </c>
      <c r="C60" s="107" t="str">
        <f>IFERROR(VLOOKUP($A60,Emargement!$A$9:$G$208,6,FALSE),"")</f>
        <v/>
      </c>
      <c r="D60" s="107" t="str">
        <f>IFERROR(VLOOKUP($A60,Emargement!$A$9:$G$208,2,FALSE),"")</f>
        <v/>
      </c>
      <c r="E60" s="107" t="str">
        <f>IFERROR(VLOOKUP($A60,Emargement!$A$9:$G$208,3,FALSE),"")</f>
        <v/>
      </c>
      <c r="F60" s="107" t="str">
        <f>IFERROR(VLOOKUP($A60,Emargement!$A$9:$G$208,4,FALSE),"")</f>
        <v/>
      </c>
      <c r="G60" s="108" t="str">
        <f>IF(TEXT('Feuille de saisie'!P65/86400, "hh:mm:ss")="00:00:00","",TEXT('Feuille de saisie'!P65/86400, "hh:mm:ss"))</f>
        <v/>
      </c>
    </row>
    <row r="61" spans="1:7" x14ac:dyDescent="0.25">
      <c r="A61" s="104" t="str">
        <f>IF('Feuille de saisie'!D66="","",'Feuille de saisie'!D66)</f>
        <v/>
      </c>
      <c r="B61" s="106">
        <v>60</v>
      </c>
      <c r="C61" s="107" t="str">
        <f>IFERROR(VLOOKUP($A61,Emargement!$A$9:$G$208,6,FALSE),"")</f>
        <v/>
      </c>
      <c r="D61" s="107" t="str">
        <f>IFERROR(VLOOKUP($A61,Emargement!$A$9:$G$208,2,FALSE),"")</f>
        <v/>
      </c>
      <c r="E61" s="107" t="str">
        <f>IFERROR(VLOOKUP($A61,Emargement!$A$9:$G$208,3,FALSE),"")</f>
        <v/>
      </c>
      <c r="F61" s="107" t="str">
        <f>IFERROR(VLOOKUP($A61,Emargement!$A$9:$G$208,4,FALSE),"")</f>
        <v/>
      </c>
      <c r="G61" s="108" t="str">
        <f>IF(TEXT('Feuille de saisie'!P66/86400, "hh:mm:ss")="00:00:00","",TEXT('Feuille de saisie'!P66/86400, "hh:mm:ss"))</f>
        <v/>
      </c>
    </row>
    <row r="62" spans="1:7" x14ac:dyDescent="0.25">
      <c r="A62" s="104" t="str">
        <f>IF('Feuille de saisie'!D67="","",'Feuille de saisie'!D67)</f>
        <v/>
      </c>
      <c r="B62" s="106">
        <v>61</v>
      </c>
      <c r="C62" s="107" t="str">
        <f>IFERROR(VLOOKUP($A62,Emargement!$A$9:$G$208,6,FALSE),"")</f>
        <v/>
      </c>
      <c r="D62" s="107" t="str">
        <f>IFERROR(VLOOKUP($A62,Emargement!$A$9:$G$208,2,FALSE),"")</f>
        <v/>
      </c>
      <c r="E62" s="107" t="str">
        <f>IFERROR(VLOOKUP($A62,Emargement!$A$9:$G$208,3,FALSE),"")</f>
        <v/>
      </c>
      <c r="F62" s="107" t="str">
        <f>IFERROR(VLOOKUP($A62,Emargement!$A$9:$G$208,4,FALSE),"")</f>
        <v/>
      </c>
      <c r="G62" s="108" t="str">
        <f>IF(TEXT('Feuille de saisie'!P67/86400, "hh:mm:ss")="00:00:00","",TEXT('Feuille de saisie'!P67/86400, "hh:mm:ss"))</f>
        <v/>
      </c>
    </row>
    <row r="63" spans="1:7" x14ac:dyDescent="0.25">
      <c r="A63" s="104" t="str">
        <f>IF('Feuille de saisie'!D68="","",'Feuille de saisie'!D68)</f>
        <v/>
      </c>
      <c r="B63" s="106">
        <v>62</v>
      </c>
      <c r="C63" s="107" t="str">
        <f>IFERROR(VLOOKUP($A63,Emargement!$A$9:$G$208,6,FALSE),"")</f>
        <v/>
      </c>
      <c r="D63" s="107" t="str">
        <f>IFERROR(VLOOKUP($A63,Emargement!$A$9:$G$208,2,FALSE),"")</f>
        <v/>
      </c>
      <c r="E63" s="107" t="str">
        <f>IFERROR(VLOOKUP($A63,Emargement!$A$9:$G$208,3,FALSE),"")</f>
        <v/>
      </c>
      <c r="F63" s="107" t="str">
        <f>IFERROR(VLOOKUP($A63,Emargement!$A$9:$G$208,4,FALSE),"")</f>
        <v/>
      </c>
      <c r="G63" s="108" t="str">
        <f>IF(TEXT('Feuille de saisie'!P68/86400, "hh:mm:ss")="00:00:00","",TEXT('Feuille de saisie'!P68/86400, "hh:mm:ss"))</f>
        <v/>
      </c>
    </row>
    <row r="64" spans="1:7" x14ac:dyDescent="0.25">
      <c r="A64" s="104" t="str">
        <f>IF('Feuille de saisie'!D69="","",'Feuille de saisie'!D69)</f>
        <v/>
      </c>
      <c r="B64" s="106">
        <v>63</v>
      </c>
      <c r="C64" s="107" t="str">
        <f>IFERROR(VLOOKUP($A64,Emargement!$A$9:$G$208,6,FALSE),"")</f>
        <v/>
      </c>
      <c r="D64" s="107" t="str">
        <f>IFERROR(VLOOKUP($A64,Emargement!$A$9:$G$208,2,FALSE),"")</f>
        <v/>
      </c>
      <c r="E64" s="107" t="str">
        <f>IFERROR(VLOOKUP($A64,Emargement!$A$9:$G$208,3,FALSE),"")</f>
        <v/>
      </c>
      <c r="F64" s="107" t="str">
        <f>IFERROR(VLOOKUP($A64,Emargement!$A$9:$G$208,4,FALSE),"")</f>
        <v/>
      </c>
      <c r="G64" s="108" t="str">
        <f>IF(TEXT('Feuille de saisie'!P69/86400, "hh:mm:ss")="00:00:00","",TEXT('Feuille de saisie'!P69/86400, "hh:mm:ss"))</f>
        <v/>
      </c>
    </row>
    <row r="65" spans="1:7" x14ac:dyDescent="0.25">
      <c r="A65" s="104" t="str">
        <f>IF('Feuille de saisie'!D70="","",'Feuille de saisie'!D70)</f>
        <v/>
      </c>
      <c r="B65" s="106">
        <v>64</v>
      </c>
      <c r="C65" s="107" t="str">
        <f>IFERROR(VLOOKUP($A65,Emargement!$A$9:$G$208,6,FALSE),"")</f>
        <v/>
      </c>
      <c r="D65" s="107" t="str">
        <f>IFERROR(VLOOKUP($A65,Emargement!$A$9:$G$208,2,FALSE),"")</f>
        <v/>
      </c>
      <c r="E65" s="107" t="str">
        <f>IFERROR(VLOOKUP($A65,Emargement!$A$9:$G$208,3,FALSE),"")</f>
        <v/>
      </c>
      <c r="F65" s="107" t="str">
        <f>IFERROR(VLOOKUP($A65,Emargement!$A$9:$G$208,4,FALSE),"")</f>
        <v/>
      </c>
      <c r="G65" s="108" t="str">
        <f>IF(TEXT('Feuille de saisie'!P70/86400, "hh:mm:ss")="00:00:00","",TEXT('Feuille de saisie'!P70/86400, "hh:mm:ss"))</f>
        <v/>
      </c>
    </row>
    <row r="66" spans="1:7" x14ac:dyDescent="0.25">
      <c r="A66" s="104" t="str">
        <f>IF('Feuille de saisie'!D71="","",'Feuille de saisie'!D71)</f>
        <v/>
      </c>
      <c r="B66" s="106">
        <v>65</v>
      </c>
      <c r="C66" s="107" t="str">
        <f>IFERROR(VLOOKUP($A66,Emargement!$A$9:$G$208,6,FALSE),"")</f>
        <v/>
      </c>
      <c r="D66" s="107" t="str">
        <f>IFERROR(VLOOKUP($A66,Emargement!$A$9:$G$208,2,FALSE),"")</f>
        <v/>
      </c>
      <c r="E66" s="107" t="str">
        <f>IFERROR(VLOOKUP($A66,Emargement!$A$9:$G$208,3,FALSE),"")</f>
        <v/>
      </c>
      <c r="F66" s="107" t="str">
        <f>IFERROR(VLOOKUP($A66,Emargement!$A$9:$G$208,4,FALSE),"")</f>
        <v/>
      </c>
      <c r="G66" s="108" t="str">
        <f>IF(TEXT('Feuille de saisie'!P71/86400, "hh:mm:ss")="00:00:00","",TEXT('Feuille de saisie'!P71/86400, "hh:mm:ss"))</f>
        <v/>
      </c>
    </row>
    <row r="67" spans="1:7" x14ac:dyDescent="0.25">
      <c r="A67" s="104" t="str">
        <f>IF('Feuille de saisie'!D72="","",'Feuille de saisie'!D72)</f>
        <v/>
      </c>
      <c r="B67" s="106">
        <v>66</v>
      </c>
      <c r="C67" s="107" t="str">
        <f>IFERROR(VLOOKUP($A67,Emargement!$A$9:$G$208,6,FALSE),"")</f>
        <v/>
      </c>
      <c r="D67" s="107" t="str">
        <f>IFERROR(VLOOKUP($A67,Emargement!$A$9:$G$208,2,FALSE),"")</f>
        <v/>
      </c>
      <c r="E67" s="107" t="str">
        <f>IFERROR(VLOOKUP($A67,Emargement!$A$9:$G$208,3,FALSE),"")</f>
        <v/>
      </c>
      <c r="F67" s="107" t="str">
        <f>IFERROR(VLOOKUP($A67,Emargement!$A$9:$G$208,4,FALSE),"")</f>
        <v/>
      </c>
      <c r="G67" s="108" t="str">
        <f>IF(TEXT('Feuille de saisie'!P72/86400, "hh:mm:ss")="00:00:00","",TEXT('Feuille de saisie'!P72/86400, "hh:mm:ss"))</f>
        <v/>
      </c>
    </row>
    <row r="68" spans="1:7" x14ac:dyDescent="0.25">
      <c r="A68" s="104" t="str">
        <f>IF('Feuille de saisie'!D73="","",'Feuille de saisie'!D73)</f>
        <v/>
      </c>
      <c r="B68" s="106">
        <v>67</v>
      </c>
      <c r="C68" s="107" t="str">
        <f>IFERROR(VLOOKUP($A68,Emargement!$A$9:$G$208,6,FALSE),"")</f>
        <v/>
      </c>
      <c r="D68" s="107" t="str">
        <f>IFERROR(VLOOKUP($A68,Emargement!$A$9:$G$208,2,FALSE),"")</f>
        <v/>
      </c>
      <c r="E68" s="107" t="str">
        <f>IFERROR(VLOOKUP($A68,Emargement!$A$9:$G$208,3,FALSE),"")</f>
        <v/>
      </c>
      <c r="F68" s="107" t="str">
        <f>IFERROR(VLOOKUP($A68,Emargement!$A$9:$G$208,4,FALSE),"")</f>
        <v/>
      </c>
      <c r="G68" s="108" t="str">
        <f>IF(TEXT('Feuille de saisie'!P73/86400, "hh:mm:ss")="00:00:00","",TEXT('Feuille de saisie'!P73/86400, "hh:mm:ss"))</f>
        <v/>
      </c>
    </row>
    <row r="69" spans="1:7" x14ac:dyDescent="0.25">
      <c r="A69" s="104" t="str">
        <f>IF('Feuille de saisie'!D74="","",'Feuille de saisie'!D74)</f>
        <v/>
      </c>
      <c r="B69" s="106">
        <v>68</v>
      </c>
      <c r="C69" s="107" t="str">
        <f>IFERROR(VLOOKUP($A69,Emargement!$A$9:$G$208,6,FALSE),"")</f>
        <v/>
      </c>
      <c r="D69" s="107" t="str">
        <f>IFERROR(VLOOKUP($A69,Emargement!$A$9:$G$208,2,FALSE),"")</f>
        <v/>
      </c>
      <c r="E69" s="107" t="str">
        <f>IFERROR(VLOOKUP($A69,Emargement!$A$9:$G$208,3,FALSE),"")</f>
        <v/>
      </c>
      <c r="F69" s="107" t="str">
        <f>IFERROR(VLOOKUP($A69,Emargement!$A$9:$G$208,4,FALSE),"")</f>
        <v/>
      </c>
      <c r="G69" s="108" t="str">
        <f>IF(TEXT('Feuille de saisie'!P74/86400, "hh:mm:ss")="00:00:00","",TEXT('Feuille de saisie'!P74/86400, "hh:mm:ss"))</f>
        <v/>
      </c>
    </row>
    <row r="70" spans="1:7" x14ac:dyDescent="0.25">
      <c r="A70" s="104" t="str">
        <f>IF('Feuille de saisie'!D75="","",'Feuille de saisie'!D75)</f>
        <v/>
      </c>
      <c r="B70" s="106">
        <v>69</v>
      </c>
      <c r="C70" s="107" t="str">
        <f>IFERROR(VLOOKUP($A70,Emargement!$A$9:$G$208,6,FALSE),"")</f>
        <v/>
      </c>
      <c r="D70" s="107" t="str">
        <f>IFERROR(VLOOKUP($A70,Emargement!$A$9:$G$208,2,FALSE),"")</f>
        <v/>
      </c>
      <c r="E70" s="107" t="str">
        <f>IFERROR(VLOOKUP($A70,Emargement!$A$9:$G$208,3,FALSE),"")</f>
        <v/>
      </c>
      <c r="F70" s="107" t="str">
        <f>IFERROR(VLOOKUP($A70,Emargement!$A$9:$G$208,4,FALSE),"")</f>
        <v/>
      </c>
      <c r="G70" s="108" t="str">
        <f>IF(TEXT('Feuille de saisie'!P75/86400, "hh:mm:ss")="00:00:00","",TEXT('Feuille de saisie'!P75/86400, "hh:mm:ss"))</f>
        <v/>
      </c>
    </row>
    <row r="71" spans="1:7" x14ac:dyDescent="0.25">
      <c r="A71" s="104" t="str">
        <f>IF('Feuille de saisie'!D76="","",'Feuille de saisie'!D76)</f>
        <v/>
      </c>
      <c r="B71" s="106">
        <v>70</v>
      </c>
      <c r="C71" s="107" t="str">
        <f>IFERROR(VLOOKUP($A71,Emargement!$A$9:$G$208,6,FALSE),"")</f>
        <v/>
      </c>
      <c r="D71" s="107" t="str">
        <f>IFERROR(VLOOKUP($A71,Emargement!$A$9:$G$208,2,FALSE),"")</f>
        <v/>
      </c>
      <c r="E71" s="107" t="str">
        <f>IFERROR(VLOOKUP($A71,Emargement!$A$9:$G$208,3,FALSE),"")</f>
        <v/>
      </c>
      <c r="F71" s="107" t="str">
        <f>IFERROR(VLOOKUP($A71,Emargement!$A$9:$G$208,4,FALSE),"")</f>
        <v/>
      </c>
      <c r="G71" s="108" t="str">
        <f>IF(TEXT('Feuille de saisie'!P76/86400, "hh:mm:ss")="00:00:00","",TEXT('Feuille de saisie'!P76/86400, "hh:mm:ss"))</f>
        <v/>
      </c>
    </row>
    <row r="72" spans="1:7" x14ac:dyDescent="0.25">
      <c r="A72" s="104" t="str">
        <f>IF('Feuille de saisie'!D77="","",'Feuille de saisie'!D77)</f>
        <v/>
      </c>
      <c r="B72" s="106">
        <v>71</v>
      </c>
      <c r="C72" s="107" t="str">
        <f>IFERROR(VLOOKUP($A72,Emargement!$A$9:$G$208,6,FALSE),"")</f>
        <v/>
      </c>
      <c r="D72" s="107" t="str">
        <f>IFERROR(VLOOKUP($A72,Emargement!$A$9:$G$208,2,FALSE),"")</f>
        <v/>
      </c>
      <c r="E72" s="107" t="str">
        <f>IFERROR(VLOOKUP($A72,Emargement!$A$9:$G$208,3,FALSE),"")</f>
        <v/>
      </c>
      <c r="F72" s="107" t="str">
        <f>IFERROR(VLOOKUP($A72,Emargement!$A$9:$G$208,4,FALSE),"")</f>
        <v/>
      </c>
      <c r="G72" s="108" t="str">
        <f>IF(TEXT('Feuille de saisie'!P77/86400, "hh:mm:ss")="00:00:00","",TEXT('Feuille de saisie'!P77/86400, "hh:mm:ss"))</f>
        <v/>
      </c>
    </row>
    <row r="73" spans="1:7" x14ac:dyDescent="0.25">
      <c r="A73" s="104" t="str">
        <f>IF('Feuille de saisie'!D78="","",'Feuille de saisie'!D78)</f>
        <v/>
      </c>
      <c r="B73" s="106">
        <v>72</v>
      </c>
      <c r="C73" s="107" t="str">
        <f>IFERROR(VLOOKUP($A73,Emargement!$A$9:$G$208,6,FALSE),"")</f>
        <v/>
      </c>
      <c r="D73" s="107" t="str">
        <f>IFERROR(VLOOKUP($A73,Emargement!$A$9:$G$208,2,FALSE),"")</f>
        <v/>
      </c>
      <c r="E73" s="107" t="str">
        <f>IFERROR(VLOOKUP($A73,Emargement!$A$9:$G$208,3,FALSE),"")</f>
        <v/>
      </c>
      <c r="F73" s="107" t="str">
        <f>IFERROR(VLOOKUP($A73,Emargement!$A$9:$G$208,4,FALSE),"")</f>
        <v/>
      </c>
      <c r="G73" s="108" t="str">
        <f>IF(TEXT('Feuille de saisie'!P78/86400, "hh:mm:ss")="00:00:00","",TEXT('Feuille de saisie'!P78/86400, "hh:mm:ss"))</f>
        <v/>
      </c>
    </row>
    <row r="74" spans="1:7" x14ac:dyDescent="0.25">
      <c r="A74" s="104" t="str">
        <f>IF('Feuille de saisie'!D79="","",'Feuille de saisie'!D79)</f>
        <v/>
      </c>
      <c r="B74" s="106">
        <v>73</v>
      </c>
      <c r="C74" s="107" t="str">
        <f>IFERROR(VLOOKUP($A74,Emargement!$A$9:$G$208,6,FALSE),"")</f>
        <v/>
      </c>
      <c r="D74" s="107" t="str">
        <f>IFERROR(VLOOKUP($A74,Emargement!$A$9:$G$208,2,FALSE),"")</f>
        <v/>
      </c>
      <c r="E74" s="107" t="str">
        <f>IFERROR(VLOOKUP($A74,Emargement!$A$9:$G$208,3,FALSE),"")</f>
        <v/>
      </c>
      <c r="F74" s="107" t="str">
        <f>IFERROR(VLOOKUP($A74,Emargement!$A$9:$G$208,4,FALSE),"")</f>
        <v/>
      </c>
      <c r="G74" s="108" t="str">
        <f>IF(TEXT('Feuille de saisie'!P79/86400, "hh:mm:ss")="00:00:00","",TEXT('Feuille de saisie'!P79/86400, "hh:mm:ss"))</f>
        <v/>
      </c>
    </row>
    <row r="75" spans="1:7" x14ac:dyDescent="0.25">
      <c r="A75" s="104" t="str">
        <f>IF('Feuille de saisie'!D80="","",'Feuille de saisie'!D80)</f>
        <v/>
      </c>
      <c r="B75" s="106">
        <v>74</v>
      </c>
      <c r="C75" s="107" t="str">
        <f>IFERROR(VLOOKUP($A75,Emargement!$A$9:$G$208,6,FALSE),"")</f>
        <v/>
      </c>
      <c r="D75" s="107" t="str">
        <f>IFERROR(VLOOKUP($A75,Emargement!$A$9:$G$208,2,FALSE),"")</f>
        <v/>
      </c>
      <c r="E75" s="107" t="str">
        <f>IFERROR(VLOOKUP($A75,Emargement!$A$9:$G$208,3,FALSE),"")</f>
        <v/>
      </c>
      <c r="F75" s="107" t="str">
        <f>IFERROR(VLOOKUP($A75,Emargement!$A$9:$G$208,4,FALSE),"")</f>
        <v/>
      </c>
      <c r="G75" s="108" t="str">
        <f>IF(TEXT('Feuille de saisie'!P80/86400, "hh:mm:ss")="00:00:00","",TEXT('Feuille de saisie'!P80/86400, "hh:mm:ss"))</f>
        <v/>
      </c>
    </row>
    <row r="76" spans="1:7" x14ac:dyDescent="0.25">
      <c r="A76" s="104" t="str">
        <f>IF('Feuille de saisie'!D81="","",'Feuille de saisie'!D81)</f>
        <v/>
      </c>
      <c r="B76" s="106">
        <v>75</v>
      </c>
      <c r="C76" s="107" t="str">
        <f>IFERROR(VLOOKUP($A76,Emargement!$A$9:$G$208,6,FALSE),"")</f>
        <v/>
      </c>
      <c r="D76" s="107" t="str">
        <f>IFERROR(VLOOKUP($A76,Emargement!$A$9:$G$208,2,FALSE),"")</f>
        <v/>
      </c>
      <c r="E76" s="107" t="str">
        <f>IFERROR(VLOOKUP($A76,Emargement!$A$9:$G$208,3,FALSE),"")</f>
        <v/>
      </c>
      <c r="F76" s="107" t="str">
        <f>IFERROR(VLOOKUP($A76,Emargement!$A$9:$G$208,4,FALSE),"")</f>
        <v/>
      </c>
      <c r="G76" s="108" t="str">
        <f>IF(TEXT('Feuille de saisie'!P81/86400, "hh:mm:ss")="00:00:00","",TEXT('Feuille de saisie'!P81/86400, "hh:mm:ss"))</f>
        <v/>
      </c>
    </row>
    <row r="77" spans="1:7" x14ac:dyDescent="0.25">
      <c r="A77" s="104" t="str">
        <f>IF('Feuille de saisie'!D82="","",'Feuille de saisie'!D82)</f>
        <v/>
      </c>
      <c r="B77" s="106">
        <v>76</v>
      </c>
      <c r="C77" s="107" t="str">
        <f>IFERROR(VLOOKUP($A77,Emargement!$A$9:$G$208,6,FALSE),"")</f>
        <v/>
      </c>
      <c r="D77" s="107" t="str">
        <f>IFERROR(VLOOKUP($A77,Emargement!$A$9:$G$208,2,FALSE),"")</f>
        <v/>
      </c>
      <c r="E77" s="107" t="str">
        <f>IFERROR(VLOOKUP($A77,Emargement!$A$9:$G$208,3,FALSE),"")</f>
        <v/>
      </c>
      <c r="F77" s="107" t="str">
        <f>IFERROR(VLOOKUP($A77,Emargement!$A$9:$G$208,4,FALSE),"")</f>
        <v/>
      </c>
      <c r="G77" s="108" t="str">
        <f>IF(TEXT('Feuille de saisie'!P82/86400, "hh:mm:ss")="00:00:00","",TEXT('Feuille de saisie'!P82/86400, "hh:mm:ss"))</f>
        <v/>
      </c>
    </row>
    <row r="78" spans="1:7" x14ac:dyDescent="0.25">
      <c r="A78" s="104" t="str">
        <f>IF('Feuille de saisie'!D83="","",'Feuille de saisie'!D83)</f>
        <v/>
      </c>
      <c r="B78" s="106">
        <v>77</v>
      </c>
      <c r="C78" s="107" t="str">
        <f>IFERROR(VLOOKUP($A78,Emargement!$A$9:$G$208,6,FALSE),"")</f>
        <v/>
      </c>
      <c r="D78" s="107" t="str">
        <f>IFERROR(VLOOKUP($A78,Emargement!$A$9:$G$208,2,FALSE),"")</f>
        <v/>
      </c>
      <c r="E78" s="107" t="str">
        <f>IFERROR(VLOOKUP($A78,Emargement!$A$9:$G$208,3,FALSE),"")</f>
        <v/>
      </c>
      <c r="F78" s="107" t="str">
        <f>IFERROR(VLOOKUP($A78,Emargement!$A$9:$G$208,4,FALSE),"")</f>
        <v/>
      </c>
      <c r="G78" s="108" t="str">
        <f>IF(TEXT('Feuille de saisie'!P83/86400, "hh:mm:ss")="00:00:00","",TEXT('Feuille de saisie'!P83/86400, "hh:mm:ss"))</f>
        <v/>
      </c>
    </row>
    <row r="79" spans="1:7" x14ac:dyDescent="0.25">
      <c r="A79" s="104" t="str">
        <f>IF('Feuille de saisie'!D84="","",'Feuille de saisie'!D84)</f>
        <v/>
      </c>
      <c r="B79" s="106">
        <v>78</v>
      </c>
      <c r="C79" s="107" t="str">
        <f>IFERROR(VLOOKUP($A79,Emargement!$A$9:$G$208,6,FALSE),"")</f>
        <v/>
      </c>
      <c r="D79" s="107" t="str">
        <f>IFERROR(VLOOKUP($A79,Emargement!$A$9:$G$208,2,FALSE),"")</f>
        <v/>
      </c>
      <c r="E79" s="107" t="str">
        <f>IFERROR(VLOOKUP($A79,Emargement!$A$9:$G$208,3,FALSE),"")</f>
        <v/>
      </c>
      <c r="F79" s="107" t="str">
        <f>IFERROR(VLOOKUP($A79,Emargement!$A$9:$G$208,4,FALSE),"")</f>
        <v/>
      </c>
      <c r="G79" s="108" t="str">
        <f>IF(TEXT('Feuille de saisie'!P84/86400, "hh:mm:ss")="00:00:00","",TEXT('Feuille de saisie'!P84/86400, "hh:mm:ss"))</f>
        <v/>
      </c>
    </row>
    <row r="80" spans="1:7" x14ac:dyDescent="0.25">
      <c r="A80" s="104" t="str">
        <f>IF('Feuille de saisie'!D85="","",'Feuille de saisie'!D85)</f>
        <v/>
      </c>
      <c r="B80" s="106">
        <v>79</v>
      </c>
      <c r="C80" s="107" t="str">
        <f>IFERROR(VLOOKUP($A80,Emargement!$A$9:$G$208,6,FALSE),"")</f>
        <v/>
      </c>
      <c r="D80" s="107" t="str">
        <f>IFERROR(VLOOKUP($A80,Emargement!$A$9:$G$208,2,FALSE),"")</f>
        <v/>
      </c>
      <c r="E80" s="107" t="str">
        <f>IFERROR(VLOOKUP($A80,Emargement!$A$9:$G$208,3,FALSE),"")</f>
        <v/>
      </c>
      <c r="F80" s="107" t="str">
        <f>IFERROR(VLOOKUP($A80,Emargement!$A$9:$G$208,4,FALSE),"")</f>
        <v/>
      </c>
      <c r="G80" s="108" t="str">
        <f>IF(TEXT('Feuille de saisie'!P85/86400, "hh:mm:ss")="00:00:00","",TEXT('Feuille de saisie'!P85/86400, "hh:mm:ss"))</f>
        <v/>
      </c>
    </row>
    <row r="81" spans="1:7" x14ac:dyDescent="0.25">
      <c r="A81" s="104" t="str">
        <f>IF('Feuille de saisie'!D86="","",'Feuille de saisie'!D86)</f>
        <v/>
      </c>
      <c r="B81" s="106">
        <v>80</v>
      </c>
      <c r="C81" s="107" t="str">
        <f>IFERROR(VLOOKUP($A81,Emargement!$A$9:$G$208,6,FALSE),"")</f>
        <v/>
      </c>
      <c r="D81" s="107" t="str">
        <f>IFERROR(VLOOKUP($A81,Emargement!$A$9:$G$208,2,FALSE),"")</f>
        <v/>
      </c>
      <c r="E81" s="107" t="str">
        <f>IFERROR(VLOOKUP($A81,Emargement!$A$9:$G$208,3,FALSE),"")</f>
        <v/>
      </c>
      <c r="F81" s="107" t="str">
        <f>IFERROR(VLOOKUP($A81,Emargement!$A$9:$G$208,4,FALSE),"")</f>
        <v/>
      </c>
      <c r="G81" s="108" t="str">
        <f>IF(TEXT('Feuille de saisie'!P86/86400, "hh:mm:ss")="00:00:00","",TEXT('Feuille de saisie'!P86/86400, "hh:mm:ss"))</f>
        <v/>
      </c>
    </row>
    <row r="82" spans="1:7" x14ac:dyDescent="0.25">
      <c r="A82" s="104" t="str">
        <f>IF('Feuille de saisie'!D87="","",'Feuille de saisie'!D87)</f>
        <v/>
      </c>
      <c r="B82" s="106">
        <v>81</v>
      </c>
      <c r="C82" s="107" t="str">
        <f>IFERROR(VLOOKUP($A82,Emargement!$A$9:$G$208,6,FALSE),"")</f>
        <v/>
      </c>
      <c r="D82" s="107" t="str">
        <f>IFERROR(VLOOKUP($A82,Emargement!$A$9:$G$208,2,FALSE),"")</f>
        <v/>
      </c>
      <c r="E82" s="107" t="str">
        <f>IFERROR(VLOOKUP($A82,Emargement!$A$9:$G$208,3,FALSE),"")</f>
        <v/>
      </c>
      <c r="F82" s="107" t="str">
        <f>IFERROR(VLOOKUP($A82,Emargement!$A$9:$G$208,4,FALSE),"")</f>
        <v/>
      </c>
      <c r="G82" s="108" t="str">
        <f>IF(TEXT('Feuille de saisie'!P87/86400, "hh:mm:ss")="00:00:00","",TEXT('Feuille de saisie'!P87/86400, "hh:mm:ss"))</f>
        <v/>
      </c>
    </row>
    <row r="83" spans="1:7" x14ac:dyDescent="0.25">
      <c r="A83" s="104" t="str">
        <f>IF('Feuille de saisie'!D88="","",'Feuille de saisie'!D88)</f>
        <v/>
      </c>
      <c r="B83" s="106">
        <v>82</v>
      </c>
      <c r="C83" s="107" t="str">
        <f>IFERROR(VLOOKUP($A83,Emargement!$A$9:$G$208,6,FALSE),"")</f>
        <v/>
      </c>
      <c r="D83" s="107" t="str">
        <f>IFERROR(VLOOKUP($A83,Emargement!$A$9:$G$208,2,FALSE),"")</f>
        <v/>
      </c>
      <c r="E83" s="107" t="str">
        <f>IFERROR(VLOOKUP($A83,Emargement!$A$9:$G$208,3,FALSE),"")</f>
        <v/>
      </c>
      <c r="F83" s="107" t="str">
        <f>IFERROR(VLOOKUP($A83,Emargement!$A$9:$G$208,4,FALSE),"")</f>
        <v/>
      </c>
      <c r="G83" s="108" t="str">
        <f>IF(TEXT('Feuille de saisie'!P88/86400, "hh:mm:ss")="00:00:00","",TEXT('Feuille de saisie'!P88/86400, "hh:mm:ss"))</f>
        <v/>
      </c>
    </row>
    <row r="84" spans="1:7" x14ac:dyDescent="0.25">
      <c r="A84" s="104" t="str">
        <f>IF('Feuille de saisie'!D89="","",'Feuille de saisie'!D89)</f>
        <v/>
      </c>
      <c r="B84" s="106">
        <v>83</v>
      </c>
      <c r="C84" s="107" t="str">
        <f>IFERROR(VLOOKUP($A84,Emargement!$A$9:$G$208,6,FALSE),"")</f>
        <v/>
      </c>
      <c r="D84" s="107" t="str">
        <f>IFERROR(VLOOKUP($A84,Emargement!$A$9:$G$208,2,FALSE),"")</f>
        <v/>
      </c>
      <c r="E84" s="107" t="str">
        <f>IFERROR(VLOOKUP($A84,Emargement!$A$9:$G$208,3,FALSE),"")</f>
        <v/>
      </c>
      <c r="F84" s="107" t="str">
        <f>IFERROR(VLOOKUP($A84,Emargement!$A$9:$G$208,4,FALSE),"")</f>
        <v/>
      </c>
      <c r="G84" s="108" t="str">
        <f>IF(TEXT('Feuille de saisie'!P89/86400, "hh:mm:ss")="00:00:00","",TEXT('Feuille de saisie'!P89/86400, "hh:mm:ss"))</f>
        <v/>
      </c>
    </row>
    <row r="85" spans="1:7" x14ac:dyDescent="0.25">
      <c r="A85" s="104" t="str">
        <f>IF('Feuille de saisie'!D90="","",'Feuille de saisie'!D90)</f>
        <v/>
      </c>
      <c r="B85" s="106">
        <v>84</v>
      </c>
      <c r="C85" s="107" t="str">
        <f>IFERROR(VLOOKUP($A85,Emargement!$A$9:$G$208,6,FALSE),"")</f>
        <v/>
      </c>
      <c r="D85" s="107" t="str">
        <f>IFERROR(VLOOKUP($A85,Emargement!$A$9:$G$208,2,FALSE),"")</f>
        <v/>
      </c>
      <c r="E85" s="107" t="str">
        <f>IFERROR(VLOOKUP($A85,Emargement!$A$9:$G$208,3,FALSE),"")</f>
        <v/>
      </c>
      <c r="F85" s="107" t="str">
        <f>IFERROR(VLOOKUP($A85,Emargement!$A$9:$G$208,4,FALSE),"")</f>
        <v/>
      </c>
      <c r="G85" s="108" t="str">
        <f>IF(TEXT('Feuille de saisie'!P90/86400, "hh:mm:ss")="00:00:00","",TEXT('Feuille de saisie'!P90/86400, "hh:mm:ss"))</f>
        <v/>
      </c>
    </row>
    <row r="86" spans="1:7" x14ac:dyDescent="0.25">
      <c r="A86" s="104" t="str">
        <f>IF('Feuille de saisie'!D91="","",'Feuille de saisie'!D91)</f>
        <v/>
      </c>
      <c r="B86" s="106">
        <v>85</v>
      </c>
      <c r="C86" s="107" t="str">
        <f>IFERROR(VLOOKUP($A86,Emargement!$A$9:$G$208,6,FALSE),"")</f>
        <v/>
      </c>
      <c r="D86" s="107" t="str">
        <f>IFERROR(VLOOKUP($A86,Emargement!$A$9:$G$208,2,FALSE),"")</f>
        <v/>
      </c>
      <c r="E86" s="107" t="str">
        <f>IFERROR(VLOOKUP($A86,Emargement!$A$9:$G$208,3,FALSE),"")</f>
        <v/>
      </c>
      <c r="F86" s="107" t="str">
        <f>IFERROR(VLOOKUP($A86,Emargement!$A$9:$G$208,4,FALSE),"")</f>
        <v/>
      </c>
      <c r="G86" s="108" t="str">
        <f>IF(TEXT('Feuille de saisie'!P91/86400, "hh:mm:ss")="00:00:00","",TEXT('Feuille de saisie'!P91/86400, "hh:mm:ss"))</f>
        <v/>
      </c>
    </row>
    <row r="87" spans="1:7" x14ac:dyDescent="0.25">
      <c r="A87" s="104" t="str">
        <f>IF('Feuille de saisie'!D92="","",'Feuille de saisie'!D92)</f>
        <v/>
      </c>
      <c r="B87" s="106">
        <v>86</v>
      </c>
      <c r="C87" s="107" t="str">
        <f>IFERROR(VLOOKUP($A87,Emargement!$A$9:$G$208,6,FALSE),"")</f>
        <v/>
      </c>
      <c r="D87" s="107" t="str">
        <f>IFERROR(VLOOKUP($A87,Emargement!$A$9:$G$208,2,FALSE),"")</f>
        <v/>
      </c>
      <c r="E87" s="107" t="str">
        <f>IFERROR(VLOOKUP($A87,Emargement!$A$9:$G$208,3,FALSE),"")</f>
        <v/>
      </c>
      <c r="F87" s="107" t="str">
        <f>IFERROR(VLOOKUP($A87,Emargement!$A$9:$G$208,4,FALSE),"")</f>
        <v/>
      </c>
      <c r="G87" s="108" t="str">
        <f>IF(TEXT('Feuille de saisie'!P92/86400, "hh:mm:ss")="00:00:00","",TEXT('Feuille de saisie'!P92/86400, "hh:mm:ss"))</f>
        <v/>
      </c>
    </row>
    <row r="88" spans="1:7" x14ac:dyDescent="0.25">
      <c r="A88" s="104" t="str">
        <f>IF('Feuille de saisie'!D93="","",'Feuille de saisie'!D93)</f>
        <v/>
      </c>
      <c r="B88" s="106">
        <v>87</v>
      </c>
      <c r="C88" s="107" t="str">
        <f>IFERROR(VLOOKUP($A88,Emargement!$A$9:$G$208,6,FALSE),"")</f>
        <v/>
      </c>
      <c r="D88" s="107" t="str">
        <f>IFERROR(VLOOKUP($A88,Emargement!$A$9:$G$208,2,FALSE),"")</f>
        <v/>
      </c>
      <c r="E88" s="107" t="str">
        <f>IFERROR(VLOOKUP($A88,Emargement!$A$9:$G$208,3,FALSE),"")</f>
        <v/>
      </c>
      <c r="F88" s="107" t="str">
        <f>IFERROR(VLOOKUP($A88,Emargement!$A$9:$G$208,4,FALSE),"")</f>
        <v/>
      </c>
      <c r="G88" s="108" t="str">
        <f>IF(TEXT('Feuille de saisie'!P93/86400, "hh:mm:ss")="00:00:00","",TEXT('Feuille de saisie'!P93/86400, "hh:mm:ss"))</f>
        <v/>
      </c>
    </row>
    <row r="89" spans="1:7" x14ac:dyDescent="0.25">
      <c r="A89" s="104" t="str">
        <f>IF('Feuille de saisie'!D94="","",'Feuille de saisie'!D94)</f>
        <v/>
      </c>
      <c r="B89" s="106">
        <v>88</v>
      </c>
      <c r="C89" s="107" t="str">
        <f>IFERROR(VLOOKUP($A89,Emargement!$A$9:$G$208,6,FALSE),"")</f>
        <v/>
      </c>
      <c r="D89" s="107" t="str">
        <f>IFERROR(VLOOKUP($A89,Emargement!$A$9:$G$208,2,FALSE),"")</f>
        <v/>
      </c>
      <c r="E89" s="107" t="str">
        <f>IFERROR(VLOOKUP($A89,Emargement!$A$9:$G$208,3,FALSE),"")</f>
        <v/>
      </c>
      <c r="F89" s="107" t="str">
        <f>IFERROR(VLOOKUP($A89,Emargement!$A$9:$G$208,4,FALSE),"")</f>
        <v/>
      </c>
      <c r="G89" s="108" t="str">
        <f>IF(TEXT('Feuille de saisie'!P94/86400, "hh:mm:ss")="00:00:00","",TEXT('Feuille de saisie'!P94/86400, "hh:mm:ss"))</f>
        <v/>
      </c>
    </row>
    <row r="90" spans="1:7" x14ac:dyDescent="0.25">
      <c r="A90" s="104" t="str">
        <f>IF('Feuille de saisie'!D95="","",'Feuille de saisie'!D95)</f>
        <v/>
      </c>
      <c r="B90" s="106">
        <v>89</v>
      </c>
      <c r="C90" s="107" t="str">
        <f>IFERROR(VLOOKUP($A90,Emargement!$A$9:$G$208,6,FALSE),"")</f>
        <v/>
      </c>
      <c r="D90" s="107" t="str">
        <f>IFERROR(VLOOKUP($A90,Emargement!$A$9:$G$208,2,FALSE),"")</f>
        <v/>
      </c>
      <c r="E90" s="107" t="str">
        <f>IFERROR(VLOOKUP($A90,Emargement!$A$9:$G$208,3,FALSE),"")</f>
        <v/>
      </c>
      <c r="F90" s="107" t="str">
        <f>IFERROR(VLOOKUP($A90,Emargement!$A$9:$G$208,4,FALSE),"")</f>
        <v/>
      </c>
      <c r="G90" s="108" t="str">
        <f>IF(TEXT('Feuille de saisie'!P95/86400, "hh:mm:ss")="00:00:00","",TEXT('Feuille de saisie'!P95/86400, "hh:mm:ss"))</f>
        <v/>
      </c>
    </row>
    <row r="91" spans="1:7" x14ac:dyDescent="0.25">
      <c r="A91" s="104" t="str">
        <f>IF('Feuille de saisie'!D96="","",'Feuille de saisie'!D96)</f>
        <v/>
      </c>
      <c r="B91" s="106">
        <v>90</v>
      </c>
      <c r="C91" s="107" t="str">
        <f>IFERROR(VLOOKUP($A91,Emargement!$A$9:$G$208,6,FALSE),"")</f>
        <v/>
      </c>
      <c r="D91" s="107" t="str">
        <f>IFERROR(VLOOKUP($A91,Emargement!$A$9:$G$208,2,FALSE),"")</f>
        <v/>
      </c>
      <c r="E91" s="107" t="str">
        <f>IFERROR(VLOOKUP($A91,Emargement!$A$9:$G$208,3,FALSE),"")</f>
        <v/>
      </c>
      <c r="F91" s="107" t="str">
        <f>IFERROR(VLOOKUP($A91,Emargement!$A$9:$G$208,4,FALSE),"")</f>
        <v/>
      </c>
      <c r="G91" s="108" t="str">
        <f>IF(TEXT('Feuille de saisie'!P96/86400, "hh:mm:ss")="00:00:00","",TEXT('Feuille de saisie'!P96/86400, "hh:mm:ss"))</f>
        <v/>
      </c>
    </row>
    <row r="92" spans="1:7" x14ac:dyDescent="0.25">
      <c r="A92" s="104" t="str">
        <f>IF('Feuille de saisie'!D97="","",'Feuille de saisie'!D97)</f>
        <v/>
      </c>
      <c r="B92" s="106">
        <v>91</v>
      </c>
      <c r="C92" s="107" t="str">
        <f>IFERROR(VLOOKUP($A92,Emargement!$A$9:$G$208,6,FALSE),"")</f>
        <v/>
      </c>
      <c r="D92" s="107" t="str">
        <f>IFERROR(VLOOKUP($A92,Emargement!$A$9:$G$208,2,FALSE),"")</f>
        <v/>
      </c>
      <c r="E92" s="107" t="str">
        <f>IFERROR(VLOOKUP($A92,Emargement!$A$9:$G$208,3,FALSE),"")</f>
        <v/>
      </c>
      <c r="F92" s="107" t="str">
        <f>IFERROR(VLOOKUP($A92,Emargement!$A$9:$G$208,4,FALSE),"")</f>
        <v/>
      </c>
      <c r="G92" s="108" t="str">
        <f>IF(TEXT('Feuille de saisie'!P97/86400, "hh:mm:ss")="00:00:00","",TEXT('Feuille de saisie'!P97/86400, "hh:mm:ss"))</f>
        <v/>
      </c>
    </row>
    <row r="93" spans="1:7" x14ac:dyDescent="0.25">
      <c r="A93" s="104" t="str">
        <f>IF('Feuille de saisie'!D98="","",'Feuille de saisie'!D98)</f>
        <v/>
      </c>
      <c r="B93" s="106">
        <v>92</v>
      </c>
      <c r="C93" s="107" t="str">
        <f>IFERROR(VLOOKUP($A93,Emargement!$A$9:$G$208,6,FALSE),"")</f>
        <v/>
      </c>
      <c r="D93" s="107" t="str">
        <f>IFERROR(VLOOKUP($A93,Emargement!$A$9:$G$208,2,FALSE),"")</f>
        <v/>
      </c>
      <c r="E93" s="107" t="str">
        <f>IFERROR(VLOOKUP($A93,Emargement!$A$9:$G$208,3,FALSE),"")</f>
        <v/>
      </c>
      <c r="F93" s="107" t="str">
        <f>IFERROR(VLOOKUP($A93,Emargement!$A$9:$G$208,4,FALSE),"")</f>
        <v/>
      </c>
      <c r="G93" s="108" t="str">
        <f>IF(TEXT('Feuille de saisie'!P98/86400, "hh:mm:ss")="00:00:00","",TEXT('Feuille de saisie'!P98/86400, "hh:mm:ss"))</f>
        <v/>
      </c>
    </row>
    <row r="94" spans="1:7" x14ac:dyDescent="0.25">
      <c r="A94" s="104" t="str">
        <f>IF('Feuille de saisie'!D99="","",'Feuille de saisie'!D99)</f>
        <v/>
      </c>
      <c r="B94" s="106">
        <v>93</v>
      </c>
      <c r="C94" s="107" t="str">
        <f>IFERROR(VLOOKUP($A94,Emargement!$A$9:$G$208,6,FALSE),"")</f>
        <v/>
      </c>
      <c r="D94" s="107" t="str">
        <f>IFERROR(VLOOKUP($A94,Emargement!$A$9:$G$208,2,FALSE),"")</f>
        <v/>
      </c>
      <c r="E94" s="107" t="str">
        <f>IFERROR(VLOOKUP($A94,Emargement!$A$9:$G$208,3,FALSE),"")</f>
        <v/>
      </c>
      <c r="F94" s="107" t="str">
        <f>IFERROR(VLOOKUP($A94,Emargement!$A$9:$G$208,4,FALSE),"")</f>
        <v/>
      </c>
      <c r="G94" s="108" t="str">
        <f>IF(TEXT('Feuille de saisie'!P99/86400, "hh:mm:ss")="00:00:00","",TEXT('Feuille de saisie'!P99/86400, "hh:mm:ss"))</f>
        <v/>
      </c>
    </row>
    <row r="95" spans="1:7" x14ac:dyDescent="0.25">
      <c r="A95" s="104" t="str">
        <f>IF('Feuille de saisie'!D100="","",'Feuille de saisie'!D100)</f>
        <v/>
      </c>
      <c r="B95" s="106">
        <v>94</v>
      </c>
      <c r="C95" s="107" t="str">
        <f>IFERROR(VLOOKUP($A95,Emargement!$A$9:$G$208,6,FALSE),"")</f>
        <v/>
      </c>
      <c r="D95" s="107" t="str">
        <f>IFERROR(VLOOKUP($A95,Emargement!$A$9:$G$208,2,FALSE),"")</f>
        <v/>
      </c>
      <c r="E95" s="107" t="str">
        <f>IFERROR(VLOOKUP($A95,Emargement!$A$9:$G$208,3,FALSE),"")</f>
        <v/>
      </c>
      <c r="F95" s="107" t="str">
        <f>IFERROR(VLOOKUP($A95,Emargement!$A$9:$G$208,4,FALSE),"")</f>
        <v/>
      </c>
      <c r="G95" s="108" t="str">
        <f>IF(TEXT('Feuille de saisie'!P100/86400, "hh:mm:ss")="00:00:00","",TEXT('Feuille de saisie'!P100/86400, "hh:mm:ss"))</f>
        <v/>
      </c>
    </row>
    <row r="96" spans="1:7" x14ac:dyDescent="0.25">
      <c r="A96" s="104" t="str">
        <f>IF('Feuille de saisie'!D101="","",'Feuille de saisie'!D101)</f>
        <v/>
      </c>
      <c r="B96" s="106">
        <v>95</v>
      </c>
      <c r="C96" s="107" t="str">
        <f>IFERROR(VLOOKUP($A96,Emargement!$A$9:$G$208,6,FALSE),"")</f>
        <v/>
      </c>
      <c r="D96" s="107" t="str">
        <f>IFERROR(VLOOKUP($A96,Emargement!$A$9:$G$208,2,FALSE),"")</f>
        <v/>
      </c>
      <c r="E96" s="107" t="str">
        <f>IFERROR(VLOOKUP($A96,Emargement!$A$9:$G$208,3,FALSE),"")</f>
        <v/>
      </c>
      <c r="F96" s="107" t="str">
        <f>IFERROR(VLOOKUP($A96,Emargement!$A$9:$G$208,4,FALSE),"")</f>
        <v/>
      </c>
      <c r="G96" s="108" t="str">
        <f>IF(TEXT('Feuille de saisie'!P101/86400, "hh:mm:ss")="00:00:00","",TEXT('Feuille de saisie'!P101/86400, "hh:mm:ss"))</f>
        <v/>
      </c>
    </row>
    <row r="97" spans="1:7" x14ac:dyDescent="0.25">
      <c r="A97" s="104" t="str">
        <f>IF('Feuille de saisie'!D102="","",'Feuille de saisie'!D102)</f>
        <v/>
      </c>
      <c r="B97" s="106">
        <v>96</v>
      </c>
      <c r="C97" s="107" t="str">
        <f>IFERROR(VLOOKUP($A97,Emargement!$A$9:$G$208,6,FALSE),"")</f>
        <v/>
      </c>
      <c r="D97" s="107" t="str">
        <f>IFERROR(VLOOKUP($A97,Emargement!$A$9:$G$208,2,FALSE),"")</f>
        <v/>
      </c>
      <c r="E97" s="107" t="str">
        <f>IFERROR(VLOOKUP($A97,Emargement!$A$9:$G$208,3,FALSE),"")</f>
        <v/>
      </c>
      <c r="F97" s="107" t="str">
        <f>IFERROR(VLOOKUP($A97,Emargement!$A$9:$G$208,4,FALSE),"")</f>
        <v/>
      </c>
      <c r="G97" s="108" t="str">
        <f>IF(TEXT('Feuille de saisie'!P102/86400, "hh:mm:ss")="00:00:00","",TEXT('Feuille de saisie'!P102/86400, "hh:mm:ss"))</f>
        <v/>
      </c>
    </row>
    <row r="98" spans="1:7" x14ac:dyDescent="0.25">
      <c r="A98" s="104" t="str">
        <f>IF('Feuille de saisie'!D103="","",'Feuille de saisie'!D103)</f>
        <v/>
      </c>
      <c r="B98" s="106">
        <v>97</v>
      </c>
      <c r="C98" s="107" t="str">
        <f>IFERROR(VLOOKUP($A98,Emargement!$A$9:$G$208,6,FALSE),"")</f>
        <v/>
      </c>
      <c r="D98" s="107" t="str">
        <f>IFERROR(VLOOKUP($A98,Emargement!$A$9:$G$208,2,FALSE),"")</f>
        <v/>
      </c>
      <c r="E98" s="107" t="str">
        <f>IFERROR(VLOOKUP($A98,Emargement!$A$9:$G$208,3,FALSE),"")</f>
        <v/>
      </c>
      <c r="F98" s="107" t="str">
        <f>IFERROR(VLOOKUP($A98,Emargement!$A$9:$G$208,4,FALSE),"")</f>
        <v/>
      </c>
      <c r="G98" s="108" t="str">
        <f>IF(TEXT('Feuille de saisie'!P103/86400, "hh:mm:ss")="00:00:00","",TEXT('Feuille de saisie'!P103/86400, "hh:mm:ss"))</f>
        <v/>
      </c>
    </row>
    <row r="99" spans="1:7" x14ac:dyDescent="0.25">
      <c r="A99" s="104" t="str">
        <f>IF('Feuille de saisie'!D104="","",'Feuille de saisie'!D104)</f>
        <v/>
      </c>
      <c r="B99" s="106">
        <v>98</v>
      </c>
      <c r="C99" s="107" t="str">
        <f>IFERROR(VLOOKUP($A99,Emargement!$A$9:$G$208,6,FALSE),"")</f>
        <v/>
      </c>
      <c r="D99" s="107" t="str">
        <f>IFERROR(VLOOKUP($A99,Emargement!$A$9:$G$208,2,FALSE),"")</f>
        <v/>
      </c>
      <c r="E99" s="107" t="str">
        <f>IFERROR(VLOOKUP($A99,Emargement!$A$9:$G$208,3,FALSE),"")</f>
        <v/>
      </c>
      <c r="F99" s="107" t="str">
        <f>IFERROR(VLOOKUP($A99,Emargement!$A$9:$G$208,4,FALSE),"")</f>
        <v/>
      </c>
      <c r="G99" s="108" t="str">
        <f>IF(TEXT('Feuille de saisie'!P104/86400, "hh:mm:ss")="00:00:00","",TEXT('Feuille de saisie'!P104/86400, "hh:mm:ss"))</f>
        <v/>
      </c>
    </row>
    <row r="100" spans="1:7" x14ac:dyDescent="0.25">
      <c r="A100" s="104" t="str">
        <f>IF('Feuille de saisie'!D105="","",'Feuille de saisie'!D105)</f>
        <v/>
      </c>
      <c r="B100" s="106">
        <v>99</v>
      </c>
      <c r="C100" s="107" t="str">
        <f>IFERROR(VLOOKUP($A100,Emargement!$A$9:$G$208,6,FALSE),"")</f>
        <v/>
      </c>
      <c r="D100" s="107" t="str">
        <f>IFERROR(VLOOKUP($A100,Emargement!$A$9:$G$208,2,FALSE),"")</f>
        <v/>
      </c>
      <c r="E100" s="107" t="str">
        <f>IFERROR(VLOOKUP($A100,Emargement!$A$9:$G$208,3,FALSE),"")</f>
        <v/>
      </c>
      <c r="F100" s="107" t="str">
        <f>IFERROR(VLOOKUP($A100,Emargement!$A$9:$G$208,4,FALSE),"")</f>
        <v/>
      </c>
      <c r="G100" s="108" t="str">
        <f>IF(TEXT('Feuille de saisie'!P105/86400, "hh:mm:ss")="00:00:00","",TEXT('Feuille de saisie'!P105/86400, "hh:mm:ss"))</f>
        <v/>
      </c>
    </row>
    <row r="101" spans="1:7" x14ac:dyDescent="0.25">
      <c r="A101" s="104" t="str">
        <f>IF('Feuille de saisie'!D106="","",'Feuille de saisie'!D106)</f>
        <v/>
      </c>
      <c r="B101" s="106">
        <v>100</v>
      </c>
      <c r="C101" s="107" t="str">
        <f>IFERROR(VLOOKUP($A101,Emargement!$A$9:$G$208,6,FALSE),"")</f>
        <v/>
      </c>
      <c r="D101" s="107" t="str">
        <f>IFERROR(VLOOKUP($A101,Emargement!$A$9:$G$208,2,FALSE),"")</f>
        <v/>
      </c>
      <c r="E101" s="107" t="str">
        <f>IFERROR(VLOOKUP($A101,Emargement!$A$9:$G$208,3,FALSE),"")</f>
        <v/>
      </c>
      <c r="F101" s="107" t="str">
        <f>IFERROR(VLOOKUP($A101,Emargement!$A$9:$G$208,4,FALSE),"")</f>
        <v/>
      </c>
      <c r="G101" s="108" t="str">
        <f>IF(TEXT('Feuille de saisie'!P106/86400, "hh:mm:ss")="00:00:00","",TEXT('Feuille de saisie'!P106/86400, "hh:mm:ss"))</f>
        <v/>
      </c>
    </row>
    <row r="102" spans="1:7" x14ac:dyDescent="0.25">
      <c r="A102" s="104" t="str">
        <f>IF('Feuille de saisie'!D107="","",'Feuille de saisie'!D107)</f>
        <v/>
      </c>
      <c r="B102" s="106">
        <v>101</v>
      </c>
      <c r="C102" s="107" t="str">
        <f>IFERROR(VLOOKUP($A102,Emargement!$A$9:$G$208,6,FALSE),"")</f>
        <v/>
      </c>
      <c r="D102" s="107" t="str">
        <f>IFERROR(VLOOKUP($A102,Emargement!$A$9:$G$208,2,FALSE),"")</f>
        <v/>
      </c>
      <c r="E102" s="107" t="str">
        <f>IFERROR(VLOOKUP($A102,Emargement!$A$9:$G$208,3,FALSE),"")</f>
        <v/>
      </c>
      <c r="F102" s="107" t="str">
        <f>IFERROR(VLOOKUP($A102,Emargement!$A$9:$G$208,4,FALSE),"")</f>
        <v/>
      </c>
      <c r="G102" s="108" t="str">
        <f>IF(TEXT('Feuille de saisie'!P107/86400, "hh:mm:ss")="00:00:00","",TEXT('Feuille de saisie'!P107/86400, "hh:mm:ss"))</f>
        <v/>
      </c>
    </row>
    <row r="103" spans="1:7" x14ac:dyDescent="0.25">
      <c r="A103" s="104" t="str">
        <f>IF('Feuille de saisie'!D108="","",'Feuille de saisie'!D108)</f>
        <v/>
      </c>
      <c r="B103" s="106">
        <v>102</v>
      </c>
      <c r="C103" s="107" t="str">
        <f>IFERROR(VLOOKUP($A103,Emargement!$A$9:$G$208,6,FALSE),"")</f>
        <v/>
      </c>
      <c r="D103" s="107" t="str">
        <f>IFERROR(VLOOKUP($A103,Emargement!$A$9:$G$208,2,FALSE),"")</f>
        <v/>
      </c>
      <c r="E103" s="107" t="str">
        <f>IFERROR(VLOOKUP($A103,Emargement!$A$9:$G$208,3,FALSE),"")</f>
        <v/>
      </c>
      <c r="F103" s="107" t="str">
        <f>IFERROR(VLOOKUP($A103,Emargement!$A$9:$G$208,4,FALSE),"")</f>
        <v/>
      </c>
      <c r="G103" s="108" t="str">
        <f>IF(TEXT('Feuille de saisie'!P108/86400, "hh:mm:ss")="00:00:00","",TEXT('Feuille de saisie'!P108/86400, "hh:mm:ss"))</f>
        <v/>
      </c>
    </row>
    <row r="104" spans="1:7" x14ac:dyDescent="0.25">
      <c r="A104" s="104" t="str">
        <f>IF('Feuille de saisie'!D109="","",'Feuille de saisie'!D109)</f>
        <v/>
      </c>
      <c r="B104" s="106">
        <v>103</v>
      </c>
      <c r="C104" s="107" t="str">
        <f>IFERROR(VLOOKUP($A104,Emargement!$A$9:$G$208,6,FALSE),"")</f>
        <v/>
      </c>
      <c r="D104" s="107" t="str">
        <f>IFERROR(VLOOKUP($A104,Emargement!$A$9:$G$208,2,FALSE),"")</f>
        <v/>
      </c>
      <c r="E104" s="107" t="str">
        <f>IFERROR(VLOOKUP($A104,Emargement!$A$9:$G$208,3,FALSE),"")</f>
        <v/>
      </c>
      <c r="F104" s="107" t="str">
        <f>IFERROR(VLOOKUP($A104,Emargement!$A$9:$G$208,4,FALSE),"")</f>
        <v/>
      </c>
      <c r="G104" s="108" t="str">
        <f>IF(TEXT('Feuille de saisie'!P109/86400, "hh:mm:ss")="00:00:00","",TEXT('Feuille de saisie'!P109/86400, "hh:mm:ss"))</f>
        <v/>
      </c>
    </row>
    <row r="105" spans="1:7" x14ac:dyDescent="0.25">
      <c r="A105" s="104" t="str">
        <f>IF('Feuille de saisie'!D110="","",'Feuille de saisie'!D110)</f>
        <v/>
      </c>
      <c r="B105" s="106">
        <v>104</v>
      </c>
      <c r="C105" s="107" t="str">
        <f>IFERROR(VLOOKUP($A105,Emargement!$A$9:$G$208,6,FALSE),"")</f>
        <v/>
      </c>
      <c r="D105" s="107" t="str">
        <f>IFERROR(VLOOKUP($A105,Emargement!$A$9:$G$208,2,FALSE),"")</f>
        <v/>
      </c>
      <c r="E105" s="107" t="str">
        <f>IFERROR(VLOOKUP($A105,Emargement!$A$9:$G$208,3,FALSE),"")</f>
        <v/>
      </c>
      <c r="F105" s="107" t="str">
        <f>IFERROR(VLOOKUP($A105,Emargement!$A$9:$G$208,4,FALSE),"")</f>
        <v/>
      </c>
      <c r="G105" s="108" t="str">
        <f>IF(TEXT('Feuille de saisie'!P110/86400, "hh:mm:ss")="00:00:00","",TEXT('Feuille de saisie'!P110/86400, "hh:mm:ss"))</f>
        <v/>
      </c>
    </row>
    <row r="106" spans="1:7" x14ac:dyDescent="0.25">
      <c r="A106" s="104" t="str">
        <f>IF('Feuille de saisie'!D111="","",'Feuille de saisie'!D111)</f>
        <v/>
      </c>
      <c r="B106" s="106">
        <v>105</v>
      </c>
      <c r="C106" s="107" t="str">
        <f>IFERROR(VLOOKUP($A106,Emargement!$A$9:$G$208,6,FALSE),"")</f>
        <v/>
      </c>
      <c r="D106" s="107" t="str">
        <f>IFERROR(VLOOKUP($A106,Emargement!$A$9:$G$208,2,FALSE),"")</f>
        <v/>
      </c>
      <c r="E106" s="107" t="str">
        <f>IFERROR(VLOOKUP($A106,Emargement!$A$9:$G$208,3,FALSE),"")</f>
        <v/>
      </c>
      <c r="F106" s="107" t="str">
        <f>IFERROR(VLOOKUP($A106,Emargement!$A$9:$G$208,4,FALSE),"")</f>
        <v/>
      </c>
      <c r="G106" s="108" t="str">
        <f>IF(TEXT('Feuille de saisie'!P111/86400, "hh:mm:ss")="00:00:00","",TEXT('Feuille de saisie'!P111/86400, "hh:mm:ss"))</f>
        <v/>
      </c>
    </row>
    <row r="107" spans="1:7" x14ac:dyDescent="0.25">
      <c r="A107" s="104" t="str">
        <f>IF('Feuille de saisie'!D112="","",'Feuille de saisie'!D112)</f>
        <v/>
      </c>
      <c r="B107" s="106">
        <v>106</v>
      </c>
      <c r="C107" s="107" t="str">
        <f>IFERROR(VLOOKUP($A107,Emargement!$A$9:$G$208,6,FALSE),"")</f>
        <v/>
      </c>
      <c r="D107" s="107" t="str">
        <f>IFERROR(VLOOKUP($A107,Emargement!$A$9:$G$208,2,FALSE),"")</f>
        <v/>
      </c>
      <c r="E107" s="107" t="str">
        <f>IFERROR(VLOOKUP($A107,Emargement!$A$9:$G$208,3,FALSE),"")</f>
        <v/>
      </c>
      <c r="F107" s="107" t="str">
        <f>IFERROR(VLOOKUP($A107,Emargement!$A$9:$G$208,4,FALSE),"")</f>
        <v/>
      </c>
      <c r="G107" s="108" t="str">
        <f>IF(TEXT('Feuille de saisie'!P112/86400, "hh:mm:ss")="00:00:00","",TEXT('Feuille de saisie'!P112/86400, "hh:mm:ss"))</f>
        <v/>
      </c>
    </row>
    <row r="108" spans="1:7" x14ac:dyDescent="0.25">
      <c r="A108" s="104" t="str">
        <f>IF('Feuille de saisie'!D113="","",'Feuille de saisie'!D113)</f>
        <v/>
      </c>
      <c r="B108" s="106">
        <v>107</v>
      </c>
      <c r="C108" s="107" t="str">
        <f>IFERROR(VLOOKUP($A108,Emargement!$A$9:$G$208,6,FALSE),"")</f>
        <v/>
      </c>
      <c r="D108" s="107" t="str">
        <f>IFERROR(VLOOKUP($A108,Emargement!$A$9:$G$208,2,FALSE),"")</f>
        <v/>
      </c>
      <c r="E108" s="107" t="str">
        <f>IFERROR(VLOOKUP($A108,Emargement!$A$9:$G$208,3,FALSE),"")</f>
        <v/>
      </c>
      <c r="F108" s="107" t="str">
        <f>IFERROR(VLOOKUP($A108,Emargement!$A$9:$G$208,4,FALSE),"")</f>
        <v/>
      </c>
      <c r="G108" s="108" t="str">
        <f>IF(TEXT('Feuille de saisie'!P113/86400, "hh:mm:ss")="00:00:00","",TEXT('Feuille de saisie'!P113/86400, "hh:mm:ss"))</f>
        <v/>
      </c>
    </row>
    <row r="109" spans="1:7" x14ac:dyDescent="0.25">
      <c r="A109" s="104" t="str">
        <f>IF('Feuille de saisie'!D114="","",'Feuille de saisie'!D114)</f>
        <v/>
      </c>
      <c r="B109" s="106">
        <v>108</v>
      </c>
      <c r="C109" s="107" t="str">
        <f>IFERROR(VLOOKUP($A109,Emargement!$A$9:$G$208,6,FALSE),"")</f>
        <v/>
      </c>
      <c r="D109" s="107" t="str">
        <f>IFERROR(VLOOKUP($A109,Emargement!$A$9:$G$208,2,FALSE),"")</f>
        <v/>
      </c>
      <c r="E109" s="107" t="str">
        <f>IFERROR(VLOOKUP($A109,Emargement!$A$9:$G$208,3,FALSE),"")</f>
        <v/>
      </c>
      <c r="F109" s="107" t="str">
        <f>IFERROR(VLOOKUP($A109,Emargement!$A$9:$G$208,4,FALSE),"")</f>
        <v/>
      </c>
      <c r="G109" s="108" t="str">
        <f>IF(TEXT('Feuille de saisie'!P114/86400, "hh:mm:ss")="00:00:00","",TEXT('Feuille de saisie'!P114/86400, "hh:mm:ss"))</f>
        <v/>
      </c>
    </row>
    <row r="110" spans="1:7" x14ac:dyDescent="0.25">
      <c r="A110" s="104" t="str">
        <f>IF('Feuille de saisie'!D115="","",'Feuille de saisie'!D115)</f>
        <v/>
      </c>
      <c r="B110" s="106">
        <v>109</v>
      </c>
      <c r="C110" s="107" t="str">
        <f>IFERROR(VLOOKUP($A110,Emargement!$A$9:$G$208,6,FALSE),"")</f>
        <v/>
      </c>
      <c r="D110" s="107" t="str">
        <f>IFERROR(VLOOKUP($A110,Emargement!$A$9:$G$208,2,FALSE),"")</f>
        <v/>
      </c>
      <c r="E110" s="107" t="str">
        <f>IFERROR(VLOOKUP($A110,Emargement!$A$9:$G$208,3,FALSE),"")</f>
        <v/>
      </c>
      <c r="F110" s="107" t="str">
        <f>IFERROR(VLOOKUP($A110,Emargement!$A$9:$G$208,4,FALSE),"")</f>
        <v/>
      </c>
      <c r="G110" s="108" t="str">
        <f>IF(TEXT('Feuille de saisie'!P115/86400, "hh:mm:ss")="00:00:00","",TEXT('Feuille de saisie'!P115/86400, "hh:mm:ss"))</f>
        <v/>
      </c>
    </row>
    <row r="111" spans="1:7" x14ac:dyDescent="0.25">
      <c r="A111" s="104" t="str">
        <f>IF('Feuille de saisie'!D116="","",'Feuille de saisie'!D116)</f>
        <v/>
      </c>
      <c r="B111" s="106">
        <v>110</v>
      </c>
      <c r="C111" s="107" t="str">
        <f>IFERROR(VLOOKUP($A111,Emargement!$A$9:$G$208,6,FALSE),"")</f>
        <v/>
      </c>
      <c r="D111" s="107" t="str">
        <f>IFERROR(VLOOKUP($A111,Emargement!$A$9:$G$208,2,FALSE),"")</f>
        <v/>
      </c>
      <c r="E111" s="107" t="str">
        <f>IFERROR(VLOOKUP($A111,Emargement!$A$9:$G$208,3,FALSE),"")</f>
        <v/>
      </c>
      <c r="F111" s="107" t="str">
        <f>IFERROR(VLOOKUP($A111,Emargement!$A$9:$G$208,4,FALSE),"")</f>
        <v/>
      </c>
      <c r="G111" s="108" t="str">
        <f>IF(TEXT('Feuille de saisie'!P116/86400, "hh:mm:ss")="00:00:00","",TEXT('Feuille de saisie'!P116/86400, "hh:mm:ss"))</f>
        <v/>
      </c>
    </row>
    <row r="112" spans="1:7" x14ac:dyDescent="0.25">
      <c r="A112" s="104" t="str">
        <f>IF('Feuille de saisie'!D117="","",'Feuille de saisie'!D117)</f>
        <v/>
      </c>
      <c r="B112" s="106">
        <v>111</v>
      </c>
      <c r="C112" s="107" t="str">
        <f>IFERROR(VLOOKUP($A112,Emargement!$A$9:$G$208,6,FALSE),"")</f>
        <v/>
      </c>
      <c r="D112" s="107" t="str">
        <f>IFERROR(VLOOKUP($A112,Emargement!$A$9:$G$208,2,FALSE),"")</f>
        <v/>
      </c>
      <c r="E112" s="107" t="str">
        <f>IFERROR(VLOOKUP($A112,Emargement!$A$9:$G$208,3,FALSE),"")</f>
        <v/>
      </c>
      <c r="F112" s="107" t="str">
        <f>IFERROR(VLOOKUP($A112,Emargement!$A$9:$G$208,4,FALSE),"")</f>
        <v/>
      </c>
      <c r="G112" s="108" t="str">
        <f>IF(TEXT('Feuille de saisie'!P117/86400, "hh:mm:ss")="00:00:00","",TEXT('Feuille de saisie'!P117/86400, "hh:mm:ss"))</f>
        <v/>
      </c>
    </row>
    <row r="113" spans="1:7" x14ac:dyDescent="0.25">
      <c r="A113" s="104" t="str">
        <f>IF('Feuille de saisie'!D118="","",'Feuille de saisie'!D118)</f>
        <v/>
      </c>
      <c r="B113" s="106">
        <v>112</v>
      </c>
      <c r="C113" s="107" t="str">
        <f>IFERROR(VLOOKUP($A113,Emargement!$A$9:$G$208,6,FALSE),"")</f>
        <v/>
      </c>
      <c r="D113" s="107" t="str">
        <f>IFERROR(VLOOKUP($A113,Emargement!$A$9:$G$208,2,FALSE),"")</f>
        <v/>
      </c>
      <c r="E113" s="107" t="str">
        <f>IFERROR(VLOOKUP($A113,Emargement!$A$9:$G$208,3,FALSE),"")</f>
        <v/>
      </c>
      <c r="F113" s="107" t="str">
        <f>IFERROR(VLOOKUP($A113,Emargement!$A$9:$G$208,4,FALSE),"")</f>
        <v/>
      </c>
      <c r="G113" s="108" t="str">
        <f>IF(TEXT('Feuille de saisie'!P118/86400, "hh:mm:ss")="00:00:00","",TEXT('Feuille de saisie'!P118/86400, "hh:mm:ss"))</f>
        <v/>
      </c>
    </row>
    <row r="114" spans="1:7" x14ac:dyDescent="0.25">
      <c r="A114" s="104" t="str">
        <f>IF('Feuille de saisie'!D119="","",'Feuille de saisie'!D119)</f>
        <v/>
      </c>
      <c r="B114" s="106">
        <v>113</v>
      </c>
      <c r="C114" s="107" t="str">
        <f>IFERROR(VLOOKUP($A114,Emargement!$A$9:$G$208,6,FALSE),"")</f>
        <v/>
      </c>
      <c r="D114" s="107" t="str">
        <f>IFERROR(VLOOKUP($A114,Emargement!$A$9:$G$208,2,FALSE),"")</f>
        <v/>
      </c>
      <c r="E114" s="107" t="str">
        <f>IFERROR(VLOOKUP($A114,Emargement!$A$9:$G$208,3,FALSE),"")</f>
        <v/>
      </c>
      <c r="F114" s="107" t="str">
        <f>IFERROR(VLOOKUP($A114,Emargement!$A$9:$G$208,4,FALSE),"")</f>
        <v/>
      </c>
      <c r="G114" s="108" t="str">
        <f>IF(TEXT('Feuille de saisie'!P119/86400, "hh:mm:ss")="00:00:00","",TEXT('Feuille de saisie'!P119/86400, "hh:mm:ss"))</f>
        <v/>
      </c>
    </row>
    <row r="115" spans="1:7" x14ac:dyDescent="0.25">
      <c r="A115" s="104" t="str">
        <f>IF('Feuille de saisie'!D120="","",'Feuille de saisie'!D120)</f>
        <v/>
      </c>
      <c r="B115" s="106">
        <v>114</v>
      </c>
      <c r="C115" s="107" t="str">
        <f>IFERROR(VLOOKUP($A115,Emargement!$A$9:$G$208,6,FALSE),"")</f>
        <v/>
      </c>
      <c r="D115" s="107" t="str">
        <f>IFERROR(VLOOKUP($A115,Emargement!$A$9:$G$208,2,FALSE),"")</f>
        <v/>
      </c>
      <c r="E115" s="107" t="str">
        <f>IFERROR(VLOOKUP($A115,Emargement!$A$9:$G$208,3,FALSE),"")</f>
        <v/>
      </c>
      <c r="F115" s="107" t="str">
        <f>IFERROR(VLOOKUP($A115,Emargement!$A$9:$G$208,4,FALSE),"")</f>
        <v/>
      </c>
      <c r="G115" s="108" t="str">
        <f>IF(TEXT('Feuille de saisie'!P120/86400, "hh:mm:ss")="00:00:00","",TEXT('Feuille de saisie'!P120/86400, "hh:mm:ss"))</f>
        <v/>
      </c>
    </row>
    <row r="116" spans="1:7" x14ac:dyDescent="0.25">
      <c r="A116" s="104" t="str">
        <f>IF('Feuille de saisie'!D121="","",'Feuille de saisie'!D121)</f>
        <v/>
      </c>
      <c r="B116" s="106">
        <v>115</v>
      </c>
      <c r="C116" s="107" t="str">
        <f>IFERROR(VLOOKUP($A116,Emargement!$A$9:$G$208,6,FALSE),"")</f>
        <v/>
      </c>
      <c r="D116" s="107" t="str">
        <f>IFERROR(VLOOKUP($A116,Emargement!$A$9:$G$208,2,FALSE),"")</f>
        <v/>
      </c>
      <c r="E116" s="107" t="str">
        <f>IFERROR(VLOOKUP($A116,Emargement!$A$9:$G$208,3,FALSE),"")</f>
        <v/>
      </c>
      <c r="F116" s="107" t="str">
        <f>IFERROR(VLOOKUP($A116,Emargement!$A$9:$G$208,4,FALSE),"")</f>
        <v/>
      </c>
      <c r="G116" s="108" t="str">
        <f>IF(TEXT('Feuille de saisie'!P121/86400, "hh:mm:ss")="00:00:00","",TEXT('Feuille de saisie'!P121/86400, "hh:mm:ss"))</f>
        <v/>
      </c>
    </row>
    <row r="117" spans="1:7" x14ac:dyDescent="0.25">
      <c r="A117" s="104" t="str">
        <f>IF('Feuille de saisie'!D122="","",'Feuille de saisie'!D122)</f>
        <v/>
      </c>
      <c r="B117" s="106">
        <v>116</v>
      </c>
      <c r="C117" s="107" t="str">
        <f>IFERROR(VLOOKUP($A117,Emargement!$A$9:$G$208,6,FALSE),"")</f>
        <v/>
      </c>
      <c r="D117" s="107" t="str">
        <f>IFERROR(VLOOKUP($A117,Emargement!$A$9:$G$208,2,FALSE),"")</f>
        <v/>
      </c>
      <c r="E117" s="107" t="str">
        <f>IFERROR(VLOOKUP($A117,Emargement!$A$9:$G$208,3,FALSE),"")</f>
        <v/>
      </c>
      <c r="F117" s="107" t="str">
        <f>IFERROR(VLOOKUP($A117,Emargement!$A$9:$G$208,4,FALSE),"")</f>
        <v/>
      </c>
      <c r="G117" s="108" t="str">
        <f>IF(TEXT('Feuille de saisie'!P122/86400, "hh:mm:ss")="00:00:00","",TEXT('Feuille de saisie'!P122/86400, "hh:mm:ss"))</f>
        <v/>
      </c>
    </row>
    <row r="118" spans="1:7" x14ac:dyDescent="0.25">
      <c r="A118" s="104" t="str">
        <f>IF('Feuille de saisie'!D123="","",'Feuille de saisie'!D123)</f>
        <v/>
      </c>
      <c r="B118" s="106">
        <v>117</v>
      </c>
      <c r="C118" s="107" t="str">
        <f>IFERROR(VLOOKUP($A118,Emargement!$A$9:$G$208,6,FALSE),"")</f>
        <v/>
      </c>
      <c r="D118" s="107" t="str">
        <f>IFERROR(VLOOKUP($A118,Emargement!$A$9:$G$208,2,FALSE),"")</f>
        <v/>
      </c>
      <c r="E118" s="107" t="str">
        <f>IFERROR(VLOOKUP($A118,Emargement!$A$9:$G$208,3,FALSE),"")</f>
        <v/>
      </c>
      <c r="F118" s="107" t="str">
        <f>IFERROR(VLOOKUP($A118,Emargement!$A$9:$G$208,4,FALSE),"")</f>
        <v/>
      </c>
      <c r="G118" s="108" t="str">
        <f>IF(TEXT('Feuille de saisie'!P123/86400, "hh:mm:ss")="00:00:00","",TEXT('Feuille de saisie'!P123/86400, "hh:mm:ss"))</f>
        <v/>
      </c>
    </row>
    <row r="119" spans="1:7" x14ac:dyDescent="0.25">
      <c r="A119" s="104" t="str">
        <f>IF('Feuille de saisie'!D124="","",'Feuille de saisie'!D124)</f>
        <v/>
      </c>
      <c r="B119" s="106">
        <v>118</v>
      </c>
      <c r="C119" s="107" t="str">
        <f>IFERROR(VLOOKUP($A119,Emargement!$A$9:$G$208,6,FALSE),"")</f>
        <v/>
      </c>
      <c r="D119" s="107" t="str">
        <f>IFERROR(VLOOKUP($A119,Emargement!$A$9:$G$208,2,FALSE),"")</f>
        <v/>
      </c>
      <c r="E119" s="107" t="str">
        <f>IFERROR(VLOOKUP($A119,Emargement!$A$9:$G$208,3,FALSE),"")</f>
        <v/>
      </c>
      <c r="F119" s="107" t="str">
        <f>IFERROR(VLOOKUP($A119,Emargement!$A$9:$G$208,4,FALSE),"")</f>
        <v/>
      </c>
      <c r="G119" s="108" t="str">
        <f>IF(TEXT('Feuille de saisie'!P124/86400, "hh:mm:ss")="00:00:00","",TEXT('Feuille de saisie'!P124/86400, "hh:mm:ss"))</f>
        <v/>
      </c>
    </row>
    <row r="120" spans="1:7" x14ac:dyDescent="0.25">
      <c r="A120" s="104" t="str">
        <f>IF('Feuille de saisie'!D125="","",'Feuille de saisie'!D125)</f>
        <v/>
      </c>
      <c r="B120" s="106">
        <v>119</v>
      </c>
      <c r="C120" s="107" t="str">
        <f>IFERROR(VLOOKUP($A120,Emargement!$A$9:$G$208,6,FALSE),"")</f>
        <v/>
      </c>
      <c r="D120" s="107" t="str">
        <f>IFERROR(VLOOKUP($A120,Emargement!$A$9:$G$208,2,FALSE),"")</f>
        <v/>
      </c>
      <c r="E120" s="107" t="str">
        <f>IFERROR(VLOOKUP($A120,Emargement!$A$9:$G$208,3,FALSE),"")</f>
        <v/>
      </c>
      <c r="F120" s="107" t="str">
        <f>IFERROR(VLOOKUP($A120,Emargement!$A$9:$G$208,4,FALSE),"")</f>
        <v/>
      </c>
      <c r="G120" s="108" t="str">
        <f>IF(TEXT('Feuille de saisie'!P125/86400, "hh:mm:ss")="00:00:00","",TEXT('Feuille de saisie'!P125/86400, "hh:mm:ss"))</f>
        <v/>
      </c>
    </row>
    <row r="121" spans="1:7" x14ac:dyDescent="0.25">
      <c r="A121" s="104" t="str">
        <f>IF('Feuille de saisie'!D126="","",'Feuille de saisie'!D126)</f>
        <v/>
      </c>
      <c r="B121" s="106">
        <v>120</v>
      </c>
      <c r="C121" s="107" t="str">
        <f>IFERROR(VLOOKUP($A121,Emargement!$A$9:$G$208,6,FALSE),"")</f>
        <v/>
      </c>
      <c r="D121" s="107" t="str">
        <f>IFERROR(VLOOKUP($A121,Emargement!$A$9:$G$208,2,FALSE),"")</f>
        <v/>
      </c>
      <c r="E121" s="107" t="str">
        <f>IFERROR(VLOOKUP($A121,Emargement!$A$9:$G$208,3,FALSE),"")</f>
        <v/>
      </c>
      <c r="F121" s="107" t="str">
        <f>IFERROR(VLOOKUP($A121,Emargement!$A$9:$G$208,4,FALSE),"")</f>
        <v/>
      </c>
      <c r="G121" s="108" t="str">
        <f>IF(TEXT('Feuille de saisie'!P126/86400, "hh:mm:ss")="00:00:00","",TEXT('Feuille de saisie'!P126/86400, "hh:mm:ss"))</f>
        <v/>
      </c>
    </row>
    <row r="122" spans="1:7" x14ac:dyDescent="0.25">
      <c r="A122" s="104" t="str">
        <f>IF('Feuille de saisie'!D127="","",'Feuille de saisie'!D127)</f>
        <v/>
      </c>
      <c r="B122" s="106">
        <v>121</v>
      </c>
      <c r="C122" s="107" t="str">
        <f>IFERROR(VLOOKUP($A122,Emargement!$A$9:$G$208,6,FALSE),"")</f>
        <v/>
      </c>
      <c r="D122" s="107" t="str">
        <f>IFERROR(VLOOKUP($A122,Emargement!$A$9:$G$208,2,FALSE),"")</f>
        <v/>
      </c>
      <c r="E122" s="107" t="str">
        <f>IFERROR(VLOOKUP($A122,Emargement!$A$9:$G$208,3,FALSE),"")</f>
        <v/>
      </c>
      <c r="F122" s="107" t="str">
        <f>IFERROR(VLOOKUP($A122,Emargement!$A$9:$G$208,4,FALSE),"")</f>
        <v/>
      </c>
      <c r="G122" s="108" t="str">
        <f>IF(TEXT('Feuille de saisie'!P127/86400, "hh:mm:ss")="00:00:00","",TEXT('Feuille de saisie'!P127/86400, "hh:mm:ss"))</f>
        <v/>
      </c>
    </row>
    <row r="123" spans="1:7" x14ac:dyDescent="0.25">
      <c r="A123" s="104" t="str">
        <f>IF('Feuille de saisie'!D128="","",'Feuille de saisie'!D128)</f>
        <v/>
      </c>
      <c r="B123" s="106">
        <v>122</v>
      </c>
      <c r="C123" s="107" t="str">
        <f>IFERROR(VLOOKUP($A123,Emargement!$A$9:$G$208,6,FALSE),"")</f>
        <v/>
      </c>
      <c r="D123" s="107" t="str">
        <f>IFERROR(VLOOKUP($A123,Emargement!$A$9:$G$208,2,FALSE),"")</f>
        <v/>
      </c>
      <c r="E123" s="107" t="str">
        <f>IFERROR(VLOOKUP($A123,Emargement!$A$9:$G$208,3,FALSE),"")</f>
        <v/>
      </c>
      <c r="F123" s="107" t="str">
        <f>IFERROR(VLOOKUP($A123,Emargement!$A$9:$G$208,4,FALSE),"")</f>
        <v/>
      </c>
      <c r="G123" s="108" t="str">
        <f>IF(TEXT('Feuille de saisie'!P128/86400, "hh:mm:ss")="00:00:00","",TEXT('Feuille de saisie'!P128/86400, "hh:mm:ss"))</f>
        <v/>
      </c>
    </row>
    <row r="124" spans="1:7" x14ac:dyDescent="0.25">
      <c r="A124" s="104" t="str">
        <f>IF('Feuille de saisie'!D129="","",'Feuille de saisie'!D129)</f>
        <v/>
      </c>
      <c r="B124" s="106">
        <v>123</v>
      </c>
      <c r="C124" s="107" t="str">
        <f>IFERROR(VLOOKUP($A124,Emargement!$A$9:$G$208,6,FALSE),"")</f>
        <v/>
      </c>
      <c r="D124" s="107" t="str">
        <f>IFERROR(VLOOKUP($A124,Emargement!$A$9:$G$208,2,FALSE),"")</f>
        <v/>
      </c>
      <c r="E124" s="107" t="str">
        <f>IFERROR(VLOOKUP($A124,Emargement!$A$9:$G$208,3,FALSE),"")</f>
        <v/>
      </c>
      <c r="F124" s="107" t="str">
        <f>IFERROR(VLOOKUP($A124,Emargement!$A$9:$G$208,4,FALSE),"")</f>
        <v/>
      </c>
      <c r="G124" s="108" t="str">
        <f>IF(TEXT('Feuille de saisie'!P129/86400, "hh:mm:ss")="00:00:00","",TEXT('Feuille de saisie'!P129/86400, "hh:mm:ss"))</f>
        <v/>
      </c>
    </row>
    <row r="125" spans="1:7" x14ac:dyDescent="0.25">
      <c r="A125" s="104" t="str">
        <f>IF('Feuille de saisie'!D130="","",'Feuille de saisie'!D130)</f>
        <v/>
      </c>
      <c r="B125" s="106">
        <v>124</v>
      </c>
      <c r="C125" s="107" t="str">
        <f>IFERROR(VLOOKUP($A125,Emargement!$A$9:$G$208,6,FALSE),"")</f>
        <v/>
      </c>
      <c r="D125" s="107" t="str">
        <f>IFERROR(VLOOKUP($A125,Emargement!$A$9:$G$208,2,FALSE),"")</f>
        <v/>
      </c>
      <c r="E125" s="107" t="str">
        <f>IFERROR(VLOOKUP($A125,Emargement!$A$9:$G$208,3,FALSE),"")</f>
        <v/>
      </c>
      <c r="F125" s="107" t="str">
        <f>IFERROR(VLOOKUP($A125,Emargement!$A$9:$G$208,4,FALSE),"")</f>
        <v/>
      </c>
      <c r="G125" s="108" t="str">
        <f>IF(TEXT('Feuille de saisie'!P130/86400, "hh:mm:ss")="00:00:00","",TEXT('Feuille de saisie'!P130/86400, "hh:mm:ss"))</f>
        <v/>
      </c>
    </row>
    <row r="126" spans="1:7" x14ac:dyDescent="0.25">
      <c r="A126" s="104" t="str">
        <f>IF('Feuille de saisie'!D131="","",'Feuille de saisie'!D131)</f>
        <v/>
      </c>
      <c r="B126" s="106">
        <v>125</v>
      </c>
      <c r="C126" s="107" t="str">
        <f>IFERROR(VLOOKUP($A126,Emargement!$A$9:$G$208,6,FALSE),"")</f>
        <v/>
      </c>
      <c r="D126" s="107" t="str">
        <f>IFERROR(VLOOKUP($A126,Emargement!$A$9:$G$208,2,FALSE),"")</f>
        <v/>
      </c>
      <c r="E126" s="107" t="str">
        <f>IFERROR(VLOOKUP($A126,Emargement!$A$9:$G$208,3,FALSE),"")</f>
        <v/>
      </c>
      <c r="F126" s="107" t="str">
        <f>IFERROR(VLOOKUP($A126,Emargement!$A$9:$G$208,4,FALSE),"")</f>
        <v/>
      </c>
      <c r="G126" s="108" t="str">
        <f>IF(TEXT('Feuille de saisie'!P131/86400, "hh:mm:ss")="00:00:00","",TEXT('Feuille de saisie'!P131/86400, "hh:mm:ss"))</f>
        <v/>
      </c>
    </row>
    <row r="127" spans="1:7" x14ac:dyDescent="0.25">
      <c r="A127" s="104" t="str">
        <f>IF('Feuille de saisie'!D132="","",'Feuille de saisie'!D132)</f>
        <v/>
      </c>
      <c r="B127" s="106">
        <v>126</v>
      </c>
      <c r="C127" s="107" t="str">
        <f>IFERROR(VLOOKUP($A127,Emargement!$A$9:$G$208,6,FALSE),"")</f>
        <v/>
      </c>
      <c r="D127" s="107" t="str">
        <f>IFERROR(VLOOKUP($A127,Emargement!$A$9:$G$208,2,FALSE),"")</f>
        <v/>
      </c>
      <c r="E127" s="107" t="str">
        <f>IFERROR(VLOOKUP($A127,Emargement!$A$9:$G$208,3,FALSE),"")</f>
        <v/>
      </c>
      <c r="F127" s="107" t="str">
        <f>IFERROR(VLOOKUP($A127,Emargement!$A$9:$G$208,4,FALSE),"")</f>
        <v/>
      </c>
      <c r="G127" s="108" t="str">
        <f>IF(TEXT('Feuille de saisie'!P132/86400, "hh:mm:ss")="00:00:00","",TEXT('Feuille de saisie'!P132/86400, "hh:mm:ss"))</f>
        <v/>
      </c>
    </row>
    <row r="128" spans="1:7" x14ac:dyDescent="0.25">
      <c r="A128" s="104" t="str">
        <f>IF('Feuille de saisie'!D133="","",'Feuille de saisie'!D133)</f>
        <v/>
      </c>
      <c r="B128" s="106">
        <v>127</v>
      </c>
      <c r="C128" s="107" t="str">
        <f>IFERROR(VLOOKUP($A128,Emargement!$A$9:$G$208,6,FALSE),"")</f>
        <v/>
      </c>
      <c r="D128" s="107" t="str">
        <f>IFERROR(VLOOKUP($A128,Emargement!$A$9:$G$208,2,FALSE),"")</f>
        <v/>
      </c>
      <c r="E128" s="107" t="str">
        <f>IFERROR(VLOOKUP($A128,Emargement!$A$9:$G$208,3,FALSE),"")</f>
        <v/>
      </c>
      <c r="F128" s="107" t="str">
        <f>IFERROR(VLOOKUP($A128,Emargement!$A$9:$G$208,4,FALSE),"")</f>
        <v/>
      </c>
      <c r="G128" s="108" t="str">
        <f>IF(TEXT('Feuille de saisie'!P133/86400, "hh:mm:ss")="00:00:00","",TEXT('Feuille de saisie'!P133/86400, "hh:mm:ss"))</f>
        <v/>
      </c>
    </row>
    <row r="129" spans="1:7" x14ac:dyDescent="0.25">
      <c r="A129" s="104" t="str">
        <f>IF('Feuille de saisie'!D134="","",'Feuille de saisie'!D134)</f>
        <v/>
      </c>
      <c r="B129" s="106">
        <v>128</v>
      </c>
      <c r="C129" s="107" t="str">
        <f>IFERROR(VLOOKUP($A129,Emargement!$A$9:$G$208,6,FALSE),"")</f>
        <v/>
      </c>
      <c r="D129" s="107" t="str">
        <f>IFERROR(VLOOKUP($A129,Emargement!$A$9:$G$208,2,FALSE),"")</f>
        <v/>
      </c>
      <c r="E129" s="107" t="str">
        <f>IFERROR(VLOOKUP($A129,Emargement!$A$9:$G$208,3,FALSE),"")</f>
        <v/>
      </c>
      <c r="F129" s="107" t="str">
        <f>IFERROR(VLOOKUP($A129,Emargement!$A$9:$G$208,4,FALSE),"")</f>
        <v/>
      </c>
      <c r="G129" s="108" t="str">
        <f>IF(TEXT('Feuille de saisie'!P134/86400, "hh:mm:ss")="00:00:00","",TEXT('Feuille de saisie'!P134/86400, "hh:mm:ss"))</f>
        <v/>
      </c>
    </row>
    <row r="130" spans="1:7" x14ac:dyDescent="0.25">
      <c r="A130" s="104" t="str">
        <f>IF('Feuille de saisie'!D135="","",'Feuille de saisie'!D135)</f>
        <v/>
      </c>
      <c r="B130" s="106">
        <v>129</v>
      </c>
      <c r="C130" s="107" t="str">
        <f>IFERROR(VLOOKUP($A130,Emargement!$A$9:$G$208,6,FALSE),"")</f>
        <v/>
      </c>
      <c r="D130" s="107" t="str">
        <f>IFERROR(VLOOKUP($A130,Emargement!$A$9:$G$208,2,FALSE),"")</f>
        <v/>
      </c>
      <c r="E130" s="107" t="str">
        <f>IFERROR(VLOOKUP($A130,Emargement!$A$9:$G$208,3,FALSE),"")</f>
        <v/>
      </c>
      <c r="F130" s="107" t="str">
        <f>IFERROR(VLOOKUP($A130,Emargement!$A$9:$G$208,4,FALSE),"")</f>
        <v/>
      </c>
      <c r="G130" s="108" t="str">
        <f>IF(TEXT('Feuille de saisie'!P135/86400, "hh:mm:ss")="00:00:00","",TEXT('Feuille de saisie'!P135/86400, "hh:mm:ss"))</f>
        <v/>
      </c>
    </row>
    <row r="131" spans="1:7" x14ac:dyDescent="0.25">
      <c r="A131" s="104" t="str">
        <f>IF('Feuille de saisie'!D136="","",'Feuille de saisie'!D136)</f>
        <v/>
      </c>
      <c r="B131" s="106">
        <v>130</v>
      </c>
      <c r="C131" s="107" t="str">
        <f>IFERROR(VLOOKUP($A131,Emargement!$A$9:$G$208,6,FALSE),"")</f>
        <v/>
      </c>
      <c r="D131" s="107" t="str">
        <f>IFERROR(VLOOKUP($A131,Emargement!$A$9:$G$208,2,FALSE),"")</f>
        <v/>
      </c>
      <c r="E131" s="107" t="str">
        <f>IFERROR(VLOOKUP($A131,Emargement!$A$9:$G$208,3,FALSE),"")</f>
        <v/>
      </c>
      <c r="F131" s="107" t="str">
        <f>IFERROR(VLOOKUP($A131,Emargement!$A$9:$G$208,4,FALSE),"")</f>
        <v/>
      </c>
      <c r="G131" s="108" t="str">
        <f>IF(TEXT('Feuille de saisie'!P136/86400, "hh:mm:ss")="00:00:00","",TEXT('Feuille de saisie'!P136/86400, "hh:mm:ss"))</f>
        <v/>
      </c>
    </row>
    <row r="132" spans="1:7" x14ac:dyDescent="0.25">
      <c r="A132" s="104" t="str">
        <f>IF('Feuille de saisie'!D137="","",'Feuille de saisie'!D137)</f>
        <v/>
      </c>
      <c r="B132" s="106">
        <v>131</v>
      </c>
      <c r="C132" s="107" t="str">
        <f>IFERROR(VLOOKUP($A132,Emargement!$A$9:$G$208,6,FALSE),"")</f>
        <v/>
      </c>
      <c r="D132" s="107" t="str">
        <f>IFERROR(VLOOKUP($A132,Emargement!$A$9:$G$208,2,FALSE),"")</f>
        <v/>
      </c>
      <c r="E132" s="107" t="str">
        <f>IFERROR(VLOOKUP($A132,Emargement!$A$9:$G$208,3,FALSE),"")</f>
        <v/>
      </c>
      <c r="F132" s="107" t="str">
        <f>IFERROR(VLOOKUP($A132,Emargement!$A$9:$G$208,4,FALSE),"")</f>
        <v/>
      </c>
      <c r="G132" s="108" t="str">
        <f>IF(TEXT('Feuille de saisie'!P137/86400, "hh:mm:ss")="00:00:00","",TEXT('Feuille de saisie'!P137/86400, "hh:mm:ss"))</f>
        <v/>
      </c>
    </row>
    <row r="133" spans="1:7" x14ac:dyDescent="0.25">
      <c r="A133" s="104" t="str">
        <f>IF('Feuille de saisie'!D138="","",'Feuille de saisie'!D138)</f>
        <v/>
      </c>
      <c r="B133" s="106">
        <v>132</v>
      </c>
      <c r="C133" s="107" t="str">
        <f>IFERROR(VLOOKUP($A133,Emargement!$A$9:$G$208,6,FALSE),"")</f>
        <v/>
      </c>
      <c r="D133" s="107" t="str">
        <f>IFERROR(VLOOKUP($A133,Emargement!$A$9:$G$208,2,FALSE),"")</f>
        <v/>
      </c>
      <c r="E133" s="107" t="str">
        <f>IFERROR(VLOOKUP($A133,Emargement!$A$9:$G$208,3,FALSE),"")</f>
        <v/>
      </c>
      <c r="F133" s="107" t="str">
        <f>IFERROR(VLOOKUP($A133,Emargement!$A$9:$G$208,4,FALSE),"")</f>
        <v/>
      </c>
      <c r="G133" s="108" t="str">
        <f>IF(TEXT('Feuille de saisie'!P138/86400, "hh:mm:ss")="00:00:00","",TEXT('Feuille de saisie'!P138/86400, "hh:mm:ss"))</f>
        <v/>
      </c>
    </row>
    <row r="134" spans="1:7" x14ac:dyDescent="0.25">
      <c r="A134" s="104" t="str">
        <f>IF('Feuille de saisie'!D139="","",'Feuille de saisie'!D139)</f>
        <v/>
      </c>
      <c r="B134" s="106">
        <v>133</v>
      </c>
      <c r="C134" s="107" t="str">
        <f>IFERROR(VLOOKUP($A134,Emargement!$A$9:$G$208,6,FALSE),"")</f>
        <v/>
      </c>
      <c r="D134" s="107" t="str">
        <f>IFERROR(VLOOKUP($A134,Emargement!$A$9:$G$208,2,FALSE),"")</f>
        <v/>
      </c>
      <c r="E134" s="107" t="str">
        <f>IFERROR(VLOOKUP($A134,Emargement!$A$9:$G$208,3,FALSE),"")</f>
        <v/>
      </c>
      <c r="F134" s="107" t="str">
        <f>IFERROR(VLOOKUP($A134,Emargement!$A$9:$G$208,4,FALSE),"")</f>
        <v/>
      </c>
      <c r="G134" s="108" t="str">
        <f>IF(TEXT('Feuille de saisie'!P139/86400, "hh:mm:ss")="00:00:00","",TEXT('Feuille de saisie'!P139/86400, "hh:mm:ss"))</f>
        <v/>
      </c>
    </row>
    <row r="135" spans="1:7" x14ac:dyDescent="0.25">
      <c r="A135" s="104" t="str">
        <f>IF('Feuille de saisie'!D140="","",'Feuille de saisie'!D140)</f>
        <v/>
      </c>
      <c r="B135" s="106">
        <v>134</v>
      </c>
      <c r="C135" s="107" t="str">
        <f>IFERROR(VLOOKUP($A135,Emargement!$A$9:$G$208,6,FALSE),"")</f>
        <v/>
      </c>
      <c r="D135" s="107" t="str">
        <f>IFERROR(VLOOKUP($A135,Emargement!$A$9:$G$208,2,FALSE),"")</f>
        <v/>
      </c>
      <c r="E135" s="107" t="str">
        <f>IFERROR(VLOOKUP($A135,Emargement!$A$9:$G$208,3,FALSE),"")</f>
        <v/>
      </c>
      <c r="F135" s="107" t="str">
        <f>IFERROR(VLOOKUP($A135,Emargement!$A$9:$G$208,4,FALSE),"")</f>
        <v/>
      </c>
      <c r="G135" s="108" t="str">
        <f>IF(TEXT('Feuille de saisie'!P140/86400, "hh:mm:ss")="00:00:00","",TEXT('Feuille de saisie'!P140/86400, "hh:mm:ss"))</f>
        <v/>
      </c>
    </row>
    <row r="136" spans="1:7" x14ac:dyDescent="0.25">
      <c r="A136" s="104" t="str">
        <f>IF('Feuille de saisie'!D141="","",'Feuille de saisie'!D141)</f>
        <v/>
      </c>
      <c r="B136" s="106">
        <v>135</v>
      </c>
      <c r="C136" s="107" t="str">
        <f>IFERROR(VLOOKUP($A136,Emargement!$A$9:$G$208,6,FALSE),"")</f>
        <v/>
      </c>
      <c r="D136" s="107" t="str">
        <f>IFERROR(VLOOKUP($A136,Emargement!$A$9:$G$208,2,FALSE),"")</f>
        <v/>
      </c>
      <c r="E136" s="107" t="str">
        <f>IFERROR(VLOOKUP($A136,Emargement!$A$9:$G$208,3,FALSE),"")</f>
        <v/>
      </c>
      <c r="F136" s="107" t="str">
        <f>IFERROR(VLOOKUP($A136,Emargement!$A$9:$G$208,4,FALSE),"")</f>
        <v/>
      </c>
      <c r="G136" s="108" t="str">
        <f>IF(TEXT('Feuille de saisie'!P141/86400, "hh:mm:ss")="00:00:00","",TEXT('Feuille de saisie'!P141/86400, "hh:mm:ss"))</f>
        <v/>
      </c>
    </row>
    <row r="137" spans="1:7" x14ac:dyDescent="0.25">
      <c r="A137" s="104" t="str">
        <f>IF('Feuille de saisie'!D142="","",'Feuille de saisie'!D142)</f>
        <v/>
      </c>
      <c r="B137" s="106">
        <v>136</v>
      </c>
      <c r="C137" s="107" t="str">
        <f>IFERROR(VLOOKUP($A137,Emargement!$A$9:$G$208,6,FALSE),"")</f>
        <v/>
      </c>
      <c r="D137" s="107" t="str">
        <f>IFERROR(VLOOKUP($A137,Emargement!$A$9:$G$208,2,FALSE),"")</f>
        <v/>
      </c>
      <c r="E137" s="107" t="str">
        <f>IFERROR(VLOOKUP($A137,Emargement!$A$9:$G$208,3,FALSE),"")</f>
        <v/>
      </c>
      <c r="F137" s="107" t="str">
        <f>IFERROR(VLOOKUP($A137,Emargement!$A$9:$G$208,4,FALSE),"")</f>
        <v/>
      </c>
      <c r="G137" s="108" t="str">
        <f>IF(TEXT('Feuille de saisie'!P142/86400, "hh:mm:ss")="00:00:00","",TEXT('Feuille de saisie'!P142/86400, "hh:mm:ss"))</f>
        <v/>
      </c>
    </row>
    <row r="138" spans="1:7" x14ac:dyDescent="0.25">
      <c r="A138" s="104" t="str">
        <f>IF('Feuille de saisie'!D143="","",'Feuille de saisie'!D143)</f>
        <v/>
      </c>
      <c r="B138" s="106">
        <v>137</v>
      </c>
      <c r="C138" s="107" t="str">
        <f>IFERROR(VLOOKUP($A138,Emargement!$A$9:$G$208,6,FALSE),"")</f>
        <v/>
      </c>
      <c r="D138" s="107" t="str">
        <f>IFERROR(VLOOKUP($A138,Emargement!$A$9:$G$208,2,FALSE),"")</f>
        <v/>
      </c>
      <c r="E138" s="107" t="str">
        <f>IFERROR(VLOOKUP($A138,Emargement!$A$9:$G$208,3,FALSE),"")</f>
        <v/>
      </c>
      <c r="F138" s="107" t="str">
        <f>IFERROR(VLOOKUP($A138,Emargement!$A$9:$G$208,4,FALSE),"")</f>
        <v/>
      </c>
      <c r="G138" s="108" t="str">
        <f>IF(TEXT('Feuille de saisie'!P143/86400, "hh:mm:ss")="00:00:00","",TEXT('Feuille de saisie'!P143/86400, "hh:mm:ss"))</f>
        <v/>
      </c>
    </row>
    <row r="139" spans="1:7" x14ac:dyDescent="0.25">
      <c r="A139" s="104" t="str">
        <f>IF('Feuille de saisie'!D144="","",'Feuille de saisie'!D144)</f>
        <v/>
      </c>
      <c r="B139" s="106">
        <v>138</v>
      </c>
      <c r="C139" s="107" t="str">
        <f>IFERROR(VLOOKUP($A139,Emargement!$A$9:$G$208,6,FALSE),"")</f>
        <v/>
      </c>
      <c r="D139" s="107" t="str">
        <f>IFERROR(VLOOKUP($A139,Emargement!$A$9:$G$208,2,FALSE),"")</f>
        <v/>
      </c>
      <c r="E139" s="107" t="str">
        <f>IFERROR(VLOOKUP($A139,Emargement!$A$9:$G$208,3,FALSE),"")</f>
        <v/>
      </c>
      <c r="F139" s="107" t="str">
        <f>IFERROR(VLOOKUP($A139,Emargement!$A$9:$G$208,4,FALSE),"")</f>
        <v/>
      </c>
      <c r="G139" s="108" t="str">
        <f>IF(TEXT('Feuille de saisie'!P144/86400, "hh:mm:ss")="00:00:00","",TEXT('Feuille de saisie'!P144/86400, "hh:mm:ss"))</f>
        <v/>
      </c>
    </row>
    <row r="140" spans="1:7" x14ac:dyDescent="0.25">
      <c r="A140" s="104" t="str">
        <f>IF('Feuille de saisie'!D145="","",'Feuille de saisie'!D145)</f>
        <v/>
      </c>
      <c r="B140" s="106">
        <v>139</v>
      </c>
      <c r="C140" s="107" t="str">
        <f>IFERROR(VLOOKUP($A140,Emargement!$A$9:$G$208,6,FALSE),"")</f>
        <v/>
      </c>
      <c r="D140" s="107" t="str">
        <f>IFERROR(VLOOKUP($A140,Emargement!$A$9:$G$208,2,FALSE),"")</f>
        <v/>
      </c>
      <c r="E140" s="107" t="str">
        <f>IFERROR(VLOOKUP($A140,Emargement!$A$9:$G$208,3,FALSE),"")</f>
        <v/>
      </c>
      <c r="F140" s="107" t="str">
        <f>IFERROR(VLOOKUP($A140,Emargement!$A$9:$G$208,4,FALSE),"")</f>
        <v/>
      </c>
      <c r="G140" s="108" t="str">
        <f>IF(TEXT('Feuille de saisie'!P145/86400, "hh:mm:ss")="00:00:00","",TEXT('Feuille de saisie'!P145/86400, "hh:mm:ss"))</f>
        <v/>
      </c>
    </row>
    <row r="141" spans="1:7" x14ac:dyDescent="0.25">
      <c r="A141" s="104" t="str">
        <f>IF('Feuille de saisie'!D146="","",'Feuille de saisie'!D146)</f>
        <v/>
      </c>
      <c r="B141" s="106">
        <v>140</v>
      </c>
      <c r="C141" s="107" t="str">
        <f>IFERROR(VLOOKUP($A141,Emargement!$A$9:$G$208,6,FALSE),"")</f>
        <v/>
      </c>
      <c r="D141" s="107" t="str">
        <f>IFERROR(VLOOKUP($A141,Emargement!$A$9:$G$208,2,FALSE),"")</f>
        <v/>
      </c>
      <c r="E141" s="107" t="str">
        <f>IFERROR(VLOOKUP($A141,Emargement!$A$9:$G$208,3,FALSE),"")</f>
        <v/>
      </c>
      <c r="F141" s="107" t="str">
        <f>IFERROR(VLOOKUP($A141,Emargement!$A$9:$G$208,4,FALSE),"")</f>
        <v/>
      </c>
      <c r="G141" s="108" t="str">
        <f>IF(TEXT('Feuille de saisie'!P146/86400, "hh:mm:ss")="00:00:00","",TEXT('Feuille de saisie'!P146/86400, "hh:mm:ss"))</f>
        <v/>
      </c>
    </row>
    <row r="142" spans="1:7" x14ac:dyDescent="0.25">
      <c r="A142" s="104" t="str">
        <f>IF('Feuille de saisie'!D147="","",'Feuille de saisie'!D147)</f>
        <v/>
      </c>
      <c r="B142" s="106">
        <v>141</v>
      </c>
      <c r="C142" s="107" t="str">
        <f>IFERROR(VLOOKUP($A142,Emargement!$A$9:$G$208,6,FALSE),"")</f>
        <v/>
      </c>
      <c r="D142" s="107" t="str">
        <f>IFERROR(VLOOKUP($A142,Emargement!$A$9:$G$208,2,FALSE),"")</f>
        <v/>
      </c>
      <c r="E142" s="107" t="str">
        <f>IFERROR(VLOOKUP($A142,Emargement!$A$9:$G$208,3,FALSE),"")</f>
        <v/>
      </c>
      <c r="F142" s="107" t="str">
        <f>IFERROR(VLOOKUP($A142,Emargement!$A$9:$G$208,4,FALSE),"")</f>
        <v/>
      </c>
      <c r="G142" s="108" t="str">
        <f>IF(TEXT('Feuille de saisie'!P147/86400, "hh:mm:ss")="00:00:00","",TEXT('Feuille de saisie'!P147/86400, "hh:mm:ss"))</f>
        <v/>
      </c>
    </row>
    <row r="143" spans="1:7" x14ac:dyDescent="0.25">
      <c r="A143" s="104" t="str">
        <f>IF('Feuille de saisie'!D148="","",'Feuille de saisie'!D148)</f>
        <v/>
      </c>
      <c r="B143" s="106">
        <v>142</v>
      </c>
      <c r="C143" s="107" t="str">
        <f>IFERROR(VLOOKUP($A143,Emargement!$A$9:$G$208,6,FALSE),"")</f>
        <v/>
      </c>
      <c r="D143" s="107" t="str">
        <f>IFERROR(VLOOKUP($A143,Emargement!$A$9:$G$208,2,FALSE),"")</f>
        <v/>
      </c>
      <c r="E143" s="107" t="str">
        <f>IFERROR(VLOOKUP($A143,Emargement!$A$9:$G$208,3,FALSE),"")</f>
        <v/>
      </c>
      <c r="F143" s="107" t="str">
        <f>IFERROR(VLOOKUP($A143,Emargement!$A$9:$G$208,4,FALSE),"")</f>
        <v/>
      </c>
      <c r="G143" s="108" t="str">
        <f>IF(TEXT('Feuille de saisie'!P148/86400, "hh:mm:ss")="00:00:00","",TEXT('Feuille de saisie'!P148/86400, "hh:mm:ss"))</f>
        <v/>
      </c>
    </row>
    <row r="144" spans="1:7" x14ac:dyDescent="0.25">
      <c r="A144" s="104" t="str">
        <f>IF('Feuille de saisie'!D149="","",'Feuille de saisie'!D149)</f>
        <v/>
      </c>
      <c r="B144" s="106">
        <v>143</v>
      </c>
      <c r="C144" s="107" t="str">
        <f>IFERROR(VLOOKUP($A144,Emargement!$A$9:$G$208,6,FALSE),"")</f>
        <v/>
      </c>
      <c r="D144" s="107" t="str">
        <f>IFERROR(VLOOKUP($A144,Emargement!$A$9:$G$208,2,FALSE),"")</f>
        <v/>
      </c>
      <c r="E144" s="107" t="str">
        <f>IFERROR(VLOOKUP($A144,Emargement!$A$9:$G$208,3,FALSE),"")</f>
        <v/>
      </c>
      <c r="F144" s="107" t="str">
        <f>IFERROR(VLOOKUP($A144,Emargement!$A$9:$G$208,4,FALSE),"")</f>
        <v/>
      </c>
      <c r="G144" s="108" t="str">
        <f>IF(TEXT('Feuille de saisie'!P149/86400, "hh:mm:ss")="00:00:00","",TEXT('Feuille de saisie'!P149/86400, "hh:mm:ss"))</f>
        <v/>
      </c>
    </row>
    <row r="145" spans="1:7" x14ac:dyDescent="0.25">
      <c r="A145" s="104" t="str">
        <f>IF('Feuille de saisie'!D150="","",'Feuille de saisie'!D150)</f>
        <v/>
      </c>
      <c r="B145" s="106">
        <v>144</v>
      </c>
      <c r="C145" s="107" t="str">
        <f>IFERROR(VLOOKUP($A145,Emargement!$A$9:$G$208,6,FALSE),"")</f>
        <v/>
      </c>
      <c r="D145" s="107" t="str">
        <f>IFERROR(VLOOKUP($A145,Emargement!$A$9:$G$208,2,FALSE),"")</f>
        <v/>
      </c>
      <c r="E145" s="107" t="str">
        <f>IFERROR(VLOOKUP($A145,Emargement!$A$9:$G$208,3,FALSE),"")</f>
        <v/>
      </c>
      <c r="F145" s="107" t="str">
        <f>IFERROR(VLOOKUP($A145,Emargement!$A$9:$G$208,4,FALSE),"")</f>
        <v/>
      </c>
      <c r="G145" s="108" t="str">
        <f>IF(TEXT('Feuille de saisie'!P150/86400, "hh:mm:ss")="00:00:00","",TEXT('Feuille de saisie'!P150/86400, "hh:mm:ss"))</f>
        <v/>
      </c>
    </row>
    <row r="146" spans="1:7" x14ac:dyDescent="0.25">
      <c r="A146" s="104" t="str">
        <f>IF('Feuille de saisie'!D151="","",'Feuille de saisie'!D151)</f>
        <v/>
      </c>
      <c r="B146" s="106">
        <v>145</v>
      </c>
      <c r="C146" s="107" t="str">
        <f>IFERROR(VLOOKUP($A146,Emargement!$A$9:$G$208,6,FALSE),"")</f>
        <v/>
      </c>
      <c r="D146" s="107" t="str">
        <f>IFERROR(VLOOKUP($A146,Emargement!$A$9:$G$208,2,FALSE),"")</f>
        <v/>
      </c>
      <c r="E146" s="107" t="str">
        <f>IFERROR(VLOOKUP($A146,Emargement!$A$9:$G$208,3,FALSE),"")</f>
        <v/>
      </c>
      <c r="F146" s="107" t="str">
        <f>IFERROR(VLOOKUP($A146,Emargement!$A$9:$G$208,4,FALSE),"")</f>
        <v/>
      </c>
      <c r="G146" s="108" t="str">
        <f>IF(TEXT('Feuille de saisie'!P151/86400, "hh:mm:ss")="00:00:00","",TEXT('Feuille de saisie'!P151/86400, "hh:mm:ss"))</f>
        <v/>
      </c>
    </row>
    <row r="147" spans="1:7" x14ac:dyDescent="0.25">
      <c r="A147" s="104" t="str">
        <f>IF('Feuille de saisie'!D152="","",'Feuille de saisie'!D152)</f>
        <v/>
      </c>
      <c r="B147" s="106">
        <v>146</v>
      </c>
      <c r="C147" s="107" t="str">
        <f>IFERROR(VLOOKUP($A147,Emargement!$A$9:$G$208,6,FALSE),"")</f>
        <v/>
      </c>
      <c r="D147" s="107" t="str">
        <f>IFERROR(VLOOKUP($A147,Emargement!$A$9:$G$208,2,FALSE),"")</f>
        <v/>
      </c>
      <c r="E147" s="107" t="str">
        <f>IFERROR(VLOOKUP($A147,Emargement!$A$9:$G$208,3,FALSE),"")</f>
        <v/>
      </c>
      <c r="F147" s="107" t="str">
        <f>IFERROR(VLOOKUP($A147,Emargement!$A$9:$G$208,4,FALSE),"")</f>
        <v/>
      </c>
      <c r="G147" s="108" t="str">
        <f>IF(TEXT('Feuille de saisie'!P152/86400, "hh:mm:ss")="00:00:00","",TEXT('Feuille de saisie'!P152/86400, "hh:mm:ss"))</f>
        <v/>
      </c>
    </row>
    <row r="148" spans="1:7" x14ac:dyDescent="0.25">
      <c r="A148" s="104" t="str">
        <f>IF('Feuille de saisie'!D153="","",'Feuille de saisie'!D153)</f>
        <v/>
      </c>
      <c r="B148" s="106">
        <v>147</v>
      </c>
      <c r="C148" s="107" t="str">
        <f>IFERROR(VLOOKUP($A148,Emargement!$A$9:$G$208,6,FALSE),"")</f>
        <v/>
      </c>
      <c r="D148" s="107" t="str">
        <f>IFERROR(VLOOKUP($A148,Emargement!$A$9:$G$208,2,FALSE),"")</f>
        <v/>
      </c>
      <c r="E148" s="107" t="str">
        <f>IFERROR(VLOOKUP($A148,Emargement!$A$9:$G$208,3,FALSE),"")</f>
        <v/>
      </c>
      <c r="F148" s="107" t="str">
        <f>IFERROR(VLOOKUP($A148,Emargement!$A$9:$G$208,4,FALSE),"")</f>
        <v/>
      </c>
      <c r="G148" s="108" t="str">
        <f>IF(TEXT('Feuille de saisie'!P153/86400, "hh:mm:ss")="00:00:00","",TEXT('Feuille de saisie'!P153/86400, "hh:mm:ss"))</f>
        <v/>
      </c>
    </row>
    <row r="149" spans="1:7" x14ac:dyDescent="0.25">
      <c r="A149" s="104" t="str">
        <f>IF('Feuille de saisie'!D154="","",'Feuille de saisie'!D154)</f>
        <v/>
      </c>
      <c r="B149" s="106">
        <v>148</v>
      </c>
      <c r="C149" s="107" t="str">
        <f>IFERROR(VLOOKUP($A149,Emargement!$A$9:$G$208,6,FALSE),"")</f>
        <v/>
      </c>
      <c r="D149" s="107" t="str">
        <f>IFERROR(VLOOKUP($A149,Emargement!$A$9:$G$208,2,FALSE),"")</f>
        <v/>
      </c>
      <c r="E149" s="107" t="str">
        <f>IFERROR(VLOOKUP($A149,Emargement!$A$9:$G$208,3,FALSE),"")</f>
        <v/>
      </c>
      <c r="F149" s="107" t="str">
        <f>IFERROR(VLOOKUP($A149,Emargement!$A$9:$G$208,4,FALSE),"")</f>
        <v/>
      </c>
      <c r="G149" s="108" t="str">
        <f>IF(TEXT('Feuille de saisie'!P154/86400, "hh:mm:ss")="00:00:00","",TEXT('Feuille de saisie'!P154/86400, "hh:mm:ss"))</f>
        <v/>
      </c>
    </row>
    <row r="150" spans="1:7" x14ac:dyDescent="0.25">
      <c r="A150" s="104" t="str">
        <f>IF('Feuille de saisie'!D155="","",'Feuille de saisie'!D155)</f>
        <v/>
      </c>
      <c r="B150" s="106">
        <v>149</v>
      </c>
      <c r="C150" s="107" t="str">
        <f>IFERROR(VLOOKUP($A150,Emargement!$A$9:$G$208,6,FALSE),"")</f>
        <v/>
      </c>
      <c r="D150" s="107" t="str">
        <f>IFERROR(VLOOKUP($A150,Emargement!$A$9:$G$208,2,FALSE),"")</f>
        <v/>
      </c>
      <c r="E150" s="107" t="str">
        <f>IFERROR(VLOOKUP($A150,Emargement!$A$9:$G$208,3,FALSE),"")</f>
        <v/>
      </c>
      <c r="F150" s="107" t="str">
        <f>IFERROR(VLOOKUP($A150,Emargement!$A$9:$G$208,4,FALSE),"")</f>
        <v/>
      </c>
      <c r="G150" s="108" t="str">
        <f>IF(TEXT('Feuille de saisie'!P155/86400, "hh:mm:ss")="00:00:00","",TEXT('Feuille de saisie'!P155/86400, "hh:mm:ss"))</f>
        <v/>
      </c>
    </row>
    <row r="151" spans="1:7" x14ac:dyDescent="0.25">
      <c r="A151" s="104" t="str">
        <f>IF('Feuille de saisie'!D156="","",'Feuille de saisie'!D156)</f>
        <v/>
      </c>
      <c r="B151" s="106">
        <v>150</v>
      </c>
      <c r="C151" s="107" t="str">
        <f>IFERROR(VLOOKUP($A151,Emargement!$A$9:$G$208,6,FALSE),"")</f>
        <v/>
      </c>
      <c r="D151" s="107" t="str">
        <f>IFERROR(VLOOKUP($A151,Emargement!$A$9:$G$208,2,FALSE),"")</f>
        <v/>
      </c>
      <c r="E151" s="107" t="str">
        <f>IFERROR(VLOOKUP($A151,Emargement!$A$9:$G$208,3,FALSE),"")</f>
        <v/>
      </c>
      <c r="F151" s="107" t="str">
        <f>IFERROR(VLOOKUP($A151,Emargement!$A$9:$G$208,4,FALSE),"")</f>
        <v/>
      </c>
      <c r="G151" s="108" t="str">
        <f>IF(TEXT('Feuille de saisie'!P156/86400, "hh:mm:ss")="00:00:00","",TEXT('Feuille de saisie'!P156/86400, "hh:mm:ss"))</f>
        <v/>
      </c>
    </row>
    <row r="152" spans="1:7" x14ac:dyDescent="0.25">
      <c r="A152" s="104" t="str">
        <f>IF('Feuille de saisie'!D157="","",'Feuille de saisie'!D157)</f>
        <v/>
      </c>
      <c r="B152" s="106">
        <v>151</v>
      </c>
      <c r="C152" s="107" t="str">
        <f>IFERROR(VLOOKUP($A152,Emargement!$A$9:$G$208,6,FALSE),"")</f>
        <v/>
      </c>
      <c r="D152" s="107" t="str">
        <f>IFERROR(VLOOKUP($A152,Emargement!$A$9:$G$208,2,FALSE),"")</f>
        <v/>
      </c>
      <c r="E152" s="107" t="str">
        <f>IFERROR(VLOOKUP($A152,Emargement!$A$9:$G$208,3,FALSE),"")</f>
        <v/>
      </c>
      <c r="F152" s="107" t="str">
        <f>IFERROR(VLOOKUP($A152,Emargement!$A$9:$G$208,4,FALSE),"")</f>
        <v/>
      </c>
      <c r="G152" s="108" t="str">
        <f>IF(TEXT('Feuille de saisie'!P157/86400, "hh:mm:ss")="00:00:00","",TEXT('Feuille de saisie'!P157/86400, "hh:mm:ss"))</f>
        <v/>
      </c>
    </row>
    <row r="153" spans="1:7" x14ac:dyDescent="0.25">
      <c r="A153" s="104" t="str">
        <f>IF('Feuille de saisie'!D158="","",'Feuille de saisie'!D158)</f>
        <v/>
      </c>
      <c r="B153" s="106">
        <v>152</v>
      </c>
      <c r="C153" s="107" t="str">
        <f>IFERROR(VLOOKUP($A153,Emargement!$A$9:$G$208,6,FALSE),"")</f>
        <v/>
      </c>
      <c r="D153" s="107" t="str">
        <f>IFERROR(VLOOKUP($A153,Emargement!$A$9:$G$208,2,FALSE),"")</f>
        <v/>
      </c>
      <c r="E153" s="107" t="str">
        <f>IFERROR(VLOOKUP($A153,Emargement!$A$9:$G$208,3,FALSE),"")</f>
        <v/>
      </c>
      <c r="F153" s="107" t="str">
        <f>IFERROR(VLOOKUP($A153,Emargement!$A$9:$G$208,4,FALSE),"")</f>
        <v/>
      </c>
      <c r="G153" s="108" t="str">
        <f>IF(TEXT('Feuille de saisie'!P158/86400, "hh:mm:ss")="00:00:00","",TEXT('Feuille de saisie'!P158/86400, "hh:mm:ss"))</f>
        <v/>
      </c>
    </row>
    <row r="154" spans="1:7" x14ac:dyDescent="0.25">
      <c r="A154" s="104" t="str">
        <f>IF('Feuille de saisie'!D159="","",'Feuille de saisie'!D159)</f>
        <v/>
      </c>
      <c r="B154" s="106">
        <v>153</v>
      </c>
      <c r="C154" s="107" t="str">
        <f>IFERROR(VLOOKUP($A154,Emargement!$A$9:$G$208,6,FALSE),"")</f>
        <v/>
      </c>
      <c r="D154" s="107" t="str">
        <f>IFERROR(VLOOKUP($A154,Emargement!$A$9:$G$208,2,FALSE),"")</f>
        <v/>
      </c>
      <c r="E154" s="107" t="str">
        <f>IFERROR(VLOOKUP($A154,Emargement!$A$9:$G$208,3,FALSE),"")</f>
        <v/>
      </c>
      <c r="F154" s="107" t="str">
        <f>IFERROR(VLOOKUP($A154,Emargement!$A$9:$G$208,4,FALSE),"")</f>
        <v/>
      </c>
      <c r="G154" s="108" t="str">
        <f>IF(TEXT('Feuille de saisie'!P159/86400, "hh:mm:ss")="00:00:00","",TEXT('Feuille de saisie'!P159/86400, "hh:mm:ss"))</f>
        <v/>
      </c>
    </row>
    <row r="155" spans="1:7" x14ac:dyDescent="0.25">
      <c r="A155" s="104" t="str">
        <f>IF('Feuille de saisie'!D160="","",'Feuille de saisie'!D160)</f>
        <v/>
      </c>
      <c r="B155" s="106">
        <v>154</v>
      </c>
      <c r="C155" s="107" t="str">
        <f>IFERROR(VLOOKUP($A155,Emargement!$A$9:$G$208,6,FALSE),"")</f>
        <v/>
      </c>
      <c r="D155" s="107" t="str">
        <f>IFERROR(VLOOKUP($A155,Emargement!$A$9:$G$208,2,FALSE),"")</f>
        <v/>
      </c>
      <c r="E155" s="107" t="str">
        <f>IFERROR(VLOOKUP($A155,Emargement!$A$9:$G$208,3,FALSE),"")</f>
        <v/>
      </c>
      <c r="F155" s="107" t="str">
        <f>IFERROR(VLOOKUP($A155,Emargement!$A$9:$G$208,4,FALSE),"")</f>
        <v/>
      </c>
      <c r="G155" s="108" t="str">
        <f>IF(TEXT('Feuille de saisie'!P160/86400, "hh:mm:ss")="00:00:00","",TEXT('Feuille de saisie'!P160/86400, "hh:mm:ss"))</f>
        <v/>
      </c>
    </row>
    <row r="156" spans="1:7" x14ac:dyDescent="0.25">
      <c r="A156" s="104" t="str">
        <f>IF('Feuille de saisie'!D161="","",'Feuille de saisie'!D161)</f>
        <v/>
      </c>
      <c r="B156" s="106">
        <v>155</v>
      </c>
      <c r="C156" s="107" t="str">
        <f>IFERROR(VLOOKUP($A156,Emargement!$A$9:$G$208,6,FALSE),"")</f>
        <v/>
      </c>
      <c r="D156" s="107" t="str">
        <f>IFERROR(VLOOKUP($A156,Emargement!$A$9:$G$208,2,FALSE),"")</f>
        <v/>
      </c>
      <c r="E156" s="107" t="str">
        <f>IFERROR(VLOOKUP($A156,Emargement!$A$9:$G$208,3,FALSE),"")</f>
        <v/>
      </c>
      <c r="F156" s="107" t="str">
        <f>IFERROR(VLOOKUP($A156,Emargement!$A$9:$G$208,4,FALSE),"")</f>
        <v/>
      </c>
      <c r="G156" s="108" t="str">
        <f>IF(TEXT('Feuille de saisie'!P161/86400, "hh:mm:ss")="00:00:00","",TEXT('Feuille de saisie'!P161/86400, "hh:mm:ss"))</f>
        <v/>
      </c>
    </row>
    <row r="157" spans="1:7" x14ac:dyDescent="0.25">
      <c r="A157" s="104" t="str">
        <f>IF('Feuille de saisie'!D162="","",'Feuille de saisie'!D162)</f>
        <v/>
      </c>
      <c r="B157" s="106">
        <v>156</v>
      </c>
      <c r="C157" s="107" t="str">
        <f>IFERROR(VLOOKUP($A157,Emargement!$A$9:$G$208,6,FALSE),"")</f>
        <v/>
      </c>
      <c r="D157" s="107" t="str">
        <f>IFERROR(VLOOKUP($A157,Emargement!$A$9:$G$208,2,FALSE),"")</f>
        <v/>
      </c>
      <c r="E157" s="107" t="str">
        <f>IFERROR(VLOOKUP($A157,Emargement!$A$9:$G$208,3,FALSE),"")</f>
        <v/>
      </c>
      <c r="F157" s="107" t="str">
        <f>IFERROR(VLOOKUP($A157,Emargement!$A$9:$G$208,4,FALSE),"")</f>
        <v/>
      </c>
      <c r="G157" s="108" t="str">
        <f>IF(TEXT('Feuille de saisie'!P162/86400, "hh:mm:ss")="00:00:00","",TEXT('Feuille de saisie'!P162/86400, "hh:mm:ss"))</f>
        <v/>
      </c>
    </row>
    <row r="158" spans="1:7" x14ac:dyDescent="0.25">
      <c r="A158" s="104" t="str">
        <f>IF('Feuille de saisie'!D163="","",'Feuille de saisie'!D163)</f>
        <v/>
      </c>
      <c r="B158" s="106">
        <v>157</v>
      </c>
      <c r="C158" s="107" t="str">
        <f>IFERROR(VLOOKUP($A158,Emargement!$A$9:$G$208,6,FALSE),"")</f>
        <v/>
      </c>
      <c r="D158" s="107" t="str">
        <f>IFERROR(VLOOKUP($A158,Emargement!$A$9:$G$208,2,FALSE),"")</f>
        <v/>
      </c>
      <c r="E158" s="107" t="str">
        <f>IFERROR(VLOOKUP($A158,Emargement!$A$9:$G$208,3,FALSE),"")</f>
        <v/>
      </c>
      <c r="F158" s="107" t="str">
        <f>IFERROR(VLOOKUP($A158,Emargement!$A$9:$G$208,4,FALSE),"")</f>
        <v/>
      </c>
      <c r="G158" s="108" t="str">
        <f>IF(TEXT('Feuille de saisie'!P163/86400, "hh:mm:ss")="00:00:00","",TEXT('Feuille de saisie'!P163/86400, "hh:mm:ss"))</f>
        <v/>
      </c>
    </row>
    <row r="159" spans="1:7" x14ac:dyDescent="0.25">
      <c r="A159" s="104" t="str">
        <f>IF('Feuille de saisie'!D164="","",'Feuille de saisie'!D164)</f>
        <v/>
      </c>
      <c r="B159" s="106">
        <v>158</v>
      </c>
      <c r="C159" s="107" t="str">
        <f>IFERROR(VLOOKUP($A159,Emargement!$A$9:$G$208,6,FALSE),"")</f>
        <v/>
      </c>
      <c r="D159" s="107" t="str">
        <f>IFERROR(VLOOKUP($A159,Emargement!$A$9:$G$208,2,FALSE),"")</f>
        <v/>
      </c>
      <c r="E159" s="107" t="str">
        <f>IFERROR(VLOOKUP($A159,Emargement!$A$9:$G$208,3,FALSE),"")</f>
        <v/>
      </c>
      <c r="F159" s="107" t="str">
        <f>IFERROR(VLOOKUP($A159,Emargement!$A$9:$G$208,4,FALSE),"")</f>
        <v/>
      </c>
      <c r="G159" s="108" t="str">
        <f>IF(TEXT('Feuille de saisie'!P164/86400, "hh:mm:ss")="00:00:00","",TEXT('Feuille de saisie'!P164/86400, "hh:mm:ss"))</f>
        <v/>
      </c>
    </row>
    <row r="160" spans="1:7" x14ac:dyDescent="0.25">
      <c r="A160" s="104" t="str">
        <f>IF('Feuille de saisie'!D165="","",'Feuille de saisie'!D165)</f>
        <v/>
      </c>
      <c r="B160" s="106">
        <v>159</v>
      </c>
      <c r="C160" s="107" t="str">
        <f>IFERROR(VLOOKUP($A160,Emargement!$A$9:$G$208,6,FALSE),"")</f>
        <v/>
      </c>
      <c r="D160" s="107" t="str">
        <f>IFERROR(VLOOKUP($A160,Emargement!$A$9:$G$208,2,FALSE),"")</f>
        <v/>
      </c>
      <c r="E160" s="107" t="str">
        <f>IFERROR(VLOOKUP($A160,Emargement!$A$9:$G$208,3,FALSE),"")</f>
        <v/>
      </c>
      <c r="F160" s="107" t="str">
        <f>IFERROR(VLOOKUP($A160,Emargement!$A$9:$G$208,4,FALSE),"")</f>
        <v/>
      </c>
      <c r="G160" s="108" t="str">
        <f>IF(TEXT('Feuille de saisie'!P165/86400, "hh:mm:ss")="00:00:00","",TEXT('Feuille de saisie'!P165/86400, "hh:mm:ss"))</f>
        <v/>
      </c>
    </row>
    <row r="161" spans="1:7" x14ac:dyDescent="0.25">
      <c r="A161" s="104" t="str">
        <f>IF('Feuille de saisie'!D166="","",'Feuille de saisie'!D166)</f>
        <v/>
      </c>
      <c r="B161" s="106">
        <v>160</v>
      </c>
      <c r="C161" s="107" t="str">
        <f>IFERROR(VLOOKUP($A161,Emargement!$A$9:$G$208,6,FALSE),"")</f>
        <v/>
      </c>
      <c r="D161" s="107" t="str">
        <f>IFERROR(VLOOKUP($A161,Emargement!$A$9:$G$208,2,FALSE),"")</f>
        <v/>
      </c>
      <c r="E161" s="107" t="str">
        <f>IFERROR(VLOOKUP($A161,Emargement!$A$9:$G$208,3,FALSE),"")</f>
        <v/>
      </c>
      <c r="F161" s="107" t="str">
        <f>IFERROR(VLOOKUP($A161,Emargement!$A$9:$G$208,4,FALSE),"")</f>
        <v/>
      </c>
      <c r="G161" s="108" t="str">
        <f>IF(TEXT('Feuille de saisie'!P166/86400, "hh:mm:ss")="00:00:00","",TEXT('Feuille de saisie'!P166/86400, "hh:mm:ss"))</f>
        <v/>
      </c>
    </row>
    <row r="162" spans="1:7" x14ac:dyDescent="0.25">
      <c r="A162" s="104" t="str">
        <f>IF('Feuille de saisie'!D167="","",'Feuille de saisie'!D167)</f>
        <v/>
      </c>
      <c r="B162" s="106">
        <v>161</v>
      </c>
      <c r="C162" s="107" t="str">
        <f>IFERROR(VLOOKUP($A162,Emargement!$A$9:$G$208,6,FALSE),"")</f>
        <v/>
      </c>
      <c r="D162" s="107" t="str">
        <f>IFERROR(VLOOKUP($A162,Emargement!$A$9:$G$208,2,FALSE),"")</f>
        <v/>
      </c>
      <c r="E162" s="107" t="str">
        <f>IFERROR(VLOOKUP($A162,Emargement!$A$9:$G$208,3,FALSE),"")</f>
        <v/>
      </c>
      <c r="F162" s="107" t="str">
        <f>IFERROR(VLOOKUP($A162,Emargement!$A$9:$G$208,4,FALSE),"")</f>
        <v/>
      </c>
      <c r="G162" s="108" t="str">
        <f>IF(TEXT('Feuille de saisie'!P167/86400, "hh:mm:ss")="00:00:00","",TEXT('Feuille de saisie'!P167/86400, "hh:mm:ss"))</f>
        <v/>
      </c>
    </row>
    <row r="163" spans="1:7" x14ac:dyDescent="0.25">
      <c r="A163" s="104" t="str">
        <f>IF('Feuille de saisie'!D168="","",'Feuille de saisie'!D168)</f>
        <v/>
      </c>
      <c r="B163" s="106">
        <v>162</v>
      </c>
      <c r="C163" s="107" t="str">
        <f>IFERROR(VLOOKUP($A163,Emargement!$A$9:$G$208,6,FALSE),"")</f>
        <v/>
      </c>
      <c r="D163" s="107" t="str">
        <f>IFERROR(VLOOKUP($A163,Emargement!$A$9:$G$208,2,FALSE),"")</f>
        <v/>
      </c>
      <c r="E163" s="107" t="str">
        <f>IFERROR(VLOOKUP($A163,Emargement!$A$9:$G$208,3,FALSE),"")</f>
        <v/>
      </c>
      <c r="F163" s="107" t="str">
        <f>IFERROR(VLOOKUP($A163,Emargement!$A$9:$G$208,4,FALSE),"")</f>
        <v/>
      </c>
      <c r="G163" s="108" t="str">
        <f>IF(TEXT('Feuille de saisie'!P168/86400, "hh:mm:ss")="00:00:00","",TEXT('Feuille de saisie'!P168/86400, "hh:mm:ss"))</f>
        <v/>
      </c>
    </row>
    <row r="164" spans="1:7" x14ac:dyDescent="0.25">
      <c r="A164" s="104" t="str">
        <f>IF('Feuille de saisie'!D169="","",'Feuille de saisie'!D169)</f>
        <v/>
      </c>
      <c r="B164" s="106">
        <v>163</v>
      </c>
      <c r="C164" s="107" t="str">
        <f>IFERROR(VLOOKUP($A164,Emargement!$A$9:$G$208,6,FALSE),"")</f>
        <v/>
      </c>
      <c r="D164" s="107" t="str">
        <f>IFERROR(VLOOKUP($A164,Emargement!$A$9:$G$208,2,FALSE),"")</f>
        <v/>
      </c>
      <c r="E164" s="107" t="str">
        <f>IFERROR(VLOOKUP($A164,Emargement!$A$9:$G$208,3,FALSE),"")</f>
        <v/>
      </c>
      <c r="F164" s="107" t="str">
        <f>IFERROR(VLOOKUP($A164,Emargement!$A$9:$G$208,4,FALSE),"")</f>
        <v/>
      </c>
      <c r="G164" s="108" t="str">
        <f>IF(TEXT('Feuille de saisie'!P169/86400, "hh:mm:ss")="00:00:00","",TEXT('Feuille de saisie'!P169/86400, "hh:mm:ss"))</f>
        <v/>
      </c>
    </row>
    <row r="165" spans="1:7" x14ac:dyDescent="0.25">
      <c r="A165" s="104" t="str">
        <f>IF('Feuille de saisie'!D170="","",'Feuille de saisie'!D170)</f>
        <v/>
      </c>
      <c r="B165" s="106">
        <v>164</v>
      </c>
      <c r="C165" s="107" t="str">
        <f>IFERROR(VLOOKUP($A165,Emargement!$A$9:$G$208,6,FALSE),"")</f>
        <v/>
      </c>
      <c r="D165" s="107" t="str">
        <f>IFERROR(VLOOKUP($A165,Emargement!$A$9:$G$208,2,FALSE),"")</f>
        <v/>
      </c>
      <c r="E165" s="107" t="str">
        <f>IFERROR(VLOOKUP($A165,Emargement!$A$9:$G$208,3,FALSE),"")</f>
        <v/>
      </c>
      <c r="F165" s="107" t="str">
        <f>IFERROR(VLOOKUP($A165,Emargement!$A$9:$G$208,4,FALSE),"")</f>
        <v/>
      </c>
      <c r="G165" s="108" t="str">
        <f>IF(TEXT('Feuille de saisie'!P170/86400, "hh:mm:ss")="00:00:00","",TEXT('Feuille de saisie'!P170/86400, "hh:mm:ss"))</f>
        <v/>
      </c>
    </row>
    <row r="166" spans="1:7" x14ac:dyDescent="0.25">
      <c r="A166" s="104" t="str">
        <f>IF('Feuille de saisie'!D171="","",'Feuille de saisie'!D171)</f>
        <v/>
      </c>
      <c r="B166" s="106">
        <v>165</v>
      </c>
      <c r="C166" s="107" t="str">
        <f>IFERROR(VLOOKUP($A166,Emargement!$A$9:$G$208,6,FALSE),"")</f>
        <v/>
      </c>
      <c r="D166" s="107" t="str">
        <f>IFERROR(VLOOKUP($A166,Emargement!$A$9:$G$208,2,FALSE),"")</f>
        <v/>
      </c>
      <c r="E166" s="107" t="str">
        <f>IFERROR(VLOOKUP($A166,Emargement!$A$9:$G$208,3,FALSE),"")</f>
        <v/>
      </c>
      <c r="F166" s="107" t="str">
        <f>IFERROR(VLOOKUP($A166,Emargement!$A$9:$G$208,4,FALSE),"")</f>
        <v/>
      </c>
      <c r="G166" s="108" t="str">
        <f>IF(TEXT('Feuille de saisie'!P171/86400, "hh:mm:ss")="00:00:00","",TEXT('Feuille de saisie'!P171/86400, "hh:mm:ss"))</f>
        <v/>
      </c>
    </row>
    <row r="167" spans="1:7" x14ac:dyDescent="0.25">
      <c r="A167" s="104" t="str">
        <f>IF('Feuille de saisie'!D172="","",'Feuille de saisie'!D172)</f>
        <v/>
      </c>
      <c r="B167" s="106">
        <v>166</v>
      </c>
      <c r="C167" s="107" t="str">
        <f>IFERROR(VLOOKUP($A167,Emargement!$A$9:$G$208,6,FALSE),"")</f>
        <v/>
      </c>
      <c r="D167" s="107" t="str">
        <f>IFERROR(VLOOKUP($A167,Emargement!$A$9:$G$208,2,FALSE),"")</f>
        <v/>
      </c>
      <c r="E167" s="107" t="str">
        <f>IFERROR(VLOOKUP($A167,Emargement!$A$9:$G$208,3,FALSE),"")</f>
        <v/>
      </c>
      <c r="F167" s="107" t="str">
        <f>IFERROR(VLOOKUP($A167,Emargement!$A$9:$G$208,4,FALSE),"")</f>
        <v/>
      </c>
      <c r="G167" s="108" t="str">
        <f>IF(TEXT('Feuille de saisie'!P172/86400, "hh:mm:ss")="00:00:00","",TEXT('Feuille de saisie'!P172/86400, "hh:mm:ss"))</f>
        <v/>
      </c>
    </row>
    <row r="168" spans="1:7" x14ac:dyDescent="0.25">
      <c r="A168" s="104" t="str">
        <f>IF('Feuille de saisie'!D173="","",'Feuille de saisie'!D173)</f>
        <v/>
      </c>
      <c r="B168" s="106">
        <v>167</v>
      </c>
      <c r="C168" s="107" t="str">
        <f>IFERROR(VLOOKUP($A168,Emargement!$A$9:$G$208,6,FALSE),"")</f>
        <v/>
      </c>
      <c r="D168" s="107" t="str">
        <f>IFERROR(VLOOKUP($A168,Emargement!$A$9:$G$208,2,FALSE),"")</f>
        <v/>
      </c>
      <c r="E168" s="107" t="str">
        <f>IFERROR(VLOOKUP($A168,Emargement!$A$9:$G$208,3,FALSE),"")</f>
        <v/>
      </c>
      <c r="F168" s="107" t="str">
        <f>IFERROR(VLOOKUP($A168,Emargement!$A$9:$G$208,4,FALSE),"")</f>
        <v/>
      </c>
      <c r="G168" s="108" t="str">
        <f>IF(TEXT('Feuille de saisie'!P173/86400, "hh:mm:ss")="00:00:00","",TEXT('Feuille de saisie'!P173/86400, "hh:mm:ss"))</f>
        <v/>
      </c>
    </row>
    <row r="169" spans="1:7" x14ac:dyDescent="0.25">
      <c r="A169" s="104" t="str">
        <f>IF('Feuille de saisie'!D174="","",'Feuille de saisie'!D174)</f>
        <v/>
      </c>
      <c r="B169" s="106">
        <v>168</v>
      </c>
      <c r="C169" s="107" t="str">
        <f>IFERROR(VLOOKUP($A169,Emargement!$A$9:$G$208,6,FALSE),"")</f>
        <v/>
      </c>
      <c r="D169" s="107" t="str">
        <f>IFERROR(VLOOKUP($A169,Emargement!$A$9:$G$208,2,FALSE),"")</f>
        <v/>
      </c>
      <c r="E169" s="107" t="str">
        <f>IFERROR(VLOOKUP($A169,Emargement!$A$9:$G$208,3,FALSE),"")</f>
        <v/>
      </c>
      <c r="F169" s="107" t="str">
        <f>IFERROR(VLOOKUP($A169,Emargement!$A$9:$G$208,4,FALSE),"")</f>
        <v/>
      </c>
      <c r="G169" s="108" t="str">
        <f>IF(TEXT('Feuille de saisie'!P174/86400, "hh:mm:ss")="00:00:00","",TEXT('Feuille de saisie'!P174/86400, "hh:mm:ss"))</f>
        <v/>
      </c>
    </row>
    <row r="170" spans="1:7" x14ac:dyDescent="0.25">
      <c r="A170" s="104" t="str">
        <f>IF('Feuille de saisie'!D175="","",'Feuille de saisie'!D175)</f>
        <v/>
      </c>
      <c r="B170" s="106">
        <v>169</v>
      </c>
      <c r="C170" s="107" t="str">
        <f>IFERROR(VLOOKUP($A170,Emargement!$A$9:$G$208,6,FALSE),"")</f>
        <v/>
      </c>
      <c r="D170" s="107" t="str">
        <f>IFERROR(VLOOKUP($A170,Emargement!$A$9:$G$208,2,FALSE),"")</f>
        <v/>
      </c>
      <c r="E170" s="107" t="str">
        <f>IFERROR(VLOOKUP($A170,Emargement!$A$9:$G$208,3,FALSE),"")</f>
        <v/>
      </c>
      <c r="F170" s="107" t="str">
        <f>IFERROR(VLOOKUP($A170,Emargement!$A$9:$G$208,4,FALSE),"")</f>
        <v/>
      </c>
      <c r="G170" s="108" t="str">
        <f>IF(TEXT('Feuille de saisie'!P175/86400, "hh:mm:ss")="00:00:00","",TEXT('Feuille de saisie'!P175/86400, "hh:mm:ss"))</f>
        <v/>
      </c>
    </row>
    <row r="171" spans="1:7" x14ac:dyDescent="0.25">
      <c r="A171" s="104" t="str">
        <f>IF('Feuille de saisie'!D176="","",'Feuille de saisie'!D176)</f>
        <v/>
      </c>
      <c r="B171" s="106">
        <v>170</v>
      </c>
      <c r="C171" s="107" t="str">
        <f>IFERROR(VLOOKUP($A171,Emargement!$A$9:$G$208,6,FALSE),"")</f>
        <v/>
      </c>
      <c r="D171" s="107" t="str">
        <f>IFERROR(VLOOKUP($A171,Emargement!$A$9:$G$208,2,FALSE),"")</f>
        <v/>
      </c>
      <c r="E171" s="107" t="str">
        <f>IFERROR(VLOOKUP($A171,Emargement!$A$9:$G$208,3,FALSE),"")</f>
        <v/>
      </c>
      <c r="F171" s="107" t="str">
        <f>IFERROR(VLOOKUP($A171,Emargement!$A$9:$G$208,4,FALSE),"")</f>
        <v/>
      </c>
      <c r="G171" s="108" t="str">
        <f>IF(TEXT('Feuille de saisie'!P176/86400, "hh:mm:ss")="00:00:00","",TEXT('Feuille de saisie'!P176/86400, "hh:mm:ss"))</f>
        <v/>
      </c>
    </row>
    <row r="172" spans="1:7" x14ac:dyDescent="0.25">
      <c r="A172" s="104" t="str">
        <f>IF('Feuille de saisie'!D177="","",'Feuille de saisie'!D177)</f>
        <v/>
      </c>
      <c r="B172" s="106">
        <v>171</v>
      </c>
      <c r="C172" s="107" t="str">
        <f>IFERROR(VLOOKUP($A172,Emargement!$A$9:$G$208,6,FALSE),"")</f>
        <v/>
      </c>
      <c r="D172" s="107" t="str">
        <f>IFERROR(VLOOKUP($A172,Emargement!$A$9:$G$208,2,FALSE),"")</f>
        <v/>
      </c>
      <c r="E172" s="107" t="str">
        <f>IFERROR(VLOOKUP($A172,Emargement!$A$9:$G$208,3,FALSE),"")</f>
        <v/>
      </c>
      <c r="F172" s="107" t="str">
        <f>IFERROR(VLOOKUP($A172,Emargement!$A$9:$G$208,4,FALSE),"")</f>
        <v/>
      </c>
      <c r="G172" s="108" t="str">
        <f>IF(TEXT('Feuille de saisie'!P177/86400, "hh:mm:ss")="00:00:00","",TEXT('Feuille de saisie'!P177/86400, "hh:mm:ss"))</f>
        <v/>
      </c>
    </row>
    <row r="173" spans="1:7" x14ac:dyDescent="0.25">
      <c r="A173" s="104" t="str">
        <f>IF('Feuille de saisie'!D178="","",'Feuille de saisie'!D178)</f>
        <v/>
      </c>
      <c r="B173" s="106">
        <v>172</v>
      </c>
      <c r="C173" s="107" t="str">
        <f>IFERROR(VLOOKUP($A173,Emargement!$A$9:$G$208,6,FALSE),"")</f>
        <v/>
      </c>
      <c r="D173" s="107" t="str">
        <f>IFERROR(VLOOKUP($A173,Emargement!$A$9:$G$208,2,FALSE),"")</f>
        <v/>
      </c>
      <c r="E173" s="107" t="str">
        <f>IFERROR(VLOOKUP($A173,Emargement!$A$9:$G$208,3,FALSE),"")</f>
        <v/>
      </c>
      <c r="F173" s="107" t="str">
        <f>IFERROR(VLOOKUP($A173,Emargement!$A$9:$G$208,4,FALSE),"")</f>
        <v/>
      </c>
      <c r="G173" s="108" t="str">
        <f>IF(TEXT('Feuille de saisie'!P178/86400, "hh:mm:ss")="00:00:00","",TEXT('Feuille de saisie'!P178/86400, "hh:mm:ss"))</f>
        <v/>
      </c>
    </row>
    <row r="174" spans="1:7" x14ac:dyDescent="0.25">
      <c r="A174" s="104" t="str">
        <f>IF('Feuille de saisie'!D179="","",'Feuille de saisie'!D179)</f>
        <v/>
      </c>
      <c r="B174" s="106">
        <v>173</v>
      </c>
      <c r="C174" s="107" t="str">
        <f>IFERROR(VLOOKUP($A174,Emargement!$A$9:$G$208,6,FALSE),"")</f>
        <v/>
      </c>
      <c r="D174" s="107" t="str">
        <f>IFERROR(VLOOKUP($A174,Emargement!$A$9:$G$208,2,FALSE),"")</f>
        <v/>
      </c>
      <c r="E174" s="107" t="str">
        <f>IFERROR(VLOOKUP($A174,Emargement!$A$9:$G$208,3,FALSE),"")</f>
        <v/>
      </c>
      <c r="F174" s="107" t="str">
        <f>IFERROR(VLOOKUP($A174,Emargement!$A$9:$G$208,4,FALSE),"")</f>
        <v/>
      </c>
      <c r="G174" s="108" t="str">
        <f>IF(TEXT('Feuille de saisie'!P179/86400, "hh:mm:ss")="00:00:00","",TEXT('Feuille de saisie'!P179/86400, "hh:mm:ss"))</f>
        <v/>
      </c>
    </row>
    <row r="175" spans="1:7" x14ac:dyDescent="0.25">
      <c r="A175" s="104" t="str">
        <f>IF('Feuille de saisie'!D180="","",'Feuille de saisie'!D180)</f>
        <v/>
      </c>
      <c r="B175" s="106">
        <v>174</v>
      </c>
      <c r="C175" s="107" t="str">
        <f>IFERROR(VLOOKUP($A175,Emargement!$A$9:$G$208,6,FALSE),"")</f>
        <v/>
      </c>
      <c r="D175" s="107" t="str">
        <f>IFERROR(VLOOKUP($A175,Emargement!$A$9:$G$208,2,FALSE),"")</f>
        <v/>
      </c>
      <c r="E175" s="107" t="str">
        <f>IFERROR(VLOOKUP($A175,Emargement!$A$9:$G$208,3,FALSE),"")</f>
        <v/>
      </c>
      <c r="F175" s="107" t="str">
        <f>IFERROR(VLOOKUP($A175,Emargement!$A$9:$G$208,4,FALSE),"")</f>
        <v/>
      </c>
      <c r="G175" s="108" t="str">
        <f>IF(TEXT('Feuille de saisie'!P180/86400, "hh:mm:ss")="00:00:00","",TEXT('Feuille de saisie'!P180/86400, "hh:mm:ss"))</f>
        <v/>
      </c>
    </row>
    <row r="176" spans="1:7" x14ac:dyDescent="0.25">
      <c r="A176" s="104" t="str">
        <f>IF('Feuille de saisie'!D181="","",'Feuille de saisie'!D181)</f>
        <v/>
      </c>
      <c r="B176" s="106">
        <v>175</v>
      </c>
      <c r="C176" s="107" t="str">
        <f>IFERROR(VLOOKUP($A176,Emargement!$A$9:$G$208,6,FALSE),"")</f>
        <v/>
      </c>
      <c r="D176" s="107" t="str">
        <f>IFERROR(VLOOKUP($A176,Emargement!$A$9:$G$208,2,FALSE),"")</f>
        <v/>
      </c>
      <c r="E176" s="107" t="str">
        <f>IFERROR(VLOOKUP($A176,Emargement!$A$9:$G$208,3,FALSE),"")</f>
        <v/>
      </c>
      <c r="F176" s="107" t="str">
        <f>IFERROR(VLOOKUP($A176,Emargement!$A$9:$G$208,4,FALSE),"")</f>
        <v/>
      </c>
      <c r="G176" s="108" t="str">
        <f>IF(TEXT('Feuille de saisie'!P181/86400, "hh:mm:ss")="00:00:00","",TEXT('Feuille de saisie'!P181/86400, "hh:mm:ss"))</f>
        <v/>
      </c>
    </row>
    <row r="177" spans="1:7" x14ac:dyDescent="0.25">
      <c r="A177" s="104" t="str">
        <f>IF('Feuille de saisie'!D182="","",'Feuille de saisie'!D182)</f>
        <v/>
      </c>
      <c r="B177" s="106">
        <v>176</v>
      </c>
      <c r="C177" s="107" t="str">
        <f>IFERROR(VLOOKUP($A177,Emargement!$A$9:$G$208,6,FALSE),"")</f>
        <v/>
      </c>
      <c r="D177" s="107" t="str">
        <f>IFERROR(VLOOKUP($A177,Emargement!$A$9:$G$208,2,FALSE),"")</f>
        <v/>
      </c>
      <c r="E177" s="107" t="str">
        <f>IFERROR(VLOOKUP($A177,Emargement!$A$9:$G$208,3,FALSE),"")</f>
        <v/>
      </c>
      <c r="F177" s="107" t="str">
        <f>IFERROR(VLOOKUP($A177,Emargement!$A$9:$G$208,4,FALSE),"")</f>
        <v/>
      </c>
      <c r="G177" s="108" t="str">
        <f>IF(TEXT('Feuille de saisie'!P182/86400, "hh:mm:ss")="00:00:00","",TEXT('Feuille de saisie'!P182/86400, "hh:mm:ss"))</f>
        <v/>
      </c>
    </row>
    <row r="178" spans="1:7" x14ac:dyDescent="0.25">
      <c r="A178" s="104" t="str">
        <f>IF('Feuille de saisie'!D183="","",'Feuille de saisie'!D183)</f>
        <v/>
      </c>
      <c r="B178" s="106">
        <v>177</v>
      </c>
      <c r="C178" s="107" t="str">
        <f>IFERROR(VLOOKUP($A178,Emargement!$A$9:$G$208,6,FALSE),"")</f>
        <v/>
      </c>
      <c r="D178" s="107" t="str">
        <f>IFERROR(VLOOKUP($A178,Emargement!$A$9:$G$208,2,FALSE),"")</f>
        <v/>
      </c>
      <c r="E178" s="107" t="str">
        <f>IFERROR(VLOOKUP($A178,Emargement!$A$9:$G$208,3,FALSE),"")</f>
        <v/>
      </c>
      <c r="F178" s="107" t="str">
        <f>IFERROR(VLOOKUP($A178,Emargement!$A$9:$G$208,4,FALSE),"")</f>
        <v/>
      </c>
      <c r="G178" s="108" t="str">
        <f>IF(TEXT('Feuille de saisie'!P183/86400, "hh:mm:ss")="00:00:00","",TEXT('Feuille de saisie'!P183/86400, "hh:mm:ss"))</f>
        <v/>
      </c>
    </row>
    <row r="179" spans="1:7" x14ac:dyDescent="0.25">
      <c r="A179" s="104" t="str">
        <f>IF('Feuille de saisie'!D184="","",'Feuille de saisie'!D184)</f>
        <v/>
      </c>
      <c r="B179" s="106">
        <v>178</v>
      </c>
      <c r="C179" s="107" t="str">
        <f>IFERROR(VLOOKUP($A179,Emargement!$A$9:$G$208,6,FALSE),"")</f>
        <v/>
      </c>
      <c r="D179" s="107" t="str">
        <f>IFERROR(VLOOKUP($A179,Emargement!$A$9:$G$208,2,FALSE),"")</f>
        <v/>
      </c>
      <c r="E179" s="107" t="str">
        <f>IFERROR(VLOOKUP($A179,Emargement!$A$9:$G$208,3,FALSE),"")</f>
        <v/>
      </c>
      <c r="F179" s="107" t="str">
        <f>IFERROR(VLOOKUP($A179,Emargement!$A$9:$G$208,4,FALSE),"")</f>
        <v/>
      </c>
      <c r="G179" s="108" t="str">
        <f>IF(TEXT('Feuille de saisie'!P184/86400, "hh:mm:ss")="00:00:00","",TEXT('Feuille de saisie'!P184/86400, "hh:mm:ss"))</f>
        <v/>
      </c>
    </row>
    <row r="180" spans="1:7" x14ac:dyDescent="0.25">
      <c r="A180" s="104" t="str">
        <f>IF('Feuille de saisie'!D185="","",'Feuille de saisie'!D185)</f>
        <v/>
      </c>
      <c r="B180" s="106">
        <v>179</v>
      </c>
      <c r="C180" s="107" t="str">
        <f>IFERROR(VLOOKUP($A180,Emargement!$A$9:$G$208,6,FALSE),"")</f>
        <v/>
      </c>
      <c r="D180" s="107" t="str">
        <f>IFERROR(VLOOKUP($A180,Emargement!$A$9:$G$208,2,FALSE),"")</f>
        <v/>
      </c>
      <c r="E180" s="107" t="str">
        <f>IFERROR(VLOOKUP($A180,Emargement!$A$9:$G$208,3,FALSE),"")</f>
        <v/>
      </c>
      <c r="F180" s="107" t="str">
        <f>IFERROR(VLOOKUP($A180,Emargement!$A$9:$G$208,4,FALSE),"")</f>
        <v/>
      </c>
      <c r="G180" s="108" t="str">
        <f>IF(TEXT('Feuille de saisie'!P185/86400, "hh:mm:ss")="00:00:00","",TEXT('Feuille de saisie'!P185/86400, "hh:mm:ss"))</f>
        <v/>
      </c>
    </row>
    <row r="181" spans="1:7" x14ac:dyDescent="0.25">
      <c r="A181" s="104" t="str">
        <f>IF('Feuille de saisie'!D186="","",'Feuille de saisie'!D186)</f>
        <v/>
      </c>
      <c r="B181" s="106">
        <v>180</v>
      </c>
      <c r="C181" s="107" t="str">
        <f>IFERROR(VLOOKUP($A181,Emargement!$A$9:$G$208,6,FALSE),"")</f>
        <v/>
      </c>
      <c r="D181" s="107" t="str">
        <f>IFERROR(VLOOKUP($A181,Emargement!$A$9:$G$208,2,FALSE),"")</f>
        <v/>
      </c>
      <c r="E181" s="107" t="str">
        <f>IFERROR(VLOOKUP($A181,Emargement!$A$9:$G$208,3,FALSE),"")</f>
        <v/>
      </c>
      <c r="F181" s="107" t="str">
        <f>IFERROR(VLOOKUP($A181,Emargement!$A$9:$G$208,4,FALSE),"")</f>
        <v/>
      </c>
      <c r="G181" s="108" t="str">
        <f>IF(TEXT('Feuille de saisie'!P186/86400, "hh:mm:ss")="00:00:00","",TEXT('Feuille de saisie'!P186/86400, "hh:mm:ss"))</f>
        <v/>
      </c>
    </row>
    <row r="182" spans="1:7" x14ac:dyDescent="0.25">
      <c r="A182" s="104" t="str">
        <f>IF('Feuille de saisie'!D187="","",'Feuille de saisie'!D187)</f>
        <v/>
      </c>
      <c r="B182" s="106">
        <v>181</v>
      </c>
      <c r="C182" s="107" t="str">
        <f>IFERROR(VLOOKUP($A182,Emargement!$A$9:$G$208,6,FALSE),"")</f>
        <v/>
      </c>
      <c r="D182" s="107" t="str">
        <f>IFERROR(VLOOKUP($A182,Emargement!$A$9:$G$208,2,FALSE),"")</f>
        <v/>
      </c>
      <c r="E182" s="107" t="str">
        <f>IFERROR(VLOOKUP($A182,Emargement!$A$9:$G$208,3,FALSE),"")</f>
        <v/>
      </c>
      <c r="F182" s="107" t="str">
        <f>IFERROR(VLOOKUP($A182,Emargement!$A$9:$G$208,4,FALSE),"")</f>
        <v/>
      </c>
      <c r="G182" s="108" t="str">
        <f>IF(TEXT('Feuille de saisie'!P187/86400, "hh:mm:ss")="00:00:00","",TEXT('Feuille de saisie'!P187/86400, "hh:mm:ss"))</f>
        <v/>
      </c>
    </row>
    <row r="183" spans="1:7" x14ac:dyDescent="0.25">
      <c r="A183" s="104" t="str">
        <f>IF('Feuille de saisie'!D188="","",'Feuille de saisie'!D188)</f>
        <v/>
      </c>
      <c r="B183" s="106">
        <v>182</v>
      </c>
      <c r="C183" s="107" t="str">
        <f>IFERROR(VLOOKUP($A183,Emargement!$A$9:$G$208,6,FALSE),"")</f>
        <v/>
      </c>
      <c r="D183" s="107" t="str">
        <f>IFERROR(VLOOKUP($A183,Emargement!$A$9:$G$208,2,FALSE),"")</f>
        <v/>
      </c>
      <c r="E183" s="107" t="str">
        <f>IFERROR(VLOOKUP($A183,Emargement!$A$9:$G$208,3,FALSE),"")</f>
        <v/>
      </c>
      <c r="F183" s="107" t="str">
        <f>IFERROR(VLOOKUP($A183,Emargement!$A$9:$G$208,4,FALSE),"")</f>
        <v/>
      </c>
      <c r="G183" s="108" t="str">
        <f>IF(TEXT('Feuille de saisie'!P188/86400, "hh:mm:ss")="00:00:00","",TEXT('Feuille de saisie'!P188/86400, "hh:mm:ss"))</f>
        <v/>
      </c>
    </row>
    <row r="184" spans="1:7" x14ac:dyDescent="0.25">
      <c r="A184" s="104" t="str">
        <f>IF('Feuille de saisie'!D189="","",'Feuille de saisie'!D189)</f>
        <v/>
      </c>
      <c r="B184" s="106">
        <v>183</v>
      </c>
      <c r="C184" s="107" t="str">
        <f>IFERROR(VLOOKUP($A184,Emargement!$A$9:$G$208,6,FALSE),"")</f>
        <v/>
      </c>
      <c r="D184" s="107" t="str">
        <f>IFERROR(VLOOKUP($A184,Emargement!$A$9:$G$208,2,FALSE),"")</f>
        <v/>
      </c>
      <c r="E184" s="107" t="str">
        <f>IFERROR(VLOOKUP($A184,Emargement!$A$9:$G$208,3,FALSE),"")</f>
        <v/>
      </c>
      <c r="F184" s="107" t="str">
        <f>IFERROR(VLOOKUP($A184,Emargement!$A$9:$G$208,4,FALSE),"")</f>
        <v/>
      </c>
      <c r="G184" s="108" t="str">
        <f>IF(TEXT('Feuille de saisie'!P189/86400, "hh:mm:ss")="00:00:00","",TEXT('Feuille de saisie'!P189/86400, "hh:mm:ss"))</f>
        <v/>
      </c>
    </row>
    <row r="185" spans="1:7" x14ac:dyDescent="0.25">
      <c r="A185" s="104" t="str">
        <f>IF('Feuille de saisie'!D190="","",'Feuille de saisie'!D190)</f>
        <v/>
      </c>
      <c r="B185" s="106">
        <v>184</v>
      </c>
      <c r="C185" s="107" t="str">
        <f>IFERROR(VLOOKUP($A185,Emargement!$A$9:$G$208,6,FALSE),"")</f>
        <v/>
      </c>
      <c r="D185" s="107" t="str">
        <f>IFERROR(VLOOKUP($A185,Emargement!$A$9:$G$208,2,FALSE),"")</f>
        <v/>
      </c>
      <c r="E185" s="107" t="str">
        <f>IFERROR(VLOOKUP($A185,Emargement!$A$9:$G$208,3,FALSE),"")</f>
        <v/>
      </c>
      <c r="F185" s="107" t="str">
        <f>IFERROR(VLOOKUP($A185,Emargement!$A$9:$G$208,4,FALSE),"")</f>
        <v/>
      </c>
      <c r="G185" s="108" t="str">
        <f>IF(TEXT('Feuille de saisie'!P190/86400, "hh:mm:ss")="00:00:00","",TEXT('Feuille de saisie'!P190/86400, "hh:mm:ss"))</f>
        <v/>
      </c>
    </row>
    <row r="186" spans="1:7" x14ac:dyDescent="0.25">
      <c r="A186" s="104" t="str">
        <f>IF('Feuille de saisie'!D191="","",'Feuille de saisie'!D191)</f>
        <v/>
      </c>
      <c r="B186" s="106">
        <v>185</v>
      </c>
      <c r="C186" s="107" t="str">
        <f>IFERROR(VLOOKUP($A186,Emargement!$A$9:$G$208,6,FALSE),"")</f>
        <v/>
      </c>
      <c r="D186" s="107" t="str">
        <f>IFERROR(VLOOKUP($A186,Emargement!$A$9:$G$208,2,FALSE),"")</f>
        <v/>
      </c>
      <c r="E186" s="107" t="str">
        <f>IFERROR(VLOOKUP($A186,Emargement!$A$9:$G$208,3,FALSE),"")</f>
        <v/>
      </c>
      <c r="F186" s="107" t="str">
        <f>IFERROR(VLOOKUP($A186,Emargement!$A$9:$G$208,4,FALSE),"")</f>
        <v/>
      </c>
      <c r="G186" s="108" t="str">
        <f>IF(TEXT('Feuille de saisie'!P191/86400, "hh:mm:ss")="00:00:00","",TEXT('Feuille de saisie'!P191/86400, "hh:mm:ss"))</f>
        <v/>
      </c>
    </row>
    <row r="187" spans="1:7" x14ac:dyDescent="0.25">
      <c r="A187" s="104" t="str">
        <f>IF('Feuille de saisie'!D192="","",'Feuille de saisie'!D192)</f>
        <v/>
      </c>
      <c r="B187" s="106">
        <v>186</v>
      </c>
      <c r="C187" s="107" t="str">
        <f>IFERROR(VLOOKUP($A187,Emargement!$A$9:$G$208,6,FALSE),"")</f>
        <v/>
      </c>
      <c r="D187" s="107" t="str">
        <f>IFERROR(VLOOKUP($A187,Emargement!$A$9:$G$208,2,FALSE),"")</f>
        <v/>
      </c>
      <c r="E187" s="107" t="str">
        <f>IFERROR(VLOOKUP($A187,Emargement!$A$9:$G$208,3,FALSE),"")</f>
        <v/>
      </c>
      <c r="F187" s="107" t="str">
        <f>IFERROR(VLOOKUP($A187,Emargement!$A$9:$G$208,4,FALSE),"")</f>
        <v/>
      </c>
      <c r="G187" s="108" t="str">
        <f>IF(TEXT('Feuille de saisie'!P192/86400, "hh:mm:ss")="00:00:00","",TEXT('Feuille de saisie'!P192/86400, "hh:mm:ss"))</f>
        <v/>
      </c>
    </row>
    <row r="188" spans="1:7" x14ac:dyDescent="0.25">
      <c r="A188" s="104" t="str">
        <f>IF('Feuille de saisie'!D193="","",'Feuille de saisie'!D193)</f>
        <v/>
      </c>
      <c r="B188" s="106">
        <v>187</v>
      </c>
      <c r="C188" s="107" t="str">
        <f>IFERROR(VLOOKUP($A188,Emargement!$A$9:$G$208,6,FALSE),"")</f>
        <v/>
      </c>
      <c r="D188" s="107" t="str">
        <f>IFERROR(VLOOKUP($A188,Emargement!$A$9:$G$208,2,FALSE),"")</f>
        <v/>
      </c>
      <c r="E188" s="107" t="str">
        <f>IFERROR(VLOOKUP($A188,Emargement!$A$9:$G$208,3,FALSE),"")</f>
        <v/>
      </c>
      <c r="F188" s="107" t="str">
        <f>IFERROR(VLOOKUP($A188,Emargement!$A$9:$G$208,4,FALSE),"")</f>
        <v/>
      </c>
      <c r="G188" s="108" t="str">
        <f>IF(TEXT('Feuille de saisie'!P193/86400, "hh:mm:ss")="00:00:00","",TEXT('Feuille de saisie'!P193/86400, "hh:mm:ss"))</f>
        <v/>
      </c>
    </row>
    <row r="189" spans="1:7" x14ac:dyDescent="0.25">
      <c r="A189" s="104" t="str">
        <f>IF('Feuille de saisie'!D194="","",'Feuille de saisie'!D194)</f>
        <v/>
      </c>
      <c r="B189" s="106">
        <v>188</v>
      </c>
      <c r="C189" s="107" t="str">
        <f>IFERROR(VLOOKUP($A189,Emargement!$A$9:$G$208,6,FALSE),"")</f>
        <v/>
      </c>
      <c r="D189" s="107" t="str">
        <f>IFERROR(VLOOKUP($A189,Emargement!$A$9:$G$208,2,FALSE),"")</f>
        <v/>
      </c>
      <c r="E189" s="107" t="str">
        <f>IFERROR(VLOOKUP($A189,Emargement!$A$9:$G$208,3,FALSE),"")</f>
        <v/>
      </c>
      <c r="F189" s="107" t="str">
        <f>IFERROR(VLOOKUP($A189,Emargement!$A$9:$G$208,4,FALSE),"")</f>
        <v/>
      </c>
      <c r="G189" s="108" t="str">
        <f>IF(TEXT('Feuille de saisie'!P194/86400, "hh:mm:ss")="00:00:00","",TEXT('Feuille de saisie'!P194/86400, "hh:mm:ss"))</f>
        <v/>
      </c>
    </row>
    <row r="190" spans="1:7" x14ac:dyDescent="0.25">
      <c r="A190" s="104" t="str">
        <f>IF('Feuille de saisie'!D195="","",'Feuille de saisie'!D195)</f>
        <v/>
      </c>
      <c r="B190" s="106">
        <v>189</v>
      </c>
      <c r="C190" s="107" t="str">
        <f>IFERROR(VLOOKUP($A190,Emargement!$A$9:$G$208,6,FALSE),"")</f>
        <v/>
      </c>
      <c r="D190" s="107" t="str">
        <f>IFERROR(VLOOKUP($A190,Emargement!$A$9:$G$208,2,FALSE),"")</f>
        <v/>
      </c>
      <c r="E190" s="107" t="str">
        <f>IFERROR(VLOOKUP($A190,Emargement!$A$9:$G$208,3,FALSE),"")</f>
        <v/>
      </c>
      <c r="F190" s="107" t="str">
        <f>IFERROR(VLOOKUP($A190,Emargement!$A$9:$G$208,4,FALSE),"")</f>
        <v/>
      </c>
      <c r="G190" s="108" t="str">
        <f>IF(TEXT('Feuille de saisie'!P195/86400, "hh:mm:ss")="00:00:00","",TEXT('Feuille de saisie'!P195/86400, "hh:mm:ss"))</f>
        <v/>
      </c>
    </row>
    <row r="191" spans="1:7" x14ac:dyDescent="0.25">
      <c r="A191" s="104" t="str">
        <f>IF('Feuille de saisie'!D196="","",'Feuille de saisie'!D196)</f>
        <v/>
      </c>
      <c r="B191" s="106">
        <v>190</v>
      </c>
      <c r="C191" s="107" t="str">
        <f>IFERROR(VLOOKUP($A191,Emargement!$A$9:$G$208,6,FALSE),"")</f>
        <v/>
      </c>
      <c r="D191" s="107" t="str">
        <f>IFERROR(VLOOKUP($A191,Emargement!$A$9:$G$208,2,FALSE),"")</f>
        <v/>
      </c>
      <c r="E191" s="107" t="str">
        <f>IFERROR(VLOOKUP($A191,Emargement!$A$9:$G$208,3,FALSE),"")</f>
        <v/>
      </c>
      <c r="F191" s="107" t="str">
        <f>IFERROR(VLOOKUP($A191,Emargement!$A$9:$G$208,4,FALSE),"")</f>
        <v/>
      </c>
      <c r="G191" s="108" t="str">
        <f>IF(TEXT('Feuille de saisie'!P196/86400, "hh:mm:ss")="00:00:00","",TEXT('Feuille de saisie'!P196/86400, "hh:mm:ss"))</f>
        <v/>
      </c>
    </row>
    <row r="192" spans="1:7" x14ac:dyDescent="0.25">
      <c r="A192" s="104" t="str">
        <f>IF('Feuille de saisie'!D197="","",'Feuille de saisie'!D197)</f>
        <v/>
      </c>
      <c r="B192" s="106">
        <v>191</v>
      </c>
      <c r="C192" s="107" t="str">
        <f>IFERROR(VLOOKUP($A192,Emargement!$A$9:$G$208,6,FALSE),"")</f>
        <v/>
      </c>
      <c r="D192" s="107" t="str">
        <f>IFERROR(VLOOKUP($A192,Emargement!$A$9:$G$208,2,FALSE),"")</f>
        <v/>
      </c>
      <c r="E192" s="107" t="str">
        <f>IFERROR(VLOOKUP($A192,Emargement!$A$9:$G$208,3,FALSE),"")</f>
        <v/>
      </c>
      <c r="F192" s="107" t="str">
        <f>IFERROR(VLOOKUP($A192,Emargement!$A$9:$G$208,4,FALSE),"")</f>
        <v/>
      </c>
      <c r="G192" s="108" t="str">
        <f>IF(TEXT('Feuille de saisie'!P197/86400, "hh:mm:ss")="00:00:00","",TEXT('Feuille de saisie'!P197/86400, "hh:mm:ss"))</f>
        <v/>
      </c>
    </row>
    <row r="193" spans="1:7" x14ac:dyDescent="0.25">
      <c r="A193" s="104" t="str">
        <f>IF('Feuille de saisie'!D198="","",'Feuille de saisie'!D198)</f>
        <v/>
      </c>
      <c r="B193" s="106">
        <v>192</v>
      </c>
      <c r="C193" s="107" t="str">
        <f>IFERROR(VLOOKUP($A193,Emargement!$A$9:$G$208,6,FALSE),"")</f>
        <v/>
      </c>
      <c r="D193" s="107" t="str">
        <f>IFERROR(VLOOKUP($A193,Emargement!$A$9:$G$208,2,FALSE),"")</f>
        <v/>
      </c>
      <c r="E193" s="107" t="str">
        <f>IFERROR(VLOOKUP($A193,Emargement!$A$9:$G$208,3,FALSE),"")</f>
        <v/>
      </c>
      <c r="F193" s="107" t="str">
        <f>IFERROR(VLOOKUP($A193,Emargement!$A$9:$G$208,4,FALSE),"")</f>
        <v/>
      </c>
      <c r="G193" s="108" t="str">
        <f>IF(TEXT('Feuille de saisie'!P198/86400, "hh:mm:ss")="00:00:00","",TEXT('Feuille de saisie'!P198/86400, "hh:mm:ss"))</f>
        <v/>
      </c>
    </row>
    <row r="194" spans="1:7" x14ac:dyDescent="0.25">
      <c r="A194" s="104" t="str">
        <f>IF('Feuille de saisie'!D199="","",'Feuille de saisie'!D199)</f>
        <v/>
      </c>
      <c r="B194" s="106">
        <v>193</v>
      </c>
      <c r="C194" s="107" t="str">
        <f>IFERROR(VLOOKUP($A194,Emargement!$A$9:$G$208,6,FALSE),"")</f>
        <v/>
      </c>
      <c r="D194" s="107" t="str">
        <f>IFERROR(VLOOKUP($A194,Emargement!$A$9:$G$208,2,FALSE),"")</f>
        <v/>
      </c>
      <c r="E194" s="107" t="str">
        <f>IFERROR(VLOOKUP($A194,Emargement!$A$9:$G$208,3,FALSE),"")</f>
        <v/>
      </c>
      <c r="F194" s="107" t="str">
        <f>IFERROR(VLOOKUP($A194,Emargement!$A$9:$G$208,4,FALSE),"")</f>
        <v/>
      </c>
      <c r="G194" s="108" t="str">
        <f>IF(TEXT('Feuille de saisie'!P199/86400, "hh:mm:ss")="00:00:00","",TEXT('Feuille de saisie'!P199/86400, "hh:mm:ss"))</f>
        <v/>
      </c>
    </row>
    <row r="195" spans="1:7" x14ac:dyDescent="0.25">
      <c r="A195" s="104" t="str">
        <f>IF('Feuille de saisie'!D200="","",'Feuille de saisie'!D200)</f>
        <v/>
      </c>
      <c r="B195" s="106">
        <v>194</v>
      </c>
      <c r="C195" s="107" t="str">
        <f>IFERROR(VLOOKUP($A195,Emargement!$A$9:$G$208,6,FALSE),"")</f>
        <v/>
      </c>
      <c r="D195" s="107" t="str">
        <f>IFERROR(VLOOKUP($A195,Emargement!$A$9:$G$208,2,FALSE),"")</f>
        <v/>
      </c>
      <c r="E195" s="107" t="str">
        <f>IFERROR(VLOOKUP($A195,Emargement!$A$9:$G$208,3,FALSE),"")</f>
        <v/>
      </c>
      <c r="F195" s="107" t="str">
        <f>IFERROR(VLOOKUP($A195,Emargement!$A$9:$G$208,4,FALSE),"")</f>
        <v/>
      </c>
      <c r="G195" s="108" t="str">
        <f>IF(TEXT('Feuille de saisie'!P200/86400, "hh:mm:ss")="00:00:00","",TEXT('Feuille de saisie'!P200/86400, "hh:mm:ss"))</f>
        <v/>
      </c>
    </row>
    <row r="196" spans="1:7" x14ac:dyDescent="0.25">
      <c r="A196" s="104" t="str">
        <f>IF('Feuille de saisie'!D201="","",'Feuille de saisie'!D201)</f>
        <v/>
      </c>
      <c r="B196" s="106">
        <v>195</v>
      </c>
      <c r="C196" s="107" t="str">
        <f>IFERROR(VLOOKUP($A196,Emargement!$A$9:$G$208,6,FALSE),"")</f>
        <v/>
      </c>
      <c r="D196" s="107" t="str">
        <f>IFERROR(VLOOKUP($A196,Emargement!$A$9:$G$208,2,FALSE),"")</f>
        <v/>
      </c>
      <c r="E196" s="107" t="str">
        <f>IFERROR(VLOOKUP($A196,Emargement!$A$9:$G$208,3,FALSE),"")</f>
        <v/>
      </c>
      <c r="F196" s="107" t="str">
        <f>IFERROR(VLOOKUP($A196,Emargement!$A$9:$G$208,4,FALSE),"")</f>
        <v/>
      </c>
      <c r="G196" s="108" t="str">
        <f>IF(TEXT('Feuille de saisie'!P201/86400, "hh:mm:ss")="00:00:00","",TEXT('Feuille de saisie'!P201/86400, "hh:mm:ss"))</f>
        <v/>
      </c>
    </row>
    <row r="197" spans="1:7" x14ac:dyDescent="0.25">
      <c r="A197" s="104" t="str">
        <f>IF('Feuille de saisie'!D202="","",'Feuille de saisie'!D202)</f>
        <v/>
      </c>
      <c r="B197" s="106">
        <v>196</v>
      </c>
      <c r="C197" s="107" t="str">
        <f>IFERROR(VLOOKUP($A197,Emargement!$A$9:$G$208,6,FALSE),"")</f>
        <v/>
      </c>
      <c r="D197" s="107" t="str">
        <f>IFERROR(VLOOKUP($A197,Emargement!$A$9:$G$208,2,FALSE),"")</f>
        <v/>
      </c>
      <c r="E197" s="107" t="str">
        <f>IFERROR(VLOOKUP($A197,Emargement!$A$9:$G$208,3,FALSE),"")</f>
        <v/>
      </c>
      <c r="F197" s="107" t="str">
        <f>IFERROR(VLOOKUP($A197,Emargement!$A$9:$G$208,4,FALSE),"")</f>
        <v/>
      </c>
      <c r="G197" s="108" t="str">
        <f>IF(TEXT('Feuille de saisie'!P202/86400, "hh:mm:ss")="00:00:00","",TEXT('Feuille de saisie'!P202/86400, "hh:mm:ss"))</f>
        <v/>
      </c>
    </row>
    <row r="198" spans="1:7" x14ac:dyDescent="0.25">
      <c r="A198" s="104" t="str">
        <f>IF('Feuille de saisie'!D203="","",'Feuille de saisie'!D203)</f>
        <v/>
      </c>
      <c r="B198" s="106">
        <v>197</v>
      </c>
      <c r="C198" s="107" t="str">
        <f>IFERROR(VLOOKUP($A198,Emargement!$A$9:$G$208,6,FALSE),"")</f>
        <v/>
      </c>
      <c r="D198" s="107" t="str">
        <f>IFERROR(VLOOKUP($A198,Emargement!$A$9:$G$208,2,FALSE),"")</f>
        <v/>
      </c>
      <c r="E198" s="107" t="str">
        <f>IFERROR(VLOOKUP($A198,Emargement!$A$9:$G$208,3,FALSE),"")</f>
        <v/>
      </c>
      <c r="F198" s="107" t="str">
        <f>IFERROR(VLOOKUP($A198,Emargement!$A$9:$G$208,4,FALSE),"")</f>
        <v/>
      </c>
      <c r="G198" s="108" t="str">
        <f>IF(TEXT('Feuille de saisie'!P203/86400, "hh:mm:ss")="00:00:00","",TEXT('Feuille de saisie'!P203/86400, "hh:mm:ss"))</f>
        <v/>
      </c>
    </row>
    <row r="199" spans="1:7" x14ac:dyDescent="0.25">
      <c r="A199" s="104" t="str">
        <f>IF('Feuille de saisie'!D204="","",'Feuille de saisie'!D204)</f>
        <v/>
      </c>
      <c r="B199" s="106">
        <v>198</v>
      </c>
      <c r="C199" s="107" t="str">
        <f>IFERROR(VLOOKUP($A199,Emargement!$A$9:$G$208,6,FALSE),"")</f>
        <v/>
      </c>
      <c r="D199" s="107" t="str">
        <f>IFERROR(VLOOKUP($A199,Emargement!$A$9:$G$208,2,FALSE),"")</f>
        <v/>
      </c>
      <c r="E199" s="107" t="str">
        <f>IFERROR(VLOOKUP($A199,Emargement!$A$9:$G$208,3,FALSE),"")</f>
        <v/>
      </c>
      <c r="F199" s="107" t="str">
        <f>IFERROR(VLOOKUP($A199,Emargement!$A$9:$G$208,4,FALSE),"")</f>
        <v/>
      </c>
      <c r="G199" s="108" t="str">
        <f>IF(TEXT('Feuille de saisie'!P204/86400, "hh:mm:ss")="00:00:00","",TEXT('Feuille de saisie'!P204/86400, "hh:mm:ss"))</f>
        <v/>
      </c>
    </row>
    <row r="200" spans="1:7" x14ac:dyDescent="0.25">
      <c r="A200" s="104" t="str">
        <f>IF('Feuille de saisie'!D205="","",'Feuille de saisie'!D205)</f>
        <v/>
      </c>
      <c r="B200" s="106">
        <v>199</v>
      </c>
      <c r="C200" s="107" t="str">
        <f>IFERROR(VLOOKUP($A200,Emargement!$A$9:$G$208,6,FALSE),"")</f>
        <v/>
      </c>
      <c r="D200" s="107" t="str">
        <f>IFERROR(VLOOKUP($A200,Emargement!$A$9:$G$208,2,FALSE),"")</f>
        <v/>
      </c>
      <c r="E200" s="107" t="str">
        <f>IFERROR(VLOOKUP($A200,Emargement!$A$9:$G$208,3,FALSE),"")</f>
        <v/>
      </c>
      <c r="F200" s="107" t="str">
        <f>IFERROR(VLOOKUP($A200,Emargement!$A$9:$G$208,4,FALSE),"")</f>
        <v/>
      </c>
      <c r="G200" s="108" t="str">
        <f>IF(TEXT('Feuille de saisie'!P205/86400, "hh:mm:ss")="00:00:00","",TEXT('Feuille de saisie'!P205/86400, "hh:mm:ss"))</f>
        <v/>
      </c>
    </row>
    <row r="201" spans="1:7" x14ac:dyDescent="0.25">
      <c r="A201" s="104" t="str">
        <f>IF('Feuille de saisie'!D206="","",'Feuille de saisie'!D206)</f>
        <v/>
      </c>
      <c r="B201" s="106">
        <v>200</v>
      </c>
      <c r="C201" s="107" t="str">
        <f>IFERROR(VLOOKUP($A201,Emargement!$A$9:$G$208,6,FALSE),"")</f>
        <v/>
      </c>
      <c r="D201" s="107" t="str">
        <f>IFERROR(VLOOKUP($A201,Emargement!$A$9:$G$208,2,FALSE),"")</f>
        <v/>
      </c>
      <c r="E201" s="107" t="str">
        <f>IFERROR(VLOOKUP($A201,Emargement!$A$9:$G$208,3,FALSE),"")</f>
        <v/>
      </c>
      <c r="F201" s="107" t="str">
        <f>IFERROR(VLOOKUP($A201,Emargement!$A$9:$G$208,4,FALSE),"")</f>
        <v/>
      </c>
      <c r="G201" s="108" t="str">
        <f>IF(TEXT('Feuille de saisie'!P206/86400, "hh:mm:ss")="00:00:00","",TEXT('Feuille de saisie'!P206/86400, "hh:mm:ss"))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theme="9" tint="0.59999389629810485"/>
  </sheetPr>
  <dimension ref="A1:J528"/>
  <sheetViews>
    <sheetView tabSelected="1" zoomScale="90" zoomScaleNormal="90" zoomScaleSheetLayoutView="100" workbookViewId="0">
      <selection activeCell="D1" sqref="D1:F1"/>
    </sheetView>
  </sheetViews>
  <sheetFormatPr baseColWidth="10" defaultRowHeight="15" x14ac:dyDescent="0.25"/>
  <cols>
    <col min="1" max="1" width="4.42578125" customWidth="1"/>
    <col min="2" max="2" width="22.28515625" customWidth="1"/>
    <col min="3" max="3" width="17.5703125" customWidth="1"/>
    <col min="4" max="4" width="45.5703125" customWidth="1"/>
    <col min="5" max="5" width="8.7109375" customWidth="1"/>
    <col min="6" max="6" width="21.140625" customWidth="1"/>
    <col min="7" max="7" width="13.28515625" customWidth="1"/>
    <col min="8" max="8" width="25.85546875" customWidth="1"/>
    <col min="9" max="9" width="4.28515625" customWidth="1"/>
    <col min="10" max="10" width="10.5703125" style="82" bestFit="1" customWidth="1"/>
  </cols>
  <sheetData>
    <row r="1" spans="1:10" ht="69.75" customHeight="1" x14ac:dyDescent="0.25">
      <c r="A1" s="151"/>
      <c r="B1" s="151"/>
      <c r="C1" s="151"/>
      <c r="D1" s="153" t="s">
        <v>157</v>
      </c>
      <c r="E1" s="153"/>
      <c r="F1" s="153"/>
      <c r="G1" s="154" t="s">
        <v>155</v>
      </c>
      <c r="H1" s="154"/>
      <c r="I1" s="154"/>
    </row>
    <row r="2" spans="1:10" ht="21" customHeight="1" x14ac:dyDescent="0.25">
      <c r="A2" s="152" t="s">
        <v>0</v>
      </c>
      <c r="B2" s="152"/>
      <c r="C2" s="152"/>
      <c r="D2" s="11"/>
      <c r="E2" s="11"/>
      <c r="F2" s="11"/>
      <c r="G2" s="11"/>
      <c r="H2" s="11"/>
      <c r="I2" s="11"/>
    </row>
    <row r="3" spans="1:10" x14ac:dyDescent="0.25">
      <c r="A3" s="1"/>
      <c r="B3" s="2" t="s">
        <v>1</v>
      </c>
      <c r="C3" s="148"/>
      <c r="D3" s="148"/>
      <c r="E3" s="149" t="s">
        <v>3</v>
      </c>
      <c r="F3" s="149"/>
      <c r="G3" s="155"/>
      <c r="H3" s="155"/>
      <c r="I3" s="155"/>
    </row>
    <row r="4" spans="1:10" x14ac:dyDescent="0.25">
      <c r="A4" s="1"/>
      <c r="B4" s="2" t="s">
        <v>2</v>
      </c>
      <c r="C4" s="150"/>
      <c r="D4" s="150"/>
      <c r="E4" s="149" t="s">
        <v>4</v>
      </c>
      <c r="F4" s="149"/>
      <c r="G4" s="156"/>
      <c r="H4" s="156"/>
      <c r="I4" s="156"/>
    </row>
    <row r="5" spans="1:10" x14ac:dyDescent="0.25">
      <c r="A5" s="1"/>
      <c r="B5" s="2"/>
      <c r="C5" s="12"/>
      <c r="D5" s="12"/>
      <c r="E5" s="149" t="s">
        <v>5</v>
      </c>
      <c r="F5" s="149"/>
      <c r="G5" s="157"/>
      <c r="H5" s="157"/>
      <c r="I5" s="157"/>
    </row>
    <row r="6" spans="1:10" ht="5.0999999999999996" customHeight="1" x14ac:dyDescent="0.3">
      <c r="A6" s="3"/>
      <c r="B6" s="4"/>
      <c r="C6" s="5"/>
      <c r="D6" s="6"/>
      <c r="E6" s="7"/>
      <c r="F6" s="8"/>
      <c r="G6" s="1"/>
      <c r="H6" s="9"/>
      <c r="I6" s="10"/>
    </row>
    <row r="7" spans="1:10" ht="5.0999999999999996" customHeight="1" thickBot="1" x14ac:dyDescent="0.3">
      <c r="A7" s="147"/>
      <c r="B7" s="147"/>
      <c r="C7" s="147"/>
      <c r="D7" s="147"/>
      <c r="E7" s="147"/>
      <c r="F7" s="147"/>
      <c r="G7" s="147"/>
      <c r="H7" s="147"/>
      <c r="I7" s="147"/>
    </row>
    <row r="8" spans="1:10" ht="27" thickBot="1" x14ac:dyDescent="0.3">
      <c r="A8" s="18" t="s">
        <v>6</v>
      </c>
      <c r="B8" s="14" t="s">
        <v>7</v>
      </c>
      <c r="C8" s="14" t="s">
        <v>8</v>
      </c>
      <c r="D8" s="14" t="s">
        <v>9</v>
      </c>
      <c r="E8" s="14" t="s">
        <v>10</v>
      </c>
      <c r="F8" s="15" t="s">
        <v>45</v>
      </c>
      <c r="G8" s="14" t="s">
        <v>11</v>
      </c>
      <c r="H8" s="14" t="s">
        <v>12</v>
      </c>
      <c r="I8" s="19"/>
      <c r="J8" s="120" t="s">
        <v>110</v>
      </c>
    </row>
    <row r="9" spans="1:10" ht="21" customHeight="1" x14ac:dyDescent="0.25">
      <c r="A9" s="67">
        <v>1</v>
      </c>
      <c r="B9" s="109"/>
      <c r="C9" s="109"/>
      <c r="D9" s="109"/>
      <c r="E9" s="109"/>
      <c r="F9" s="110"/>
      <c r="G9" s="109"/>
      <c r="H9" s="72"/>
      <c r="I9" s="16">
        <f>A9</f>
        <v>1</v>
      </c>
      <c r="J9" s="118"/>
    </row>
    <row r="10" spans="1:10" ht="21" customHeight="1" x14ac:dyDescent="0.25">
      <c r="A10" s="13">
        <f>A9+1</f>
        <v>2</v>
      </c>
      <c r="B10" s="73"/>
      <c r="C10" s="73"/>
      <c r="D10" s="73"/>
      <c r="E10" s="73"/>
      <c r="F10" s="74"/>
      <c r="G10" s="73"/>
      <c r="H10" s="75"/>
      <c r="I10" s="17">
        <f t="shared" ref="I10:I74" si="0">I9+1</f>
        <v>2</v>
      </c>
      <c r="J10" s="119"/>
    </row>
    <row r="11" spans="1:10" ht="21" customHeight="1" x14ac:dyDescent="0.25">
      <c r="A11" s="13">
        <f t="shared" ref="A11:A74" si="1">A10+1</f>
        <v>3</v>
      </c>
      <c r="B11" s="73"/>
      <c r="C11" s="73"/>
      <c r="D11" s="73"/>
      <c r="E11" s="73"/>
      <c r="F11" s="74"/>
      <c r="G11" s="73"/>
      <c r="H11" s="75"/>
      <c r="I11" s="17">
        <f t="shared" si="0"/>
        <v>3</v>
      </c>
      <c r="J11" s="119"/>
    </row>
    <row r="12" spans="1:10" ht="21" customHeight="1" x14ac:dyDescent="0.25">
      <c r="A12" s="13">
        <f t="shared" si="1"/>
        <v>4</v>
      </c>
      <c r="B12" s="73"/>
      <c r="C12" s="73"/>
      <c r="D12" s="73"/>
      <c r="E12" s="73"/>
      <c r="F12" s="74"/>
      <c r="G12" s="73"/>
      <c r="H12" s="75"/>
      <c r="I12" s="17">
        <f t="shared" si="0"/>
        <v>4</v>
      </c>
      <c r="J12" s="119"/>
    </row>
    <row r="13" spans="1:10" ht="21" customHeight="1" x14ac:dyDescent="0.25">
      <c r="A13" s="13">
        <f t="shared" si="1"/>
        <v>5</v>
      </c>
      <c r="B13" s="73"/>
      <c r="C13" s="73"/>
      <c r="D13" s="73"/>
      <c r="E13" s="73"/>
      <c r="F13" s="74"/>
      <c r="G13" s="73"/>
      <c r="H13" s="75"/>
      <c r="I13" s="17">
        <f t="shared" si="0"/>
        <v>5</v>
      </c>
      <c r="J13" s="119"/>
    </row>
    <row r="14" spans="1:10" ht="21" customHeight="1" x14ac:dyDescent="0.25">
      <c r="A14" s="13">
        <f t="shared" si="1"/>
        <v>6</v>
      </c>
      <c r="B14" s="73"/>
      <c r="C14" s="73"/>
      <c r="D14" s="73"/>
      <c r="E14" s="73"/>
      <c r="F14" s="74"/>
      <c r="G14" s="73"/>
      <c r="H14" s="75"/>
      <c r="I14" s="17">
        <f t="shared" si="0"/>
        <v>6</v>
      </c>
      <c r="J14" s="119"/>
    </row>
    <row r="15" spans="1:10" ht="21" customHeight="1" x14ac:dyDescent="0.25">
      <c r="A15" s="13">
        <f t="shared" si="1"/>
        <v>7</v>
      </c>
      <c r="B15" s="73"/>
      <c r="C15" s="73"/>
      <c r="D15" s="73"/>
      <c r="E15" s="73"/>
      <c r="F15" s="74"/>
      <c r="G15" s="73"/>
      <c r="H15" s="75"/>
      <c r="I15" s="17">
        <f t="shared" si="0"/>
        <v>7</v>
      </c>
      <c r="J15" s="119"/>
    </row>
    <row r="16" spans="1:10" ht="21" customHeight="1" x14ac:dyDescent="0.25">
      <c r="A16" s="13">
        <f t="shared" si="1"/>
        <v>8</v>
      </c>
      <c r="B16" s="73"/>
      <c r="C16" s="73"/>
      <c r="D16" s="73"/>
      <c r="E16" s="73"/>
      <c r="F16" s="74"/>
      <c r="G16" s="73"/>
      <c r="H16" s="75"/>
      <c r="I16" s="17">
        <f t="shared" si="0"/>
        <v>8</v>
      </c>
      <c r="J16" s="119"/>
    </row>
    <row r="17" spans="1:10" ht="21" customHeight="1" x14ac:dyDescent="0.25">
      <c r="A17" s="13">
        <f t="shared" si="1"/>
        <v>9</v>
      </c>
      <c r="B17" s="73"/>
      <c r="C17" s="73"/>
      <c r="D17" s="73"/>
      <c r="E17" s="73"/>
      <c r="F17" s="74"/>
      <c r="G17" s="73"/>
      <c r="H17" s="75"/>
      <c r="I17" s="17">
        <f t="shared" si="0"/>
        <v>9</v>
      </c>
      <c r="J17" s="119"/>
    </row>
    <row r="18" spans="1:10" ht="21" customHeight="1" x14ac:dyDescent="0.25">
      <c r="A18" s="13">
        <f t="shared" si="1"/>
        <v>10</v>
      </c>
      <c r="B18" s="73"/>
      <c r="C18" s="73"/>
      <c r="D18" s="73"/>
      <c r="E18" s="73"/>
      <c r="F18" s="74"/>
      <c r="G18" s="73"/>
      <c r="H18" s="75"/>
      <c r="I18" s="17">
        <f t="shared" si="0"/>
        <v>10</v>
      </c>
      <c r="J18" s="119"/>
    </row>
    <row r="19" spans="1:10" ht="21" customHeight="1" x14ac:dyDescent="0.25">
      <c r="A19" s="13">
        <f t="shared" si="1"/>
        <v>11</v>
      </c>
      <c r="B19" s="73"/>
      <c r="C19" s="73"/>
      <c r="D19" s="73"/>
      <c r="E19" s="73"/>
      <c r="F19" s="74"/>
      <c r="G19" s="73"/>
      <c r="H19" s="75"/>
      <c r="I19" s="17">
        <f t="shared" si="0"/>
        <v>11</v>
      </c>
      <c r="J19" s="119"/>
    </row>
    <row r="20" spans="1:10" ht="21" customHeight="1" x14ac:dyDescent="0.25">
      <c r="A20" s="13">
        <f t="shared" si="1"/>
        <v>12</v>
      </c>
      <c r="B20" s="73"/>
      <c r="C20" s="73"/>
      <c r="D20" s="73"/>
      <c r="E20" s="73"/>
      <c r="F20" s="74"/>
      <c r="G20" s="73"/>
      <c r="H20" s="75"/>
      <c r="I20" s="17">
        <f t="shared" si="0"/>
        <v>12</v>
      </c>
      <c r="J20" s="119"/>
    </row>
    <row r="21" spans="1:10" ht="21" customHeight="1" x14ac:dyDescent="0.25">
      <c r="A21" s="13">
        <f t="shared" si="1"/>
        <v>13</v>
      </c>
      <c r="B21" s="73"/>
      <c r="C21" s="73"/>
      <c r="D21" s="73"/>
      <c r="E21" s="73"/>
      <c r="F21" s="74"/>
      <c r="G21" s="73"/>
      <c r="H21" s="75"/>
      <c r="I21" s="17">
        <f t="shared" si="0"/>
        <v>13</v>
      </c>
      <c r="J21" s="119"/>
    </row>
    <row r="22" spans="1:10" ht="21" customHeight="1" x14ac:dyDescent="0.25">
      <c r="A22" s="13">
        <f t="shared" si="1"/>
        <v>14</v>
      </c>
      <c r="B22" s="73"/>
      <c r="C22" s="73"/>
      <c r="D22" s="73"/>
      <c r="E22" s="73"/>
      <c r="F22" s="74"/>
      <c r="G22" s="73"/>
      <c r="H22" s="75"/>
      <c r="I22" s="17">
        <f t="shared" si="0"/>
        <v>14</v>
      </c>
      <c r="J22" s="119"/>
    </row>
    <row r="23" spans="1:10" ht="21" customHeight="1" x14ac:dyDescent="0.25">
      <c r="A23" s="13">
        <f t="shared" si="1"/>
        <v>15</v>
      </c>
      <c r="B23" s="73"/>
      <c r="C23" s="73"/>
      <c r="D23" s="73"/>
      <c r="E23" s="73"/>
      <c r="F23" s="74"/>
      <c r="G23" s="73"/>
      <c r="H23" s="75"/>
      <c r="I23" s="17">
        <f t="shared" si="0"/>
        <v>15</v>
      </c>
      <c r="J23" s="119"/>
    </row>
    <row r="24" spans="1:10" ht="21" customHeight="1" x14ac:dyDescent="0.25">
      <c r="A24" s="13">
        <f t="shared" si="1"/>
        <v>16</v>
      </c>
      <c r="B24" s="73"/>
      <c r="C24" s="73"/>
      <c r="D24" s="73"/>
      <c r="E24" s="73"/>
      <c r="F24" s="74"/>
      <c r="G24" s="73"/>
      <c r="H24" s="75"/>
      <c r="I24" s="17">
        <f t="shared" si="0"/>
        <v>16</v>
      </c>
      <c r="J24" s="119"/>
    </row>
    <row r="25" spans="1:10" ht="21" customHeight="1" x14ac:dyDescent="0.25">
      <c r="A25" s="13">
        <f t="shared" si="1"/>
        <v>17</v>
      </c>
      <c r="B25" s="73"/>
      <c r="C25" s="73"/>
      <c r="D25" s="73"/>
      <c r="E25" s="73"/>
      <c r="F25" s="74"/>
      <c r="G25" s="73"/>
      <c r="H25" s="75"/>
      <c r="I25" s="17">
        <f t="shared" si="0"/>
        <v>17</v>
      </c>
      <c r="J25" s="119"/>
    </row>
    <row r="26" spans="1:10" ht="21" customHeight="1" x14ac:dyDescent="0.25">
      <c r="A26" s="13">
        <f t="shared" si="1"/>
        <v>18</v>
      </c>
      <c r="B26" s="73"/>
      <c r="C26" s="73"/>
      <c r="D26" s="73"/>
      <c r="E26" s="73"/>
      <c r="F26" s="74"/>
      <c r="G26" s="73"/>
      <c r="H26" s="75"/>
      <c r="I26" s="17">
        <f t="shared" si="0"/>
        <v>18</v>
      </c>
      <c r="J26" s="119"/>
    </row>
    <row r="27" spans="1:10" ht="21" customHeight="1" x14ac:dyDescent="0.25">
      <c r="A27" s="13">
        <f t="shared" si="1"/>
        <v>19</v>
      </c>
      <c r="B27" s="73"/>
      <c r="C27" s="73"/>
      <c r="D27" s="73"/>
      <c r="E27" s="73"/>
      <c r="F27" s="74"/>
      <c r="G27" s="73"/>
      <c r="H27" s="75"/>
      <c r="I27" s="17">
        <f t="shared" si="0"/>
        <v>19</v>
      </c>
      <c r="J27" s="119"/>
    </row>
    <row r="28" spans="1:10" ht="21" customHeight="1" x14ac:dyDescent="0.25">
      <c r="A28" s="13">
        <f t="shared" si="1"/>
        <v>20</v>
      </c>
      <c r="B28" s="73"/>
      <c r="C28" s="73"/>
      <c r="D28" s="73"/>
      <c r="E28" s="73"/>
      <c r="F28" s="74"/>
      <c r="G28" s="73"/>
      <c r="H28" s="75"/>
      <c r="I28" s="17">
        <f t="shared" si="0"/>
        <v>20</v>
      </c>
      <c r="J28" s="119"/>
    </row>
    <row r="29" spans="1:10" ht="21" customHeight="1" x14ac:dyDescent="0.25">
      <c r="A29" s="13">
        <f t="shared" si="1"/>
        <v>21</v>
      </c>
      <c r="B29" s="73"/>
      <c r="C29" s="73"/>
      <c r="D29" s="73"/>
      <c r="E29" s="73"/>
      <c r="F29" s="74"/>
      <c r="G29" s="73"/>
      <c r="H29" s="75"/>
      <c r="I29" s="17">
        <f t="shared" si="0"/>
        <v>21</v>
      </c>
      <c r="J29" s="119"/>
    </row>
    <row r="30" spans="1:10" ht="21" customHeight="1" x14ac:dyDescent="0.25">
      <c r="A30" s="13">
        <f t="shared" si="1"/>
        <v>22</v>
      </c>
      <c r="B30" s="73"/>
      <c r="C30" s="73"/>
      <c r="D30" s="73"/>
      <c r="E30" s="73"/>
      <c r="F30" s="74"/>
      <c r="G30" s="73"/>
      <c r="H30" s="75"/>
      <c r="I30" s="17">
        <f t="shared" si="0"/>
        <v>22</v>
      </c>
      <c r="J30" s="119"/>
    </row>
    <row r="31" spans="1:10" ht="21" customHeight="1" x14ac:dyDescent="0.25">
      <c r="A31" s="13">
        <f t="shared" si="1"/>
        <v>23</v>
      </c>
      <c r="B31" s="73"/>
      <c r="C31" s="73"/>
      <c r="D31" s="73"/>
      <c r="E31" s="73"/>
      <c r="F31" s="74"/>
      <c r="G31" s="73"/>
      <c r="H31" s="75"/>
      <c r="I31" s="17">
        <f t="shared" si="0"/>
        <v>23</v>
      </c>
      <c r="J31" s="119"/>
    </row>
    <row r="32" spans="1:10" ht="21" customHeight="1" x14ac:dyDescent="0.25">
      <c r="A32" s="13">
        <f t="shared" si="1"/>
        <v>24</v>
      </c>
      <c r="B32" s="73"/>
      <c r="C32" s="73"/>
      <c r="D32" s="73"/>
      <c r="E32" s="73"/>
      <c r="F32" s="74"/>
      <c r="G32" s="73"/>
      <c r="H32" s="75"/>
      <c r="I32" s="17">
        <f t="shared" si="0"/>
        <v>24</v>
      </c>
      <c r="J32" s="119"/>
    </row>
    <row r="33" spans="1:10" ht="21" customHeight="1" x14ac:dyDescent="0.25">
      <c r="A33" s="13">
        <f t="shared" si="1"/>
        <v>25</v>
      </c>
      <c r="B33" s="73"/>
      <c r="C33" s="73"/>
      <c r="D33" s="73"/>
      <c r="E33" s="73"/>
      <c r="F33" s="74"/>
      <c r="G33" s="73"/>
      <c r="H33" s="75"/>
      <c r="I33" s="17">
        <f t="shared" si="0"/>
        <v>25</v>
      </c>
      <c r="J33" s="119"/>
    </row>
    <row r="34" spans="1:10" ht="21" customHeight="1" x14ac:dyDescent="0.25">
      <c r="A34" s="13">
        <f t="shared" si="1"/>
        <v>26</v>
      </c>
      <c r="B34" s="73"/>
      <c r="C34" s="73"/>
      <c r="D34" s="73"/>
      <c r="E34" s="73"/>
      <c r="F34" s="74"/>
      <c r="G34" s="73"/>
      <c r="H34" s="75"/>
      <c r="I34" s="17">
        <f t="shared" si="0"/>
        <v>26</v>
      </c>
      <c r="J34" s="119"/>
    </row>
    <row r="35" spans="1:10" ht="21" customHeight="1" x14ac:dyDescent="0.25">
      <c r="A35" s="13">
        <f t="shared" si="1"/>
        <v>27</v>
      </c>
      <c r="B35" s="73"/>
      <c r="C35" s="73"/>
      <c r="D35" s="73"/>
      <c r="E35" s="73"/>
      <c r="F35" s="74"/>
      <c r="G35" s="73"/>
      <c r="H35" s="75"/>
      <c r="I35" s="17">
        <f t="shared" si="0"/>
        <v>27</v>
      </c>
      <c r="J35" s="119"/>
    </row>
    <row r="36" spans="1:10" ht="21" customHeight="1" x14ac:dyDescent="0.25">
      <c r="A36" s="13">
        <f t="shared" si="1"/>
        <v>28</v>
      </c>
      <c r="B36" s="73"/>
      <c r="C36" s="73"/>
      <c r="D36" s="73"/>
      <c r="E36" s="73"/>
      <c r="F36" s="74"/>
      <c r="G36" s="73"/>
      <c r="H36" s="75"/>
      <c r="I36" s="17">
        <f t="shared" si="0"/>
        <v>28</v>
      </c>
      <c r="J36" s="119"/>
    </row>
    <row r="37" spans="1:10" ht="21" customHeight="1" x14ac:dyDescent="0.25">
      <c r="A37" s="13">
        <f t="shared" si="1"/>
        <v>29</v>
      </c>
      <c r="B37" s="73"/>
      <c r="C37" s="73"/>
      <c r="D37" s="73"/>
      <c r="E37" s="73"/>
      <c r="F37" s="74"/>
      <c r="G37" s="73"/>
      <c r="H37" s="75"/>
      <c r="I37" s="17">
        <f t="shared" si="0"/>
        <v>29</v>
      </c>
      <c r="J37" s="119"/>
    </row>
    <row r="38" spans="1:10" ht="21" customHeight="1" x14ac:dyDescent="0.25">
      <c r="A38" s="13">
        <f t="shared" si="1"/>
        <v>30</v>
      </c>
      <c r="B38" s="73"/>
      <c r="C38" s="73"/>
      <c r="D38" s="73"/>
      <c r="E38" s="73"/>
      <c r="F38" s="74"/>
      <c r="G38" s="73"/>
      <c r="H38" s="75"/>
      <c r="I38" s="17">
        <f t="shared" si="0"/>
        <v>30</v>
      </c>
      <c r="J38" s="119"/>
    </row>
    <row r="39" spans="1:10" ht="21" customHeight="1" x14ac:dyDescent="0.25">
      <c r="A39" s="13">
        <f t="shared" si="1"/>
        <v>31</v>
      </c>
      <c r="B39" s="73"/>
      <c r="C39" s="73"/>
      <c r="D39" s="73"/>
      <c r="E39" s="73"/>
      <c r="F39" s="74"/>
      <c r="G39" s="73"/>
      <c r="H39" s="75"/>
      <c r="I39" s="17">
        <f t="shared" si="0"/>
        <v>31</v>
      </c>
      <c r="J39" s="119"/>
    </row>
    <row r="40" spans="1:10" ht="21" customHeight="1" x14ac:dyDescent="0.25">
      <c r="A40" s="13">
        <f t="shared" si="1"/>
        <v>32</v>
      </c>
      <c r="B40" s="73"/>
      <c r="C40" s="73"/>
      <c r="D40" s="73"/>
      <c r="E40" s="73"/>
      <c r="F40" s="74"/>
      <c r="G40" s="73"/>
      <c r="H40" s="75"/>
      <c r="I40" s="17">
        <f t="shared" si="0"/>
        <v>32</v>
      </c>
      <c r="J40" s="119"/>
    </row>
    <row r="41" spans="1:10" ht="21" customHeight="1" x14ac:dyDescent="0.25">
      <c r="A41" s="13">
        <f t="shared" si="1"/>
        <v>33</v>
      </c>
      <c r="B41" s="73"/>
      <c r="C41" s="73"/>
      <c r="D41" s="73"/>
      <c r="E41" s="73"/>
      <c r="F41" s="74"/>
      <c r="G41" s="73"/>
      <c r="H41" s="75"/>
      <c r="I41" s="17">
        <f t="shared" si="0"/>
        <v>33</v>
      </c>
      <c r="J41" s="119"/>
    </row>
    <row r="42" spans="1:10" ht="21" customHeight="1" x14ac:dyDescent="0.25">
      <c r="A42" s="13">
        <f t="shared" si="1"/>
        <v>34</v>
      </c>
      <c r="B42" s="73"/>
      <c r="C42" s="73"/>
      <c r="D42" s="73"/>
      <c r="E42" s="73"/>
      <c r="F42" s="74"/>
      <c r="G42" s="73"/>
      <c r="H42" s="75"/>
      <c r="I42" s="17">
        <f t="shared" si="0"/>
        <v>34</v>
      </c>
      <c r="J42" s="119"/>
    </row>
    <row r="43" spans="1:10" ht="21" customHeight="1" x14ac:dyDescent="0.25">
      <c r="A43" s="13">
        <f t="shared" si="1"/>
        <v>35</v>
      </c>
      <c r="B43" s="73"/>
      <c r="C43" s="73"/>
      <c r="D43" s="73"/>
      <c r="E43" s="73"/>
      <c r="F43" s="74"/>
      <c r="G43" s="73"/>
      <c r="H43" s="75"/>
      <c r="I43" s="17">
        <f t="shared" si="0"/>
        <v>35</v>
      </c>
      <c r="J43" s="119"/>
    </row>
    <row r="44" spans="1:10" ht="21" customHeight="1" x14ac:dyDescent="0.25">
      <c r="A44" s="13">
        <f t="shared" si="1"/>
        <v>36</v>
      </c>
      <c r="B44" s="73"/>
      <c r="C44" s="73"/>
      <c r="D44" s="73"/>
      <c r="E44" s="73"/>
      <c r="F44" s="74"/>
      <c r="G44" s="73"/>
      <c r="H44" s="75"/>
      <c r="I44" s="17">
        <f t="shared" si="0"/>
        <v>36</v>
      </c>
      <c r="J44" s="119"/>
    </row>
    <row r="45" spans="1:10" ht="21" customHeight="1" x14ac:dyDescent="0.25">
      <c r="A45" s="13">
        <f t="shared" si="1"/>
        <v>37</v>
      </c>
      <c r="B45" s="73"/>
      <c r="C45" s="73"/>
      <c r="D45" s="73"/>
      <c r="E45" s="73"/>
      <c r="F45" s="74"/>
      <c r="G45" s="73"/>
      <c r="H45" s="75"/>
      <c r="I45" s="17">
        <f t="shared" si="0"/>
        <v>37</v>
      </c>
      <c r="J45" s="119"/>
    </row>
    <row r="46" spans="1:10" ht="21" customHeight="1" x14ac:dyDescent="0.25">
      <c r="A46" s="13">
        <f t="shared" si="1"/>
        <v>38</v>
      </c>
      <c r="B46" s="73"/>
      <c r="C46" s="73"/>
      <c r="D46" s="73"/>
      <c r="E46" s="73"/>
      <c r="F46" s="74"/>
      <c r="G46" s="73"/>
      <c r="H46" s="75"/>
      <c r="I46" s="17">
        <f t="shared" si="0"/>
        <v>38</v>
      </c>
      <c r="J46" s="119"/>
    </row>
    <row r="47" spans="1:10" ht="21" customHeight="1" x14ac:dyDescent="0.25">
      <c r="A47" s="13">
        <f t="shared" si="1"/>
        <v>39</v>
      </c>
      <c r="B47" s="73"/>
      <c r="C47" s="73"/>
      <c r="D47" s="73"/>
      <c r="E47" s="73"/>
      <c r="F47" s="74"/>
      <c r="G47" s="73"/>
      <c r="H47" s="75"/>
      <c r="I47" s="17">
        <f t="shared" si="0"/>
        <v>39</v>
      </c>
      <c r="J47" s="119"/>
    </row>
    <row r="48" spans="1:10" ht="21" customHeight="1" x14ac:dyDescent="0.25">
      <c r="A48" s="13">
        <f t="shared" si="1"/>
        <v>40</v>
      </c>
      <c r="B48" s="73"/>
      <c r="C48" s="73"/>
      <c r="D48" s="73"/>
      <c r="E48" s="73"/>
      <c r="F48" s="74"/>
      <c r="G48" s="73"/>
      <c r="H48" s="75"/>
      <c r="I48" s="17">
        <f t="shared" si="0"/>
        <v>40</v>
      </c>
      <c r="J48" s="119"/>
    </row>
    <row r="49" spans="1:10" ht="21" customHeight="1" x14ac:dyDescent="0.25">
      <c r="A49" s="13">
        <f t="shared" si="1"/>
        <v>41</v>
      </c>
      <c r="B49" s="73"/>
      <c r="C49" s="73"/>
      <c r="D49" s="73"/>
      <c r="E49" s="73"/>
      <c r="F49" s="74"/>
      <c r="G49" s="73"/>
      <c r="H49" s="75"/>
      <c r="I49" s="17">
        <f t="shared" si="0"/>
        <v>41</v>
      </c>
      <c r="J49" s="119"/>
    </row>
    <row r="50" spans="1:10" ht="21" customHeight="1" x14ac:dyDescent="0.25">
      <c r="A50" s="13">
        <f t="shared" si="1"/>
        <v>42</v>
      </c>
      <c r="B50" s="73"/>
      <c r="C50" s="73"/>
      <c r="D50" s="73"/>
      <c r="E50" s="73"/>
      <c r="F50" s="74"/>
      <c r="G50" s="73"/>
      <c r="H50" s="75"/>
      <c r="I50" s="17">
        <f t="shared" si="0"/>
        <v>42</v>
      </c>
      <c r="J50" s="119"/>
    </row>
    <row r="51" spans="1:10" ht="21" customHeight="1" x14ac:dyDescent="0.25">
      <c r="A51" s="13">
        <f t="shared" si="1"/>
        <v>43</v>
      </c>
      <c r="B51" s="73"/>
      <c r="C51" s="73"/>
      <c r="D51" s="73"/>
      <c r="E51" s="73"/>
      <c r="F51" s="74"/>
      <c r="G51" s="73"/>
      <c r="H51" s="75"/>
      <c r="I51" s="17">
        <f t="shared" si="0"/>
        <v>43</v>
      </c>
      <c r="J51" s="119"/>
    </row>
    <row r="52" spans="1:10" ht="21" customHeight="1" x14ac:dyDescent="0.25">
      <c r="A52" s="13">
        <f t="shared" si="1"/>
        <v>44</v>
      </c>
      <c r="B52" s="73"/>
      <c r="C52" s="73"/>
      <c r="D52" s="73"/>
      <c r="E52" s="73"/>
      <c r="F52" s="74"/>
      <c r="G52" s="73"/>
      <c r="H52" s="75"/>
      <c r="I52" s="17">
        <f t="shared" si="0"/>
        <v>44</v>
      </c>
      <c r="J52" s="119"/>
    </row>
    <row r="53" spans="1:10" ht="21" customHeight="1" x14ac:dyDescent="0.25">
      <c r="A53" s="13">
        <f t="shared" si="1"/>
        <v>45</v>
      </c>
      <c r="B53" s="73"/>
      <c r="C53" s="73"/>
      <c r="D53" s="73"/>
      <c r="E53" s="73"/>
      <c r="F53" s="74"/>
      <c r="G53" s="73"/>
      <c r="H53" s="75"/>
      <c r="I53" s="17">
        <f t="shared" si="0"/>
        <v>45</v>
      </c>
      <c r="J53" s="119"/>
    </row>
    <row r="54" spans="1:10" ht="21" customHeight="1" x14ac:dyDescent="0.25">
      <c r="A54" s="13">
        <f t="shared" si="1"/>
        <v>46</v>
      </c>
      <c r="B54" s="73"/>
      <c r="C54" s="73"/>
      <c r="D54" s="73"/>
      <c r="E54" s="73"/>
      <c r="F54" s="74"/>
      <c r="G54" s="73"/>
      <c r="H54" s="75"/>
      <c r="I54" s="17">
        <f t="shared" si="0"/>
        <v>46</v>
      </c>
      <c r="J54" s="119"/>
    </row>
    <row r="55" spans="1:10" ht="21" customHeight="1" x14ac:dyDescent="0.25">
      <c r="A55" s="13">
        <f t="shared" si="1"/>
        <v>47</v>
      </c>
      <c r="B55" s="73"/>
      <c r="C55" s="73"/>
      <c r="D55" s="73"/>
      <c r="E55" s="73"/>
      <c r="F55" s="74"/>
      <c r="G55" s="73"/>
      <c r="H55" s="75"/>
      <c r="I55" s="17">
        <f t="shared" si="0"/>
        <v>47</v>
      </c>
      <c r="J55" s="119"/>
    </row>
    <row r="56" spans="1:10" ht="21" customHeight="1" x14ac:dyDescent="0.25">
      <c r="A56" s="13">
        <f t="shared" si="1"/>
        <v>48</v>
      </c>
      <c r="B56" s="73"/>
      <c r="C56" s="73"/>
      <c r="D56" s="73"/>
      <c r="E56" s="73"/>
      <c r="F56" s="74"/>
      <c r="G56" s="73"/>
      <c r="H56" s="75"/>
      <c r="I56" s="17">
        <f t="shared" si="0"/>
        <v>48</v>
      </c>
      <c r="J56" s="119"/>
    </row>
    <row r="57" spans="1:10" ht="21" customHeight="1" x14ac:dyDescent="0.25">
      <c r="A57" s="13">
        <f t="shared" si="1"/>
        <v>49</v>
      </c>
      <c r="B57" s="73"/>
      <c r="C57" s="73"/>
      <c r="D57" s="73"/>
      <c r="E57" s="73"/>
      <c r="F57" s="74"/>
      <c r="G57" s="73"/>
      <c r="H57" s="75"/>
      <c r="I57" s="17">
        <f t="shared" si="0"/>
        <v>49</v>
      </c>
      <c r="J57" s="119"/>
    </row>
    <row r="58" spans="1:10" ht="21" customHeight="1" x14ac:dyDescent="0.25">
      <c r="A58" s="13">
        <f t="shared" si="1"/>
        <v>50</v>
      </c>
      <c r="B58" s="73"/>
      <c r="C58" s="73"/>
      <c r="D58" s="73"/>
      <c r="E58" s="73"/>
      <c r="F58" s="74"/>
      <c r="G58" s="73"/>
      <c r="H58" s="75"/>
      <c r="I58" s="17">
        <f t="shared" si="0"/>
        <v>50</v>
      </c>
      <c r="J58" s="119"/>
    </row>
    <row r="59" spans="1:10" ht="21" customHeight="1" x14ac:dyDescent="0.25">
      <c r="A59" s="13">
        <f t="shared" si="1"/>
        <v>51</v>
      </c>
      <c r="B59" s="73"/>
      <c r="C59" s="73"/>
      <c r="D59" s="73"/>
      <c r="E59" s="73"/>
      <c r="F59" s="74"/>
      <c r="G59" s="73"/>
      <c r="H59" s="75"/>
      <c r="I59" s="17">
        <f t="shared" si="0"/>
        <v>51</v>
      </c>
      <c r="J59" s="119"/>
    </row>
    <row r="60" spans="1:10" ht="21" customHeight="1" x14ac:dyDescent="0.25">
      <c r="A60" s="13">
        <f t="shared" si="1"/>
        <v>52</v>
      </c>
      <c r="B60" s="73"/>
      <c r="C60" s="73"/>
      <c r="D60" s="73"/>
      <c r="E60" s="73"/>
      <c r="F60" s="74"/>
      <c r="G60" s="73"/>
      <c r="H60" s="75"/>
      <c r="I60" s="17">
        <f t="shared" si="0"/>
        <v>52</v>
      </c>
      <c r="J60" s="119"/>
    </row>
    <row r="61" spans="1:10" ht="21" customHeight="1" x14ac:dyDescent="0.25">
      <c r="A61" s="13">
        <f t="shared" si="1"/>
        <v>53</v>
      </c>
      <c r="B61" s="73"/>
      <c r="C61" s="73"/>
      <c r="D61" s="73"/>
      <c r="E61" s="73"/>
      <c r="F61" s="74"/>
      <c r="G61" s="73"/>
      <c r="H61" s="75"/>
      <c r="I61" s="17">
        <f t="shared" si="0"/>
        <v>53</v>
      </c>
      <c r="J61" s="119"/>
    </row>
    <row r="62" spans="1:10" ht="21" customHeight="1" x14ac:dyDescent="0.25">
      <c r="A62" s="13">
        <f t="shared" si="1"/>
        <v>54</v>
      </c>
      <c r="B62" s="73"/>
      <c r="C62" s="73"/>
      <c r="D62" s="73"/>
      <c r="E62" s="73"/>
      <c r="F62" s="74"/>
      <c r="G62" s="73"/>
      <c r="H62" s="75"/>
      <c r="I62" s="17">
        <f t="shared" si="0"/>
        <v>54</v>
      </c>
      <c r="J62" s="119"/>
    </row>
    <row r="63" spans="1:10" ht="21" customHeight="1" x14ac:dyDescent="0.25">
      <c r="A63" s="13">
        <f t="shared" si="1"/>
        <v>55</v>
      </c>
      <c r="B63" s="73"/>
      <c r="C63" s="73"/>
      <c r="D63" s="73"/>
      <c r="E63" s="73"/>
      <c r="F63" s="74"/>
      <c r="G63" s="73"/>
      <c r="H63" s="75"/>
      <c r="I63" s="17">
        <f t="shared" si="0"/>
        <v>55</v>
      </c>
      <c r="J63" s="119"/>
    </row>
    <row r="64" spans="1:10" ht="21" customHeight="1" x14ac:dyDescent="0.25">
      <c r="A64" s="13">
        <f t="shared" si="1"/>
        <v>56</v>
      </c>
      <c r="B64" s="73"/>
      <c r="C64" s="73"/>
      <c r="D64" s="73"/>
      <c r="E64" s="73"/>
      <c r="F64" s="74"/>
      <c r="G64" s="73"/>
      <c r="H64" s="75"/>
      <c r="I64" s="17">
        <f t="shared" si="0"/>
        <v>56</v>
      </c>
      <c r="J64" s="119"/>
    </row>
    <row r="65" spans="1:10" ht="21" customHeight="1" x14ac:dyDescent="0.25">
      <c r="A65" s="13">
        <f t="shared" si="1"/>
        <v>57</v>
      </c>
      <c r="B65" s="73"/>
      <c r="C65" s="73"/>
      <c r="D65" s="73"/>
      <c r="E65" s="73"/>
      <c r="F65" s="74"/>
      <c r="G65" s="73"/>
      <c r="H65" s="75"/>
      <c r="I65" s="17">
        <f t="shared" si="0"/>
        <v>57</v>
      </c>
      <c r="J65" s="119"/>
    </row>
    <row r="66" spans="1:10" ht="21" customHeight="1" x14ac:dyDescent="0.25">
      <c r="A66" s="13">
        <f t="shared" si="1"/>
        <v>58</v>
      </c>
      <c r="B66" s="73"/>
      <c r="C66" s="73"/>
      <c r="D66" s="73"/>
      <c r="E66" s="73"/>
      <c r="F66" s="74"/>
      <c r="G66" s="73"/>
      <c r="H66" s="75"/>
      <c r="I66" s="17">
        <f t="shared" si="0"/>
        <v>58</v>
      </c>
      <c r="J66" s="119"/>
    </row>
    <row r="67" spans="1:10" ht="21" customHeight="1" x14ac:dyDescent="0.25">
      <c r="A67" s="13">
        <f t="shared" si="1"/>
        <v>59</v>
      </c>
      <c r="B67" s="73"/>
      <c r="C67" s="73"/>
      <c r="D67" s="73"/>
      <c r="E67" s="73"/>
      <c r="F67" s="74"/>
      <c r="G67" s="73"/>
      <c r="H67" s="75"/>
      <c r="I67" s="17">
        <f t="shared" si="0"/>
        <v>59</v>
      </c>
      <c r="J67" s="119"/>
    </row>
    <row r="68" spans="1:10" ht="21" customHeight="1" x14ac:dyDescent="0.25">
      <c r="A68" s="13">
        <f t="shared" si="1"/>
        <v>60</v>
      </c>
      <c r="B68" s="73"/>
      <c r="C68" s="73"/>
      <c r="D68" s="73"/>
      <c r="E68" s="73"/>
      <c r="F68" s="74"/>
      <c r="G68" s="73"/>
      <c r="H68" s="75"/>
      <c r="I68" s="17">
        <f t="shared" si="0"/>
        <v>60</v>
      </c>
      <c r="J68" s="119"/>
    </row>
    <row r="69" spans="1:10" ht="21" customHeight="1" x14ac:dyDescent="0.25">
      <c r="A69" s="13">
        <f t="shared" si="1"/>
        <v>61</v>
      </c>
      <c r="B69" s="73"/>
      <c r="C69" s="73"/>
      <c r="D69" s="73"/>
      <c r="E69" s="73"/>
      <c r="F69" s="74"/>
      <c r="G69" s="73"/>
      <c r="H69" s="75"/>
      <c r="I69" s="17">
        <f t="shared" si="0"/>
        <v>61</v>
      </c>
      <c r="J69" s="119"/>
    </row>
    <row r="70" spans="1:10" ht="21" customHeight="1" x14ac:dyDescent="0.25">
      <c r="A70" s="13">
        <f t="shared" si="1"/>
        <v>62</v>
      </c>
      <c r="B70" s="73"/>
      <c r="C70" s="73"/>
      <c r="D70" s="73"/>
      <c r="E70" s="73"/>
      <c r="F70" s="74"/>
      <c r="G70" s="73"/>
      <c r="H70" s="75"/>
      <c r="I70" s="17">
        <f t="shared" si="0"/>
        <v>62</v>
      </c>
      <c r="J70" s="119"/>
    </row>
    <row r="71" spans="1:10" ht="21" customHeight="1" x14ac:dyDescent="0.25">
      <c r="A71" s="13">
        <f t="shared" si="1"/>
        <v>63</v>
      </c>
      <c r="B71" s="73"/>
      <c r="C71" s="73"/>
      <c r="D71" s="73"/>
      <c r="E71" s="73"/>
      <c r="F71" s="74"/>
      <c r="G71" s="73"/>
      <c r="H71" s="75"/>
      <c r="I71" s="17">
        <f t="shared" si="0"/>
        <v>63</v>
      </c>
      <c r="J71" s="119"/>
    </row>
    <row r="72" spans="1:10" ht="21" customHeight="1" x14ac:dyDescent="0.25">
      <c r="A72" s="13">
        <f t="shared" si="1"/>
        <v>64</v>
      </c>
      <c r="B72" s="73"/>
      <c r="C72" s="73"/>
      <c r="D72" s="73"/>
      <c r="E72" s="73"/>
      <c r="F72" s="74"/>
      <c r="G72" s="73"/>
      <c r="H72" s="75"/>
      <c r="I72" s="17">
        <f t="shared" si="0"/>
        <v>64</v>
      </c>
      <c r="J72" s="119"/>
    </row>
    <row r="73" spans="1:10" ht="21" customHeight="1" x14ac:dyDescent="0.25">
      <c r="A73" s="13">
        <f t="shared" si="1"/>
        <v>65</v>
      </c>
      <c r="B73" s="73"/>
      <c r="C73" s="73"/>
      <c r="D73" s="73"/>
      <c r="E73" s="73"/>
      <c r="F73" s="74"/>
      <c r="G73" s="73"/>
      <c r="H73" s="75"/>
      <c r="I73" s="17">
        <f t="shared" si="0"/>
        <v>65</v>
      </c>
      <c r="J73" s="119"/>
    </row>
    <row r="74" spans="1:10" ht="21" customHeight="1" x14ac:dyDescent="0.25">
      <c r="A74" s="13">
        <f t="shared" si="1"/>
        <v>66</v>
      </c>
      <c r="B74" s="73"/>
      <c r="C74" s="73"/>
      <c r="D74" s="73"/>
      <c r="E74" s="73"/>
      <c r="F74" s="74"/>
      <c r="G74" s="73"/>
      <c r="H74" s="75"/>
      <c r="I74" s="17">
        <f t="shared" si="0"/>
        <v>66</v>
      </c>
      <c r="J74" s="119"/>
    </row>
    <row r="75" spans="1:10" ht="21" customHeight="1" x14ac:dyDescent="0.25">
      <c r="A75" s="13">
        <f t="shared" ref="A75:A138" si="2">A74+1</f>
        <v>67</v>
      </c>
      <c r="B75" s="73"/>
      <c r="C75" s="73"/>
      <c r="D75" s="73"/>
      <c r="E75" s="73"/>
      <c r="F75" s="74"/>
      <c r="G75" s="73"/>
      <c r="H75" s="75"/>
      <c r="I75" s="17">
        <f t="shared" ref="I75:I138" si="3">I74+1</f>
        <v>67</v>
      </c>
      <c r="J75" s="119"/>
    </row>
    <row r="76" spans="1:10" ht="21" customHeight="1" x14ac:dyDescent="0.25">
      <c r="A76" s="13">
        <f t="shared" si="2"/>
        <v>68</v>
      </c>
      <c r="B76" s="73"/>
      <c r="C76" s="73"/>
      <c r="D76" s="73"/>
      <c r="E76" s="73"/>
      <c r="F76" s="74"/>
      <c r="G76" s="73"/>
      <c r="H76" s="75"/>
      <c r="I76" s="17">
        <f t="shared" si="3"/>
        <v>68</v>
      </c>
      <c r="J76" s="119"/>
    </row>
    <row r="77" spans="1:10" ht="21" customHeight="1" x14ac:dyDescent="0.25">
      <c r="A77" s="13">
        <f t="shared" si="2"/>
        <v>69</v>
      </c>
      <c r="B77" s="73"/>
      <c r="C77" s="73"/>
      <c r="D77" s="73"/>
      <c r="E77" s="73"/>
      <c r="F77" s="74"/>
      <c r="G77" s="73"/>
      <c r="H77" s="75"/>
      <c r="I77" s="17">
        <f t="shared" si="3"/>
        <v>69</v>
      </c>
      <c r="J77" s="119"/>
    </row>
    <row r="78" spans="1:10" ht="21" customHeight="1" x14ac:dyDescent="0.25">
      <c r="A78" s="13">
        <f t="shared" si="2"/>
        <v>70</v>
      </c>
      <c r="B78" s="73"/>
      <c r="C78" s="73"/>
      <c r="D78" s="73"/>
      <c r="E78" s="73"/>
      <c r="F78" s="74"/>
      <c r="G78" s="73"/>
      <c r="H78" s="75"/>
      <c r="I78" s="17">
        <f t="shared" si="3"/>
        <v>70</v>
      </c>
      <c r="J78" s="119"/>
    </row>
    <row r="79" spans="1:10" ht="21" customHeight="1" x14ac:dyDescent="0.25">
      <c r="A79" s="13">
        <f t="shared" si="2"/>
        <v>71</v>
      </c>
      <c r="B79" s="73"/>
      <c r="C79" s="73"/>
      <c r="D79" s="73"/>
      <c r="E79" s="73"/>
      <c r="F79" s="74"/>
      <c r="G79" s="73"/>
      <c r="H79" s="75"/>
      <c r="I79" s="17">
        <f t="shared" si="3"/>
        <v>71</v>
      </c>
      <c r="J79" s="119"/>
    </row>
    <row r="80" spans="1:10" ht="21" customHeight="1" x14ac:dyDescent="0.25">
      <c r="A80" s="13">
        <f t="shared" si="2"/>
        <v>72</v>
      </c>
      <c r="B80" s="73"/>
      <c r="C80" s="73"/>
      <c r="D80" s="73"/>
      <c r="E80" s="73"/>
      <c r="F80" s="74"/>
      <c r="G80" s="73"/>
      <c r="H80" s="75"/>
      <c r="I80" s="17">
        <f t="shared" si="3"/>
        <v>72</v>
      </c>
      <c r="J80" s="119"/>
    </row>
    <row r="81" spans="1:10" ht="21" customHeight="1" x14ac:dyDescent="0.25">
      <c r="A81" s="13">
        <f t="shared" si="2"/>
        <v>73</v>
      </c>
      <c r="B81" s="73"/>
      <c r="C81" s="73"/>
      <c r="D81" s="73"/>
      <c r="E81" s="73"/>
      <c r="F81" s="74"/>
      <c r="G81" s="73"/>
      <c r="H81" s="75"/>
      <c r="I81" s="17">
        <f t="shared" si="3"/>
        <v>73</v>
      </c>
      <c r="J81" s="119"/>
    </row>
    <row r="82" spans="1:10" ht="21" customHeight="1" x14ac:dyDescent="0.25">
      <c r="A82" s="13">
        <f t="shared" si="2"/>
        <v>74</v>
      </c>
      <c r="B82" s="73"/>
      <c r="C82" s="73"/>
      <c r="D82" s="73"/>
      <c r="E82" s="73"/>
      <c r="F82" s="74"/>
      <c r="G82" s="73"/>
      <c r="H82" s="75"/>
      <c r="I82" s="17">
        <f t="shared" si="3"/>
        <v>74</v>
      </c>
      <c r="J82" s="119"/>
    </row>
    <row r="83" spans="1:10" ht="21" customHeight="1" x14ac:dyDescent="0.25">
      <c r="A83" s="13">
        <f t="shared" si="2"/>
        <v>75</v>
      </c>
      <c r="B83" s="73"/>
      <c r="C83" s="73"/>
      <c r="D83" s="73"/>
      <c r="E83" s="73"/>
      <c r="F83" s="74"/>
      <c r="G83" s="73"/>
      <c r="H83" s="75"/>
      <c r="I83" s="17">
        <f t="shared" si="3"/>
        <v>75</v>
      </c>
      <c r="J83" s="119"/>
    </row>
    <row r="84" spans="1:10" ht="21" customHeight="1" x14ac:dyDescent="0.25">
      <c r="A84" s="13">
        <f t="shared" si="2"/>
        <v>76</v>
      </c>
      <c r="B84" s="73"/>
      <c r="C84" s="73"/>
      <c r="D84" s="73"/>
      <c r="E84" s="73"/>
      <c r="F84" s="74"/>
      <c r="G84" s="73"/>
      <c r="H84" s="75"/>
      <c r="I84" s="17">
        <f t="shared" si="3"/>
        <v>76</v>
      </c>
      <c r="J84" s="119"/>
    </row>
    <row r="85" spans="1:10" ht="21" customHeight="1" x14ac:dyDescent="0.25">
      <c r="A85" s="13">
        <f t="shared" si="2"/>
        <v>77</v>
      </c>
      <c r="B85" s="73"/>
      <c r="C85" s="73"/>
      <c r="D85" s="73"/>
      <c r="E85" s="73"/>
      <c r="F85" s="74"/>
      <c r="G85" s="73"/>
      <c r="H85" s="75"/>
      <c r="I85" s="17">
        <f t="shared" si="3"/>
        <v>77</v>
      </c>
      <c r="J85" s="119"/>
    </row>
    <row r="86" spans="1:10" ht="21" customHeight="1" x14ac:dyDescent="0.25">
      <c r="A86" s="13">
        <f t="shared" si="2"/>
        <v>78</v>
      </c>
      <c r="B86" s="73"/>
      <c r="C86" s="73"/>
      <c r="D86" s="73"/>
      <c r="E86" s="73"/>
      <c r="F86" s="74"/>
      <c r="G86" s="73"/>
      <c r="H86" s="75"/>
      <c r="I86" s="17">
        <f t="shared" si="3"/>
        <v>78</v>
      </c>
      <c r="J86" s="119"/>
    </row>
    <row r="87" spans="1:10" ht="21" customHeight="1" x14ac:dyDescent="0.25">
      <c r="A87" s="13">
        <f t="shared" si="2"/>
        <v>79</v>
      </c>
      <c r="B87" s="73"/>
      <c r="C87" s="73"/>
      <c r="D87" s="73"/>
      <c r="E87" s="73"/>
      <c r="F87" s="74"/>
      <c r="G87" s="73"/>
      <c r="H87" s="75"/>
      <c r="I87" s="17">
        <f t="shared" si="3"/>
        <v>79</v>
      </c>
      <c r="J87" s="119"/>
    </row>
    <row r="88" spans="1:10" ht="21" customHeight="1" x14ac:dyDescent="0.25">
      <c r="A88" s="13">
        <f t="shared" si="2"/>
        <v>80</v>
      </c>
      <c r="B88" s="73"/>
      <c r="C88" s="73"/>
      <c r="D88" s="73"/>
      <c r="E88" s="73"/>
      <c r="F88" s="74"/>
      <c r="G88" s="73"/>
      <c r="H88" s="75"/>
      <c r="I88" s="17">
        <f t="shared" si="3"/>
        <v>80</v>
      </c>
      <c r="J88" s="119"/>
    </row>
    <row r="89" spans="1:10" ht="21" customHeight="1" x14ac:dyDescent="0.25">
      <c r="A89" s="13">
        <f t="shared" si="2"/>
        <v>81</v>
      </c>
      <c r="B89" s="73"/>
      <c r="C89" s="73"/>
      <c r="D89" s="73"/>
      <c r="E89" s="73"/>
      <c r="F89" s="74"/>
      <c r="G89" s="73"/>
      <c r="H89" s="75"/>
      <c r="I89" s="17">
        <f t="shared" si="3"/>
        <v>81</v>
      </c>
      <c r="J89" s="119"/>
    </row>
    <row r="90" spans="1:10" ht="21" customHeight="1" x14ac:dyDescent="0.25">
      <c r="A90" s="13">
        <f t="shared" si="2"/>
        <v>82</v>
      </c>
      <c r="B90" s="73"/>
      <c r="C90" s="73"/>
      <c r="D90" s="73"/>
      <c r="E90" s="73"/>
      <c r="F90" s="74"/>
      <c r="G90" s="73"/>
      <c r="H90" s="75"/>
      <c r="I90" s="17">
        <f t="shared" si="3"/>
        <v>82</v>
      </c>
      <c r="J90" s="119"/>
    </row>
    <row r="91" spans="1:10" ht="21" customHeight="1" x14ac:dyDescent="0.25">
      <c r="A91" s="13">
        <f t="shared" si="2"/>
        <v>83</v>
      </c>
      <c r="B91" s="73"/>
      <c r="C91" s="73"/>
      <c r="D91" s="73"/>
      <c r="E91" s="73"/>
      <c r="F91" s="74"/>
      <c r="G91" s="73"/>
      <c r="H91" s="75"/>
      <c r="I91" s="17">
        <f t="shared" si="3"/>
        <v>83</v>
      </c>
      <c r="J91" s="119"/>
    </row>
    <row r="92" spans="1:10" ht="21" customHeight="1" x14ac:dyDescent="0.25">
      <c r="A92" s="13">
        <f t="shared" si="2"/>
        <v>84</v>
      </c>
      <c r="B92" s="73"/>
      <c r="C92" s="73"/>
      <c r="D92" s="73"/>
      <c r="E92" s="73"/>
      <c r="F92" s="74"/>
      <c r="G92" s="73"/>
      <c r="H92" s="75"/>
      <c r="I92" s="17">
        <f t="shared" si="3"/>
        <v>84</v>
      </c>
      <c r="J92" s="119"/>
    </row>
    <row r="93" spans="1:10" ht="21" customHeight="1" x14ac:dyDescent="0.25">
      <c r="A93" s="13">
        <f t="shared" si="2"/>
        <v>85</v>
      </c>
      <c r="B93" s="73"/>
      <c r="C93" s="73"/>
      <c r="D93" s="73"/>
      <c r="E93" s="73"/>
      <c r="F93" s="74"/>
      <c r="G93" s="73"/>
      <c r="H93" s="75"/>
      <c r="I93" s="17">
        <f t="shared" si="3"/>
        <v>85</v>
      </c>
      <c r="J93" s="119"/>
    </row>
    <row r="94" spans="1:10" ht="21" customHeight="1" x14ac:dyDescent="0.25">
      <c r="A94" s="13">
        <f t="shared" si="2"/>
        <v>86</v>
      </c>
      <c r="B94" s="73"/>
      <c r="C94" s="73"/>
      <c r="D94" s="73"/>
      <c r="E94" s="73"/>
      <c r="F94" s="74"/>
      <c r="G94" s="73"/>
      <c r="H94" s="75"/>
      <c r="I94" s="17">
        <f t="shared" si="3"/>
        <v>86</v>
      </c>
      <c r="J94" s="119"/>
    </row>
    <row r="95" spans="1:10" ht="21" customHeight="1" x14ac:dyDescent="0.25">
      <c r="A95" s="13">
        <f t="shared" si="2"/>
        <v>87</v>
      </c>
      <c r="B95" s="73"/>
      <c r="C95" s="73"/>
      <c r="D95" s="73"/>
      <c r="E95" s="73"/>
      <c r="F95" s="74"/>
      <c r="G95" s="73"/>
      <c r="H95" s="75"/>
      <c r="I95" s="17">
        <f t="shared" si="3"/>
        <v>87</v>
      </c>
      <c r="J95" s="119"/>
    </row>
    <row r="96" spans="1:10" ht="21" customHeight="1" x14ac:dyDescent="0.25">
      <c r="A96" s="13">
        <f t="shared" si="2"/>
        <v>88</v>
      </c>
      <c r="B96" s="73"/>
      <c r="C96" s="73"/>
      <c r="D96" s="73"/>
      <c r="E96" s="73"/>
      <c r="F96" s="74"/>
      <c r="G96" s="73"/>
      <c r="H96" s="75"/>
      <c r="I96" s="17">
        <f t="shared" si="3"/>
        <v>88</v>
      </c>
      <c r="J96" s="119"/>
    </row>
    <row r="97" spans="1:10" ht="21" customHeight="1" x14ac:dyDescent="0.25">
      <c r="A97" s="13">
        <f t="shared" si="2"/>
        <v>89</v>
      </c>
      <c r="B97" s="73"/>
      <c r="C97" s="73"/>
      <c r="D97" s="73"/>
      <c r="E97" s="73"/>
      <c r="F97" s="74"/>
      <c r="G97" s="73"/>
      <c r="H97" s="75"/>
      <c r="I97" s="17">
        <f t="shared" si="3"/>
        <v>89</v>
      </c>
      <c r="J97" s="119"/>
    </row>
    <row r="98" spans="1:10" ht="21" customHeight="1" x14ac:dyDescent="0.25">
      <c r="A98" s="13">
        <f t="shared" si="2"/>
        <v>90</v>
      </c>
      <c r="B98" s="73"/>
      <c r="C98" s="73"/>
      <c r="D98" s="73"/>
      <c r="E98" s="73"/>
      <c r="F98" s="74"/>
      <c r="G98" s="73"/>
      <c r="H98" s="75"/>
      <c r="I98" s="17">
        <f t="shared" si="3"/>
        <v>90</v>
      </c>
      <c r="J98" s="119"/>
    </row>
    <row r="99" spans="1:10" ht="21" customHeight="1" x14ac:dyDescent="0.25">
      <c r="A99" s="13">
        <f t="shared" si="2"/>
        <v>91</v>
      </c>
      <c r="B99" s="73"/>
      <c r="C99" s="73"/>
      <c r="D99" s="73"/>
      <c r="E99" s="73"/>
      <c r="F99" s="74"/>
      <c r="G99" s="73"/>
      <c r="H99" s="75"/>
      <c r="I99" s="17">
        <f t="shared" si="3"/>
        <v>91</v>
      </c>
      <c r="J99" s="119"/>
    </row>
    <row r="100" spans="1:10" ht="21" customHeight="1" x14ac:dyDescent="0.25">
      <c r="A100" s="13">
        <f t="shared" si="2"/>
        <v>92</v>
      </c>
      <c r="B100" s="73"/>
      <c r="C100" s="73"/>
      <c r="D100" s="73"/>
      <c r="E100" s="73"/>
      <c r="F100" s="74"/>
      <c r="G100" s="73"/>
      <c r="H100" s="75"/>
      <c r="I100" s="17">
        <f t="shared" si="3"/>
        <v>92</v>
      </c>
      <c r="J100" s="119"/>
    </row>
    <row r="101" spans="1:10" ht="21" customHeight="1" x14ac:dyDescent="0.25">
      <c r="A101" s="13">
        <f t="shared" si="2"/>
        <v>93</v>
      </c>
      <c r="B101" s="73"/>
      <c r="C101" s="73"/>
      <c r="D101" s="73"/>
      <c r="E101" s="73"/>
      <c r="F101" s="74"/>
      <c r="G101" s="73"/>
      <c r="H101" s="75"/>
      <c r="I101" s="17">
        <f t="shared" si="3"/>
        <v>93</v>
      </c>
      <c r="J101" s="119"/>
    </row>
    <row r="102" spans="1:10" ht="21" customHeight="1" x14ac:dyDescent="0.25">
      <c r="A102" s="13">
        <f t="shared" si="2"/>
        <v>94</v>
      </c>
      <c r="B102" s="73"/>
      <c r="C102" s="73"/>
      <c r="D102" s="73"/>
      <c r="E102" s="73"/>
      <c r="F102" s="74"/>
      <c r="G102" s="73"/>
      <c r="H102" s="75"/>
      <c r="I102" s="17">
        <f t="shared" si="3"/>
        <v>94</v>
      </c>
      <c r="J102" s="119"/>
    </row>
    <row r="103" spans="1:10" ht="21" customHeight="1" x14ac:dyDescent="0.25">
      <c r="A103" s="13">
        <f t="shared" si="2"/>
        <v>95</v>
      </c>
      <c r="B103" s="73"/>
      <c r="C103" s="73"/>
      <c r="D103" s="73"/>
      <c r="E103" s="73"/>
      <c r="F103" s="74"/>
      <c r="G103" s="73"/>
      <c r="H103" s="75"/>
      <c r="I103" s="17">
        <f t="shared" si="3"/>
        <v>95</v>
      </c>
      <c r="J103" s="119"/>
    </row>
    <row r="104" spans="1:10" ht="21" customHeight="1" x14ac:dyDescent="0.25">
      <c r="A104" s="13">
        <f t="shared" si="2"/>
        <v>96</v>
      </c>
      <c r="B104" s="73"/>
      <c r="C104" s="73"/>
      <c r="D104" s="73"/>
      <c r="E104" s="73"/>
      <c r="F104" s="74"/>
      <c r="G104" s="73"/>
      <c r="H104" s="75"/>
      <c r="I104" s="17">
        <f t="shared" si="3"/>
        <v>96</v>
      </c>
      <c r="J104" s="119"/>
    </row>
    <row r="105" spans="1:10" ht="21" customHeight="1" x14ac:dyDescent="0.25">
      <c r="A105" s="13">
        <f t="shared" si="2"/>
        <v>97</v>
      </c>
      <c r="B105" s="73"/>
      <c r="C105" s="73"/>
      <c r="D105" s="73"/>
      <c r="E105" s="73"/>
      <c r="F105" s="74"/>
      <c r="G105" s="73"/>
      <c r="H105" s="75"/>
      <c r="I105" s="17">
        <f t="shared" si="3"/>
        <v>97</v>
      </c>
      <c r="J105" s="119"/>
    </row>
    <row r="106" spans="1:10" ht="21" customHeight="1" x14ac:dyDescent="0.25">
      <c r="A106" s="13">
        <f t="shared" si="2"/>
        <v>98</v>
      </c>
      <c r="B106" s="73"/>
      <c r="C106" s="73"/>
      <c r="D106" s="73"/>
      <c r="E106" s="73"/>
      <c r="F106" s="74"/>
      <c r="G106" s="73"/>
      <c r="H106" s="75"/>
      <c r="I106" s="17">
        <f t="shared" si="3"/>
        <v>98</v>
      </c>
      <c r="J106" s="119"/>
    </row>
    <row r="107" spans="1:10" ht="21" customHeight="1" x14ac:dyDescent="0.25">
      <c r="A107" s="13">
        <f t="shared" si="2"/>
        <v>99</v>
      </c>
      <c r="B107" s="73"/>
      <c r="C107" s="73"/>
      <c r="D107" s="73"/>
      <c r="E107" s="73"/>
      <c r="F107" s="74"/>
      <c r="G107" s="73"/>
      <c r="H107" s="75"/>
      <c r="I107" s="17">
        <f t="shared" si="3"/>
        <v>99</v>
      </c>
      <c r="J107" s="119"/>
    </row>
    <row r="108" spans="1:10" ht="21" customHeight="1" x14ac:dyDescent="0.25">
      <c r="A108" s="13">
        <f t="shared" si="2"/>
        <v>100</v>
      </c>
      <c r="B108" s="73"/>
      <c r="C108" s="73"/>
      <c r="D108" s="73"/>
      <c r="E108" s="73"/>
      <c r="F108" s="74"/>
      <c r="G108" s="73"/>
      <c r="H108" s="75"/>
      <c r="I108" s="17">
        <f t="shared" si="3"/>
        <v>100</v>
      </c>
      <c r="J108" s="119"/>
    </row>
    <row r="109" spans="1:10" ht="21" customHeight="1" x14ac:dyDescent="0.25">
      <c r="A109" s="13">
        <f t="shared" si="2"/>
        <v>101</v>
      </c>
      <c r="B109" s="73"/>
      <c r="C109" s="73"/>
      <c r="D109" s="73"/>
      <c r="E109" s="73"/>
      <c r="F109" s="74"/>
      <c r="G109" s="73"/>
      <c r="H109" s="75"/>
      <c r="I109" s="17">
        <f t="shared" si="3"/>
        <v>101</v>
      </c>
      <c r="J109" s="119"/>
    </row>
    <row r="110" spans="1:10" ht="21" customHeight="1" x14ac:dyDescent="0.25">
      <c r="A110" s="13">
        <f t="shared" si="2"/>
        <v>102</v>
      </c>
      <c r="B110" s="73"/>
      <c r="C110" s="73"/>
      <c r="D110" s="73"/>
      <c r="E110" s="73"/>
      <c r="F110" s="74"/>
      <c r="G110" s="73"/>
      <c r="H110" s="75"/>
      <c r="I110" s="17">
        <f t="shared" si="3"/>
        <v>102</v>
      </c>
      <c r="J110" s="119"/>
    </row>
    <row r="111" spans="1:10" ht="21" customHeight="1" x14ac:dyDescent="0.25">
      <c r="A111" s="13">
        <f t="shared" si="2"/>
        <v>103</v>
      </c>
      <c r="B111" s="73"/>
      <c r="C111" s="73"/>
      <c r="D111" s="73"/>
      <c r="E111" s="73"/>
      <c r="F111" s="74"/>
      <c r="G111" s="73"/>
      <c r="H111" s="75"/>
      <c r="I111" s="17">
        <f t="shared" si="3"/>
        <v>103</v>
      </c>
      <c r="J111" s="119"/>
    </row>
    <row r="112" spans="1:10" ht="21" customHeight="1" x14ac:dyDescent="0.25">
      <c r="A112" s="13">
        <f t="shared" si="2"/>
        <v>104</v>
      </c>
      <c r="B112" s="73"/>
      <c r="C112" s="73"/>
      <c r="D112" s="73"/>
      <c r="E112" s="73"/>
      <c r="F112" s="74"/>
      <c r="G112" s="73"/>
      <c r="H112" s="75"/>
      <c r="I112" s="17">
        <f t="shared" si="3"/>
        <v>104</v>
      </c>
      <c r="J112" s="119"/>
    </row>
    <row r="113" spans="1:10" ht="21" customHeight="1" x14ac:dyDescent="0.25">
      <c r="A113" s="13">
        <f t="shared" si="2"/>
        <v>105</v>
      </c>
      <c r="B113" s="73"/>
      <c r="C113" s="73"/>
      <c r="D113" s="73"/>
      <c r="E113" s="73"/>
      <c r="F113" s="74"/>
      <c r="G113" s="73"/>
      <c r="H113" s="75"/>
      <c r="I113" s="17">
        <f t="shared" si="3"/>
        <v>105</v>
      </c>
      <c r="J113" s="119"/>
    </row>
    <row r="114" spans="1:10" ht="21" customHeight="1" x14ac:dyDescent="0.25">
      <c r="A114" s="13">
        <f t="shared" si="2"/>
        <v>106</v>
      </c>
      <c r="B114" s="73"/>
      <c r="C114" s="73"/>
      <c r="D114" s="73"/>
      <c r="E114" s="73"/>
      <c r="F114" s="74"/>
      <c r="G114" s="73"/>
      <c r="H114" s="75"/>
      <c r="I114" s="17">
        <f t="shared" si="3"/>
        <v>106</v>
      </c>
      <c r="J114" s="119"/>
    </row>
    <row r="115" spans="1:10" ht="21" customHeight="1" x14ac:dyDescent="0.25">
      <c r="A115" s="13">
        <f t="shared" si="2"/>
        <v>107</v>
      </c>
      <c r="B115" s="73"/>
      <c r="C115" s="73"/>
      <c r="D115" s="73"/>
      <c r="E115" s="73"/>
      <c r="F115" s="74"/>
      <c r="G115" s="73"/>
      <c r="H115" s="75"/>
      <c r="I115" s="17">
        <f t="shared" si="3"/>
        <v>107</v>
      </c>
      <c r="J115" s="119"/>
    </row>
    <row r="116" spans="1:10" ht="21" customHeight="1" x14ac:dyDescent="0.25">
      <c r="A116" s="13">
        <f t="shared" si="2"/>
        <v>108</v>
      </c>
      <c r="B116" s="73"/>
      <c r="C116" s="73"/>
      <c r="D116" s="73"/>
      <c r="E116" s="73"/>
      <c r="F116" s="74"/>
      <c r="G116" s="73"/>
      <c r="H116" s="75"/>
      <c r="I116" s="17">
        <f t="shared" si="3"/>
        <v>108</v>
      </c>
      <c r="J116" s="119"/>
    </row>
    <row r="117" spans="1:10" ht="21" customHeight="1" x14ac:dyDescent="0.25">
      <c r="A117" s="13">
        <f t="shared" si="2"/>
        <v>109</v>
      </c>
      <c r="B117" s="73"/>
      <c r="C117" s="73"/>
      <c r="D117" s="73"/>
      <c r="E117" s="73"/>
      <c r="F117" s="74"/>
      <c r="G117" s="73"/>
      <c r="H117" s="75"/>
      <c r="I117" s="17">
        <f t="shared" si="3"/>
        <v>109</v>
      </c>
      <c r="J117" s="119"/>
    </row>
    <row r="118" spans="1:10" ht="21" customHeight="1" x14ac:dyDescent="0.25">
      <c r="A118" s="13">
        <f t="shared" si="2"/>
        <v>110</v>
      </c>
      <c r="B118" s="73"/>
      <c r="C118" s="73"/>
      <c r="D118" s="73"/>
      <c r="E118" s="73"/>
      <c r="F118" s="74"/>
      <c r="G118" s="73"/>
      <c r="H118" s="75"/>
      <c r="I118" s="17">
        <f t="shared" si="3"/>
        <v>110</v>
      </c>
      <c r="J118" s="119"/>
    </row>
    <row r="119" spans="1:10" ht="21" customHeight="1" x14ac:dyDescent="0.25">
      <c r="A119" s="13">
        <f t="shared" si="2"/>
        <v>111</v>
      </c>
      <c r="B119" s="73"/>
      <c r="C119" s="73"/>
      <c r="D119" s="73"/>
      <c r="E119" s="73"/>
      <c r="F119" s="74"/>
      <c r="G119" s="73"/>
      <c r="H119" s="75"/>
      <c r="I119" s="17">
        <f t="shared" si="3"/>
        <v>111</v>
      </c>
      <c r="J119" s="119"/>
    </row>
    <row r="120" spans="1:10" ht="21" customHeight="1" x14ac:dyDescent="0.25">
      <c r="A120" s="13">
        <f t="shared" si="2"/>
        <v>112</v>
      </c>
      <c r="B120" s="73"/>
      <c r="C120" s="73"/>
      <c r="D120" s="73"/>
      <c r="E120" s="73"/>
      <c r="F120" s="74"/>
      <c r="G120" s="73"/>
      <c r="H120" s="75"/>
      <c r="I120" s="17">
        <f t="shared" si="3"/>
        <v>112</v>
      </c>
      <c r="J120" s="119"/>
    </row>
    <row r="121" spans="1:10" ht="21" customHeight="1" x14ac:dyDescent="0.25">
      <c r="A121" s="13">
        <f t="shared" si="2"/>
        <v>113</v>
      </c>
      <c r="B121" s="73"/>
      <c r="C121" s="73"/>
      <c r="D121" s="73"/>
      <c r="E121" s="73"/>
      <c r="F121" s="74"/>
      <c r="G121" s="73"/>
      <c r="H121" s="75"/>
      <c r="I121" s="17">
        <f t="shared" si="3"/>
        <v>113</v>
      </c>
      <c r="J121" s="119"/>
    </row>
    <row r="122" spans="1:10" ht="21" customHeight="1" x14ac:dyDescent="0.25">
      <c r="A122" s="13">
        <f t="shared" si="2"/>
        <v>114</v>
      </c>
      <c r="B122" s="73"/>
      <c r="C122" s="73"/>
      <c r="D122" s="73"/>
      <c r="E122" s="73"/>
      <c r="F122" s="74"/>
      <c r="G122" s="73"/>
      <c r="H122" s="75"/>
      <c r="I122" s="17">
        <f t="shared" si="3"/>
        <v>114</v>
      </c>
      <c r="J122" s="119"/>
    </row>
    <row r="123" spans="1:10" ht="21" customHeight="1" x14ac:dyDescent="0.25">
      <c r="A123" s="13">
        <f t="shared" si="2"/>
        <v>115</v>
      </c>
      <c r="B123" s="73"/>
      <c r="C123" s="73"/>
      <c r="D123" s="73"/>
      <c r="E123" s="73"/>
      <c r="F123" s="74"/>
      <c r="G123" s="73"/>
      <c r="H123" s="75"/>
      <c r="I123" s="17">
        <f t="shared" si="3"/>
        <v>115</v>
      </c>
      <c r="J123" s="119"/>
    </row>
    <row r="124" spans="1:10" ht="21" customHeight="1" x14ac:dyDescent="0.25">
      <c r="A124" s="13">
        <f t="shared" si="2"/>
        <v>116</v>
      </c>
      <c r="B124" s="73"/>
      <c r="C124" s="73"/>
      <c r="D124" s="73"/>
      <c r="E124" s="73"/>
      <c r="F124" s="74"/>
      <c r="G124" s="73"/>
      <c r="H124" s="75"/>
      <c r="I124" s="17">
        <f t="shared" si="3"/>
        <v>116</v>
      </c>
      <c r="J124" s="119"/>
    </row>
    <row r="125" spans="1:10" ht="21" customHeight="1" x14ac:dyDescent="0.25">
      <c r="A125" s="13">
        <f t="shared" si="2"/>
        <v>117</v>
      </c>
      <c r="B125" s="73"/>
      <c r="C125" s="73"/>
      <c r="D125" s="73"/>
      <c r="E125" s="73"/>
      <c r="F125" s="74"/>
      <c r="G125" s="73"/>
      <c r="H125" s="75"/>
      <c r="I125" s="17">
        <f t="shared" si="3"/>
        <v>117</v>
      </c>
      <c r="J125" s="119"/>
    </row>
    <row r="126" spans="1:10" ht="21" customHeight="1" x14ac:dyDescent="0.25">
      <c r="A126" s="13">
        <f t="shared" si="2"/>
        <v>118</v>
      </c>
      <c r="B126" s="73"/>
      <c r="C126" s="73"/>
      <c r="D126" s="73"/>
      <c r="E126" s="73"/>
      <c r="F126" s="74"/>
      <c r="G126" s="73"/>
      <c r="H126" s="75"/>
      <c r="I126" s="17">
        <f t="shared" si="3"/>
        <v>118</v>
      </c>
      <c r="J126" s="119"/>
    </row>
    <row r="127" spans="1:10" ht="21" customHeight="1" x14ac:dyDescent="0.25">
      <c r="A127" s="13">
        <f t="shared" si="2"/>
        <v>119</v>
      </c>
      <c r="B127" s="73"/>
      <c r="C127" s="73"/>
      <c r="D127" s="73"/>
      <c r="E127" s="73"/>
      <c r="F127" s="74"/>
      <c r="G127" s="73"/>
      <c r="H127" s="75"/>
      <c r="I127" s="17">
        <f t="shared" si="3"/>
        <v>119</v>
      </c>
      <c r="J127" s="119"/>
    </row>
    <row r="128" spans="1:10" ht="21" customHeight="1" x14ac:dyDescent="0.25">
      <c r="A128" s="13">
        <f t="shared" si="2"/>
        <v>120</v>
      </c>
      <c r="B128" s="73"/>
      <c r="C128" s="73"/>
      <c r="D128" s="73"/>
      <c r="E128" s="73"/>
      <c r="F128" s="74"/>
      <c r="G128" s="73"/>
      <c r="H128" s="75"/>
      <c r="I128" s="17">
        <f t="shared" si="3"/>
        <v>120</v>
      </c>
      <c r="J128" s="119"/>
    </row>
    <row r="129" spans="1:10" ht="21" customHeight="1" x14ac:dyDescent="0.25">
      <c r="A129" s="13">
        <f t="shared" si="2"/>
        <v>121</v>
      </c>
      <c r="B129" s="73"/>
      <c r="C129" s="73"/>
      <c r="D129" s="73"/>
      <c r="E129" s="73"/>
      <c r="F129" s="74"/>
      <c r="G129" s="73"/>
      <c r="H129" s="75"/>
      <c r="I129" s="17">
        <f t="shared" si="3"/>
        <v>121</v>
      </c>
      <c r="J129" s="119"/>
    </row>
    <row r="130" spans="1:10" ht="21" customHeight="1" x14ac:dyDescent="0.25">
      <c r="A130" s="13">
        <f t="shared" si="2"/>
        <v>122</v>
      </c>
      <c r="B130" s="73"/>
      <c r="C130" s="73"/>
      <c r="D130" s="73"/>
      <c r="E130" s="73"/>
      <c r="F130" s="74"/>
      <c r="G130" s="73"/>
      <c r="H130" s="75"/>
      <c r="I130" s="17">
        <f t="shared" si="3"/>
        <v>122</v>
      </c>
      <c r="J130" s="119"/>
    </row>
    <row r="131" spans="1:10" ht="21" customHeight="1" x14ac:dyDescent="0.25">
      <c r="A131" s="13">
        <f t="shared" si="2"/>
        <v>123</v>
      </c>
      <c r="B131" s="73"/>
      <c r="C131" s="73"/>
      <c r="D131" s="73"/>
      <c r="E131" s="73"/>
      <c r="F131" s="74"/>
      <c r="G131" s="73"/>
      <c r="H131" s="75"/>
      <c r="I131" s="17">
        <f t="shared" si="3"/>
        <v>123</v>
      </c>
      <c r="J131" s="119"/>
    </row>
    <row r="132" spans="1:10" ht="21" customHeight="1" x14ac:dyDescent="0.25">
      <c r="A132" s="13">
        <f t="shared" si="2"/>
        <v>124</v>
      </c>
      <c r="B132" s="73"/>
      <c r="C132" s="73"/>
      <c r="D132" s="73"/>
      <c r="E132" s="73"/>
      <c r="F132" s="74"/>
      <c r="G132" s="73"/>
      <c r="H132" s="75"/>
      <c r="I132" s="17">
        <f t="shared" si="3"/>
        <v>124</v>
      </c>
      <c r="J132" s="119"/>
    </row>
    <row r="133" spans="1:10" ht="21" customHeight="1" x14ac:dyDescent="0.25">
      <c r="A133" s="13">
        <f t="shared" si="2"/>
        <v>125</v>
      </c>
      <c r="B133" s="73"/>
      <c r="C133" s="73"/>
      <c r="D133" s="73"/>
      <c r="E133" s="73"/>
      <c r="F133" s="74"/>
      <c r="G133" s="73"/>
      <c r="H133" s="75"/>
      <c r="I133" s="17">
        <f t="shared" si="3"/>
        <v>125</v>
      </c>
      <c r="J133" s="119"/>
    </row>
    <row r="134" spans="1:10" ht="21" customHeight="1" x14ac:dyDescent="0.25">
      <c r="A134" s="13">
        <f t="shared" si="2"/>
        <v>126</v>
      </c>
      <c r="B134" s="73"/>
      <c r="C134" s="73"/>
      <c r="D134" s="73"/>
      <c r="E134" s="73"/>
      <c r="F134" s="74"/>
      <c r="G134" s="73"/>
      <c r="H134" s="75"/>
      <c r="I134" s="17">
        <f t="shared" si="3"/>
        <v>126</v>
      </c>
      <c r="J134" s="119"/>
    </row>
    <row r="135" spans="1:10" ht="21" customHeight="1" x14ac:dyDescent="0.25">
      <c r="A135" s="13">
        <f t="shared" si="2"/>
        <v>127</v>
      </c>
      <c r="B135" s="73"/>
      <c r="C135" s="73"/>
      <c r="D135" s="73"/>
      <c r="E135" s="73"/>
      <c r="F135" s="74"/>
      <c r="G135" s="73"/>
      <c r="H135" s="75"/>
      <c r="I135" s="17">
        <f t="shared" si="3"/>
        <v>127</v>
      </c>
      <c r="J135" s="119"/>
    </row>
    <row r="136" spans="1:10" ht="21" customHeight="1" x14ac:dyDescent="0.25">
      <c r="A136" s="13">
        <f t="shared" si="2"/>
        <v>128</v>
      </c>
      <c r="B136" s="73"/>
      <c r="C136" s="73"/>
      <c r="D136" s="73"/>
      <c r="E136" s="73"/>
      <c r="F136" s="74"/>
      <c r="G136" s="73"/>
      <c r="H136" s="75"/>
      <c r="I136" s="17">
        <f t="shared" si="3"/>
        <v>128</v>
      </c>
      <c r="J136" s="119"/>
    </row>
    <row r="137" spans="1:10" ht="21" customHeight="1" x14ac:dyDescent="0.25">
      <c r="A137" s="13">
        <f t="shared" si="2"/>
        <v>129</v>
      </c>
      <c r="B137" s="73"/>
      <c r="C137" s="73"/>
      <c r="D137" s="73"/>
      <c r="E137" s="73"/>
      <c r="F137" s="74"/>
      <c r="G137" s="73"/>
      <c r="H137" s="75"/>
      <c r="I137" s="17">
        <f t="shared" si="3"/>
        <v>129</v>
      </c>
      <c r="J137" s="119"/>
    </row>
    <row r="138" spans="1:10" ht="21" customHeight="1" x14ac:dyDescent="0.25">
      <c r="A138" s="13">
        <f t="shared" si="2"/>
        <v>130</v>
      </c>
      <c r="B138" s="73"/>
      <c r="C138" s="73"/>
      <c r="D138" s="73"/>
      <c r="E138" s="73"/>
      <c r="F138" s="74"/>
      <c r="G138" s="73"/>
      <c r="H138" s="75"/>
      <c r="I138" s="17">
        <f t="shared" si="3"/>
        <v>130</v>
      </c>
      <c r="J138" s="119"/>
    </row>
    <row r="139" spans="1:10" ht="21" customHeight="1" x14ac:dyDescent="0.25">
      <c r="A139" s="13">
        <f t="shared" ref="A139:A202" si="4">A138+1</f>
        <v>131</v>
      </c>
      <c r="B139" s="73"/>
      <c r="C139" s="73"/>
      <c r="D139" s="73"/>
      <c r="E139" s="73"/>
      <c r="F139" s="74"/>
      <c r="G139" s="73"/>
      <c r="H139" s="75"/>
      <c r="I139" s="17">
        <f t="shared" ref="I139:I202" si="5">I138+1</f>
        <v>131</v>
      </c>
      <c r="J139" s="119"/>
    </row>
    <row r="140" spans="1:10" ht="21" customHeight="1" x14ac:dyDescent="0.25">
      <c r="A140" s="13">
        <f t="shared" si="4"/>
        <v>132</v>
      </c>
      <c r="B140" s="73"/>
      <c r="C140" s="73"/>
      <c r="D140" s="73"/>
      <c r="E140" s="73"/>
      <c r="F140" s="74"/>
      <c r="G140" s="73"/>
      <c r="H140" s="75"/>
      <c r="I140" s="17">
        <f t="shared" si="5"/>
        <v>132</v>
      </c>
      <c r="J140" s="119"/>
    </row>
    <row r="141" spans="1:10" ht="21" customHeight="1" x14ac:dyDescent="0.25">
      <c r="A141" s="13">
        <f t="shared" si="4"/>
        <v>133</v>
      </c>
      <c r="B141" s="73"/>
      <c r="C141" s="73"/>
      <c r="D141" s="73"/>
      <c r="E141" s="73"/>
      <c r="F141" s="74"/>
      <c r="G141" s="73"/>
      <c r="H141" s="75"/>
      <c r="I141" s="17">
        <f t="shared" si="5"/>
        <v>133</v>
      </c>
      <c r="J141" s="119"/>
    </row>
    <row r="142" spans="1:10" ht="21" customHeight="1" x14ac:dyDescent="0.25">
      <c r="A142" s="13">
        <f t="shared" si="4"/>
        <v>134</v>
      </c>
      <c r="B142" s="73"/>
      <c r="C142" s="73"/>
      <c r="D142" s="73"/>
      <c r="E142" s="73"/>
      <c r="F142" s="74"/>
      <c r="G142" s="73"/>
      <c r="H142" s="75"/>
      <c r="I142" s="17">
        <f t="shared" si="5"/>
        <v>134</v>
      </c>
      <c r="J142" s="119"/>
    </row>
    <row r="143" spans="1:10" ht="21" customHeight="1" x14ac:dyDescent="0.25">
      <c r="A143" s="13">
        <f t="shared" si="4"/>
        <v>135</v>
      </c>
      <c r="B143" s="73"/>
      <c r="C143" s="73"/>
      <c r="D143" s="73"/>
      <c r="E143" s="73"/>
      <c r="F143" s="74"/>
      <c r="G143" s="73"/>
      <c r="H143" s="75"/>
      <c r="I143" s="17">
        <f t="shared" si="5"/>
        <v>135</v>
      </c>
      <c r="J143" s="119"/>
    </row>
    <row r="144" spans="1:10" ht="21" customHeight="1" x14ac:dyDescent="0.25">
      <c r="A144" s="13">
        <f t="shared" si="4"/>
        <v>136</v>
      </c>
      <c r="B144" s="73"/>
      <c r="C144" s="73"/>
      <c r="D144" s="73"/>
      <c r="E144" s="73"/>
      <c r="F144" s="74"/>
      <c r="G144" s="73"/>
      <c r="H144" s="75"/>
      <c r="I144" s="17">
        <f t="shared" si="5"/>
        <v>136</v>
      </c>
      <c r="J144" s="119"/>
    </row>
    <row r="145" spans="1:10" ht="21" customHeight="1" x14ac:dyDescent="0.25">
      <c r="A145" s="13">
        <f t="shared" si="4"/>
        <v>137</v>
      </c>
      <c r="B145" s="73"/>
      <c r="C145" s="73"/>
      <c r="D145" s="73"/>
      <c r="E145" s="73"/>
      <c r="F145" s="74"/>
      <c r="G145" s="73"/>
      <c r="H145" s="75"/>
      <c r="I145" s="17">
        <f t="shared" si="5"/>
        <v>137</v>
      </c>
      <c r="J145" s="119"/>
    </row>
    <row r="146" spans="1:10" ht="21" customHeight="1" x14ac:dyDescent="0.25">
      <c r="A146" s="13">
        <f t="shared" si="4"/>
        <v>138</v>
      </c>
      <c r="B146" s="73"/>
      <c r="C146" s="73"/>
      <c r="D146" s="73"/>
      <c r="E146" s="73"/>
      <c r="F146" s="74"/>
      <c r="G146" s="73"/>
      <c r="H146" s="75"/>
      <c r="I146" s="17">
        <f t="shared" si="5"/>
        <v>138</v>
      </c>
      <c r="J146" s="119"/>
    </row>
    <row r="147" spans="1:10" ht="21" customHeight="1" x14ac:dyDescent="0.25">
      <c r="A147" s="13">
        <f t="shared" si="4"/>
        <v>139</v>
      </c>
      <c r="B147" s="73"/>
      <c r="C147" s="73"/>
      <c r="D147" s="73"/>
      <c r="E147" s="73"/>
      <c r="F147" s="74"/>
      <c r="G147" s="73"/>
      <c r="H147" s="75"/>
      <c r="I147" s="17">
        <f t="shared" si="5"/>
        <v>139</v>
      </c>
      <c r="J147" s="119"/>
    </row>
    <row r="148" spans="1:10" ht="21" customHeight="1" x14ac:dyDescent="0.25">
      <c r="A148" s="13">
        <f t="shared" si="4"/>
        <v>140</v>
      </c>
      <c r="B148" s="73"/>
      <c r="C148" s="73"/>
      <c r="D148" s="73"/>
      <c r="E148" s="73"/>
      <c r="F148" s="74"/>
      <c r="G148" s="73"/>
      <c r="H148" s="75"/>
      <c r="I148" s="17">
        <f t="shared" si="5"/>
        <v>140</v>
      </c>
      <c r="J148" s="119"/>
    </row>
    <row r="149" spans="1:10" ht="21" customHeight="1" x14ac:dyDescent="0.25">
      <c r="A149" s="13">
        <f t="shared" si="4"/>
        <v>141</v>
      </c>
      <c r="B149" s="73"/>
      <c r="C149" s="73"/>
      <c r="D149" s="73"/>
      <c r="E149" s="73"/>
      <c r="F149" s="74"/>
      <c r="G149" s="73"/>
      <c r="H149" s="75"/>
      <c r="I149" s="17">
        <f t="shared" si="5"/>
        <v>141</v>
      </c>
      <c r="J149" s="119"/>
    </row>
    <row r="150" spans="1:10" ht="21" customHeight="1" x14ac:dyDescent="0.25">
      <c r="A150" s="13">
        <f t="shared" si="4"/>
        <v>142</v>
      </c>
      <c r="B150" s="73"/>
      <c r="C150" s="73"/>
      <c r="D150" s="73"/>
      <c r="E150" s="73"/>
      <c r="F150" s="74"/>
      <c r="G150" s="73"/>
      <c r="H150" s="75"/>
      <c r="I150" s="17">
        <f t="shared" si="5"/>
        <v>142</v>
      </c>
      <c r="J150" s="119"/>
    </row>
    <row r="151" spans="1:10" ht="21" customHeight="1" x14ac:dyDescent="0.25">
      <c r="A151" s="13">
        <f t="shared" si="4"/>
        <v>143</v>
      </c>
      <c r="B151" s="73"/>
      <c r="C151" s="73"/>
      <c r="D151" s="73"/>
      <c r="E151" s="73"/>
      <c r="F151" s="74"/>
      <c r="G151" s="73"/>
      <c r="H151" s="75"/>
      <c r="I151" s="17">
        <f t="shared" si="5"/>
        <v>143</v>
      </c>
      <c r="J151" s="119"/>
    </row>
    <row r="152" spans="1:10" ht="21" customHeight="1" x14ac:dyDescent="0.25">
      <c r="A152" s="13">
        <f t="shared" si="4"/>
        <v>144</v>
      </c>
      <c r="B152" s="73"/>
      <c r="C152" s="73"/>
      <c r="D152" s="73"/>
      <c r="E152" s="73"/>
      <c r="F152" s="74"/>
      <c r="G152" s="73"/>
      <c r="H152" s="75"/>
      <c r="I152" s="17">
        <f t="shared" si="5"/>
        <v>144</v>
      </c>
      <c r="J152" s="119"/>
    </row>
    <row r="153" spans="1:10" ht="21" customHeight="1" x14ac:dyDescent="0.25">
      <c r="A153" s="13">
        <f t="shared" si="4"/>
        <v>145</v>
      </c>
      <c r="B153" s="73"/>
      <c r="C153" s="73"/>
      <c r="D153" s="73"/>
      <c r="E153" s="73"/>
      <c r="F153" s="74"/>
      <c r="G153" s="73"/>
      <c r="H153" s="75"/>
      <c r="I153" s="17">
        <f t="shared" si="5"/>
        <v>145</v>
      </c>
      <c r="J153" s="119"/>
    </row>
    <row r="154" spans="1:10" ht="21" customHeight="1" x14ac:dyDescent="0.25">
      <c r="A154" s="13">
        <f t="shared" si="4"/>
        <v>146</v>
      </c>
      <c r="B154" s="73"/>
      <c r="C154" s="73"/>
      <c r="D154" s="73"/>
      <c r="E154" s="73"/>
      <c r="F154" s="74"/>
      <c r="G154" s="73"/>
      <c r="H154" s="75"/>
      <c r="I154" s="17">
        <f t="shared" si="5"/>
        <v>146</v>
      </c>
      <c r="J154" s="119"/>
    </row>
    <row r="155" spans="1:10" ht="21" customHeight="1" x14ac:dyDescent="0.25">
      <c r="A155" s="13">
        <f t="shared" si="4"/>
        <v>147</v>
      </c>
      <c r="B155" s="73"/>
      <c r="C155" s="73"/>
      <c r="D155" s="73"/>
      <c r="E155" s="73"/>
      <c r="F155" s="74"/>
      <c r="G155" s="73"/>
      <c r="H155" s="75"/>
      <c r="I155" s="17">
        <f t="shared" si="5"/>
        <v>147</v>
      </c>
      <c r="J155" s="119"/>
    </row>
    <row r="156" spans="1:10" ht="21" customHeight="1" x14ac:dyDescent="0.25">
      <c r="A156" s="13">
        <f t="shared" si="4"/>
        <v>148</v>
      </c>
      <c r="B156" s="73"/>
      <c r="C156" s="73"/>
      <c r="D156" s="73"/>
      <c r="E156" s="73"/>
      <c r="F156" s="74"/>
      <c r="G156" s="73"/>
      <c r="H156" s="75"/>
      <c r="I156" s="17">
        <f t="shared" si="5"/>
        <v>148</v>
      </c>
      <c r="J156" s="119"/>
    </row>
    <row r="157" spans="1:10" ht="21" customHeight="1" x14ac:dyDescent="0.25">
      <c r="A157" s="13">
        <f t="shared" si="4"/>
        <v>149</v>
      </c>
      <c r="B157" s="73"/>
      <c r="C157" s="73"/>
      <c r="D157" s="73"/>
      <c r="E157" s="73"/>
      <c r="F157" s="74"/>
      <c r="G157" s="73"/>
      <c r="H157" s="75"/>
      <c r="I157" s="17">
        <f t="shared" si="5"/>
        <v>149</v>
      </c>
      <c r="J157" s="119"/>
    </row>
    <row r="158" spans="1:10" ht="21" customHeight="1" x14ac:dyDescent="0.25">
      <c r="A158" s="13">
        <f t="shared" si="4"/>
        <v>150</v>
      </c>
      <c r="B158" s="73"/>
      <c r="C158" s="73"/>
      <c r="D158" s="73"/>
      <c r="E158" s="73"/>
      <c r="F158" s="74"/>
      <c r="G158" s="73"/>
      <c r="H158" s="75"/>
      <c r="I158" s="17">
        <f t="shared" si="5"/>
        <v>150</v>
      </c>
      <c r="J158" s="119"/>
    </row>
    <row r="159" spans="1:10" ht="21" customHeight="1" x14ac:dyDescent="0.25">
      <c r="A159" s="13">
        <f t="shared" si="4"/>
        <v>151</v>
      </c>
      <c r="B159" s="73"/>
      <c r="C159" s="73"/>
      <c r="D159" s="73"/>
      <c r="E159" s="73"/>
      <c r="F159" s="74"/>
      <c r="G159" s="73"/>
      <c r="H159" s="75"/>
      <c r="I159" s="17">
        <f t="shared" si="5"/>
        <v>151</v>
      </c>
      <c r="J159" s="119"/>
    </row>
    <row r="160" spans="1:10" ht="21" customHeight="1" x14ac:dyDescent="0.25">
      <c r="A160" s="13">
        <f t="shared" si="4"/>
        <v>152</v>
      </c>
      <c r="B160" s="73"/>
      <c r="C160" s="73"/>
      <c r="D160" s="73"/>
      <c r="E160" s="73"/>
      <c r="F160" s="74"/>
      <c r="G160" s="73"/>
      <c r="H160" s="75"/>
      <c r="I160" s="17">
        <f t="shared" si="5"/>
        <v>152</v>
      </c>
      <c r="J160" s="119"/>
    </row>
    <row r="161" spans="1:10" ht="21" customHeight="1" x14ac:dyDescent="0.25">
      <c r="A161" s="13">
        <f t="shared" si="4"/>
        <v>153</v>
      </c>
      <c r="B161" s="73"/>
      <c r="C161" s="73"/>
      <c r="D161" s="73"/>
      <c r="E161" s="73"/>
      <c r="F161" s="74"/>
      <c r="G161" s="73"/>
      <c r="H161" s="75"/>
      <c r="I161" s="17">
        <f t="shared" si="5"/>
        <v>153</v>
      </c>
      <c r="J161" s="119"/>
    </row>
    <row r="162" spans="1:10" ht="21" customHeight="1" x14ac:dyDescent="0.25">
      <c r="A162" s="13">
        <f t="shared" si="4"/>
        <v>154</v>
      </c>
      <c r="B162" s="73"/>
      <c r="C162" s="73"/>
      <c r="D162" s="73"/>
      <c r="E162" s="73"/>
      <c r="F162" s="74"/>
      <c r="G162" s="73"/>
      <c r="H162" s="75"/>
      <c r="I162" s="17">
        <f t="shared" si="5"/>
        <v>154</v>
      </c>
      <c r="J162" s="119"/>
    </row>
    <row r="163" spans="1:10" ht="21" customHeight="1" x14ac:dyDescent="0.25">
      <c r="A163" s="13">
        <f t="shared" si="4"/>
        <v>155</v>
      </c>
      <c r="B163" s="73"/>
      <c r="C163" s="73"/>
      <c r="D163" s="73"/>
      <c r="E163" s="73"/>
      <c r="F163" s="74"/>
      <c r="G163" s="73"/>
      <c r="H163" s="75"/>
      <c r="I163" s="17">
        <f t="shared" si="5"/>
        <v>155</v>
      </c>
      <c r="J163" s="119"/>
    </row>
    <row r="164" spans="1:10" ht="21" customHeight="1" x14ac:dyDescent="0.25">
      <c r="A164" s="13">
        <f t="shared" si="4"/>
        <v>156</v>
      </c>
      <c r="B164" s="73"/>
      <c r="C164" s="73"/>
      <c r="D164" s="73"/>
      <c r="E164" s="73"/>
      <c r="F164" s="74"/>
      <c r="G164" s="73"/>
      <c r="H164" s="75"/>
      <c r="I164" s="17">
        <f t="shared" si="5"/>
        <v>156</v>
      </c>
      <c r="J164" s="119"/>
    </row>
    <row r="165" spans="1:10" ht="21" customHeight="1" x14ac:dyDescent="0.25">
      <c r="A165" s="13">
        <f t="shared" si="4"/>
        <v>157</v>
      </c>
      <c r="B165" s="73"/>
      <c r="C165" s="73"/>
      <c r="D165" s="73"/>
      <c r="E165" s="73"/>
      <c r="F165" s="74"/>
      <c r="G165" s="73"/>
      <c r="H165" s="75"/>
      <c r="I165" s="17">
        <f t="shared" si="5"/>
        <v>157</v>
      </c>
      <c r="J165" s="119"/>
    </row>
    <row r="166" spans="1:10" ht="21" customHeight="1" x14ac:dyDescent="0.25">
      <c r="A166" s="13">
        <f t="shared" si="4"/>
        <v>158</v>
      </c>
      <c r="B166" s="73"/>
      <c r="C166" s="73"/>
      <c r="D166" s="73"/>
      <c r="E166" s="73"/>
      <c r="F166" s="74"/>
      <c r="G166" s="73"/>
      <c r="H166" s="75"/>
      <c r="I166" s="17">
        <f t="shared" si="5"/>
        <v>158</v>
      </c>
      <c r="J166" s="119"/>
    </row>
    <row r="167" spans="1:10" ht="21" customHeight="1" x14ac:dyDescent="0.25">
      <c r="A167" s="13">
        <f t="shared" si="4"/>
        <v>159</v>
      </c>
      <c r="B167" s="73"/>
      <c r="C167" s="73"/>
      <c r="D167" s="73"/>
      <c r="E167" s="73"/>
      <c r="F167" s="74"/>
      <c r="G167" s="73"/>
      <c r="H167" s="75"/>
      <c r="I167" s="17">
        <f t="shared" si="5"/>
        <v>159</v>
      </c>
      <c r="J167" s="119"/>
    </row>
    <row r="168" spans="1:10" ht="21" customHeight="1" x14ac:dyDescent="0.25">
      <c r="A168" s="13">
        <f t="shared" si="4"/>
        <v>160</v>
      </c>
      <c r="B168" s="73"/>
      <c r="C168" s="73"/>
      <c r="D168" s="73"/>
      <c r="E168" s="73"/>
      <c r="F168" s="74"/>
      <c r="G168" s="73"/>
      <c r="H168" s="75"/>
      <c r="I168" s="17">
        <f t="shared" si="5"/>
        <v>160</v>
      </c>
      <c r="J168" s="119"/>
    </row>
    <row r="169" spans="1:10" ht="21" customHeight="1" x14ac:dyDescent="0.25">
      <c r="A169" s="13">
        <f t="shared" si="4"/>
        <v>161</v>
      </c>
      <c r="B169" s="73"/>
      <c r="C169" s="73"/>
      <c r="D169" s="73"/>
      <c r="E169" s="73"/>
      <c r="F169" s="74"/>
      <c r="G169" s="73"/>
      <c r="H169" s="75"/>
      <c r="I169" s="17">
        <f t="shared" si="5"/>
        <v>161</v>
      </c>
      <c r="J169" s="119"/>
    </row>
    <row r="170" spans="1:10" ht="21" customHeight="1" x14ac:dyDescent="0.25">
      <c r="A170" s="13">
        <f t="shared" si="4"/>
        <v>162</v>
      </c>
      <c r="B170" s="73"/>
      <c r="C170" s="73"/>
      <c r="D170" s="73"/>
      <c r="E170" s="73"/>
      <c r="F170" s="74"/>
      <c r="G170" s="73"/>
      <c r="H170" s="75"/>
      <c r="I170" s="17">
        <f t="shared" si="5"/>
        <v>162</v>
      </c>
      <c r="J170" s="119"/>
    </row>
    <row r="171" spans="1:10" ht="21" customHeight="1" x14ac:dyDescent="0.25">
      <c r="A171" s="13">
        <f t="shared" si="4"/>
        <v>163</v>
      </c>
      <c r="B171" s="73"/>
      <c r="C171" s="73"/>
      <c r="D171" s="73"/>
      <c r="E171" s="73"/>
      <c r="F171" s="74"/>
      <c r="G171" s="73"/>
      <c r="H171" s="75"/>
      <c r="I171" s="17">
        <f t="shared" si="5"/>
        <v>163</v>
      </c>
      <c r="J171" s="119"/>
    </row>
    <row r="172" spans="1:10" ht="21" customHeight="1" x14ac:dyDescent="0.25">
      <c r="A172" s="13">
        <f t="shared" si="4"/>
        <v>164</v>
      </c>
      <c r="B172" s="73"/>
      <c r="C172" s="73"/>
      <c r="D172" s="73"/>
      <c r="E172" s="73"/>
      <c r="F172" s="74"/>
      <c r="G172" s="73"/>
      <c r="H172" s="75"/>
      <c r="I172" s="17">
        <f t="shared" si="5"/>
        <v>164</v>
      </c>
      <c r="J172" s="119"/>
    </row>
    <row r="173" spans="1:10" ht="21" customHeight="1" x14ac:dyDescent="0.25">
      <c r="A173" s="13">
        <f t="shared" si="4"/>
        <v>165</v>
      </c>
      <c r="B173" s="73"/>
      <c r="C173" s="73"/>
      <c r="D173" s="73"/>
      <c r="E173" s="73"/>
      <c r="F173" s="74"/>
      <c r="G173" s="73"/>
      <c r="H173" s="75"/>
      <c r="I173" s="17">
        <f t="shared" si="5"/>
        <v>165</v>
      </c>
      <c r="J173" s="119"/>
    </row>
    <row r="174" spans="1:10" ht="21" customHeight="1" x14ac:dyDescent="0.25">
      <c r="A174" s="13">
        <f t="shared" si="4"/>
        <v>166</v>
      </c>
      <c r="B174" s="73"/>
      <c r="C174" s="73"/>
      <c r="D174" s="73"/>
      <c r="E174" s="73"/>
      <c r="F174" s="74"/>
      <c r="G174" s="73"/>
      <c r="H174" s="75"/>
      <c r="I174" s="17">
        <f t="shared" si="5"/>
        <v>166</v>
      </c>
      <c r="J174" s="119"/>
    </row>
    <row r="175" spans="1:10" ht="21" customHeight="1" x14ac:dyDescent="0.25">
      <c r="A175" s="13">
        <f t="shared" si="4"/>
        <v>167</v>
      </c>
      <c r="B175" s="73"/>
      <c r="C175" s="73"/>
      <c r="D175" s="73"/>
      <c r="E175" s="73"/>
      <c r="F175" s="74"/>
      <c r="G175" s="73"/>
      <c r="H175" s="75"/>
      <c r="I175" s="17">
        <f t="shared" si="5"/>
        <v>167</v>
      </c>
      <c r="J175" s="119"/>
    </row>
    <row r="176" spans="1:10" ht="21" customHeight="1" x14ac:dyDescent="0.25">
      <c r="A176" s="13">
        <f t="shared" si="4"/>
        <v>168</v>
      </c>
      <c r="B176" s="73"/>
      <c r="C176" s="73"/>
      <c r="D176" s="73"/>
      <c r="E176" s="73"/>
      <c r="F176" s="74"/>
      <c r="G176" s="73"/>
      <c r="H176" s="75"/>
      <c r="I176" s="17">
        <f t="shared" si="5"/>
        <v>168</v>
      </c>
      <c r="J176" s="119"/>
    </row>
    <row r="177" spans="1:10" ht="21" customHeight="1" x14ac:dyDescent="0.25">
      <c r="A177" s="13">
        <f t="shared" si="4"/>
        <v>169</v>
      </c>
      <c r="B177" s="73"/>
      <c r="C177" s="73"/>
      <c r="D177" s="73"/>
      <c r="E177" s="73"/>
      <c r="F177" s="74"/>
      <c r="G177" s="73"/>
      <c r="H177" s="75"/>
      <c r="I177" s="17">
        <f t="shared" si="5"/>
        <v>169</v>
      </c>
      <c r="J177" s="119"/>
    </row>
    <row r="178" spans="1:10" ht="21" customHeight="1" x14ac:dyDescent="0.25">
      <c r="A178" s="13">
        <f t="shared" si="4"/>
        <v>170</v>
      </c>
      <c r="B178" s="73"/>
      <c r="C178" s="73"/>
      <c r="D178" s="73"/>
      <c r="E178" s="73"/>
      <c r="F178" s="74"/>
      <c r="G178" s="73"/>
      <c r="H178" s="75"/>
      <c r="I178" s="17">
        <f t="shared" si="5"/>
        <v>170</v>
      </c>
      <c r="J178" s="119"/>
    </row>
    <row r="179" spans="1:10" ht="21" customHeight="1" x14ac:dyDescent="0.25">
      <c r="A179" s="13">
        <f t="shared" si="4"/>
        <v>171</v>
      </c>
      <c r="B179" s="73"/>
      <c r="C179" s="73"/>
      <c r="D179" s="73"/>
      <c r="E179" s="73"/>
      <c r="F179" s="74"/>
      <c r="G179" s="73"/>
      <c r="H179" s="75"/>
      <c r="I179" s="17">
        <f t="shared" si="5"/>
        <v>171</v>
      </c>
      <c r="J179" s="119"/>
    </row>
    <row r="180" spans="1:10" ht="21" customHeight="1" x14ac:dyDescent="0.25">
      <c r="A180" s="13">
        <f t="shared" si="4"/>
        <v>172</v>
      </c>
      <c r="B180" s="73"/>
      <c r="C180" s="73"/>
      <c r="D180" s="73"/>
      <c r="E180" s="73"/>
      <c r="F180" s="74"/>
      <c r="G180" s="73"/>
      <c r="H180" s="75"/>
      <c r="I180" s="17">
        <f t="shared" si="5"/>
        <v>172</v>
      </c>
      <c r="J180" s="119"/>
    </row>
    <row r="181" spans="1:10" ht="21" customHeight="1" x14ac:dyDescent="0.25">
      <c r="A181" s="13">
        <f t="shared" si="4"/>
        <v>173</v>
      </c>
      <c r="B181" s="73"/>
      <c r="C181" s="73"/>
      <c r="D181" s="73"/>
      <c r="E181" s="73"/>
      <c r="F181" s="74"/>
      <c r="G181" s="73"/>
      <c r="H181" s="75"/>
      <c r="I181" s="17">
        <f t="shared" si="5"/>
        <v>173</v>
      </c>
      <c r="J181" s="119"/>
    </row>
    <row r="182" spans="1:10" ht="21" customHeight="1" x14ac:dyDescent="0.25">
      <c r="A182" s="13">
        <f t="shared" si="4"/>
        <v>174</v>
      </c>
      <c r="B182" s="73"/>
      <c r="C182" s="73"/>
      <c r="D182" s="73"/>
      <c r="E182" s="73"/>
      <c r="F182" s="74"/>
      <c r="G182" s="73"/>
      <c r="H182" s="75"/>
      <c r="I182" s="17">
        <f t="shared" si="5"/>
        <v>174</v>
      </c>
      <c r="J182" s="119"/>
    </row>
    <row r="183" spans="1:10" ht="21" customHeight="1" x14ac:dyDescent="0.25">
      <c r="A183" s="13">
        <f t="shared" si="4"/>
        <v>175</v>
      </c>
      <c r="B183" s="73"/>
      <c r="C183" s="73"/>
      <c r="D183" s="73"/>
      <c r="E183" s="73"/>
      <c r="F183" s="74"/>
      <c r="G183" s="73"/>
      <c r="H183" s="75"/>
      <c r="I183" s="17">
        <f t="shared" si="5"/>
        <v>175</v>
      </c>
      <c r="J183" s="119"/>
    </row>
    <row r="184" spans="1:10" ht="21" customHeight="1" x14ac:dyDescent="0.25">
      <c r="A184" s="13">
        <f t="shared" si="4"/>
        <v>176</v>
      </c>
      <c r="B184" s="73"/>
      <c r="C184" s="73"/>
      <c r="D184" s="73"/>
      <c r="E184" s="73"/>
      <c r="F184" s="74"/>
      <c r="G184" s="73"/>
      <c r="H184" s="75"/>
      <c r="I184" s="17">
        <f t="shared" si="5"/>
        <v>176</v>
      </c>
      <c r="J184" s="119"/>
    </row>
    <row r="185" spans="1:10" ht="21" customHeight="1" x14ac:dyDescent="0.25">
      <c r="A185" s="13">
        <f t="shared" si="4"/>
        <v>177</v>
      </c>
      <c r="B185" s="73"/>
      <c r="C185" s="73"/>
      <c r="D185" s="73"/>
      <c r="E185" s="73"/>
      <c r="F185" s="74"/>
      <c r="G185" s="73"/>
      <c r="H185" s="75"/>
      <c r="I185" s="17">
        <f t="shared" si="5"/>
        <v>177</v>
      </c>
      <c r="J185" s="119"/>
    </row>
    <row r="186" spans="1:10" ht="21" customHeight="1" x14ac:dyDescent="0.25">
      <c r="A186" s="13">
        <f t="shared" si="4"/>
        <v>178</v>
      </c>
      <c r="B186" s="73"/>
      <c r="C186" s="73"/>
      <c r="D186" s="73"/>
      <c r="E186" s="73"/>
      <c r="F186" s="74"/>
      <c r="G186" s="73"/>
      <c r="H186" s="75"/>
      <c r="I186" s="17">
        <f t="shared" si="5"/>
        <v>178</v>
      </c>
      <c r="J186" s="119"/>
    </row>
    <row r="187" spans="1:10" ht="21" customHeight="1" x14ac:dyDescent="0.25">
      <c r="A187" s="13">
        <f t="shared" si="4"/>
        <v>179</v>
      </c>
      <c r="B187" s="73"/>
      <c r="C187" s="73"/>
      <c r="D187" s="73"/>
      <c r="E187" s="73"/>
      <c r="F187" s="74"/>
      <c r="G187" s="73"/>
      <c r="H187" s="75"/>
      <c r="I187" s="17">
        <f t="shared" si="5"/>
        <v>179</v>
      </c>
      <c r="J187" s="119"/>
    </row>
    <row r="188" spans="1:10" ht="21" customHeight="1" x14ac:dyDescent="0.25">
      <c r="A188" s="13">
        <f t="shared" si="4"/>
        <v>180</v>
      </c>
      <c r="B188" s="73"/>
      <c r="C188" s="73"/>
      <c r="D188" s="73"/>
      <c r="E188" s="73"/>
      <c r="F188" s="74"/>
      <c r="G188" s="73"/>
      <c r="H188" s="75"/>
      <c r="I188" s="17">
        <f t="shared" si="5"/>
        <v>180</v>
      </c>
      <c r="J188" s="119"/>
    </row>
    <row r="189" spans="1:10" ht="21" customHeight="1" x14ac:dyDescent="0.25">
      <c r="A189" s="13">
        <f t="shared" si="4"/>
        <v>181</v>
      </c>
      <c r="B189" s="73"/>
      <c r="C189" s="73"/>
      <c r="D189" s="73"/>
      <c r="E189" s="73"/>
      <c r="F189" s="74"/>
      <c r="G189" s="73"/>
      <c r="H189" s="75"/>
      <c r="I189" s="17">
        <f t="shared" si="5"/>
        <v>181</v>
      </c>
      <c r="J189" s="119"/>
    </row>
    <row r="190" spans="1:10" ht="21" customHeight="1" x14ac:dyDescent="0.25">
      <c r="A190" s="13">
        <f t="shared" si="4"/>
        <v>182</v>
      </c>
      <c r="B190" s="73"/>
      <c r="C190" s="73"/>
      <c r="D190" s="73"/>
      <c r="E190" s="73"/>
      <c r="F190" s="74"/>
      <c r="G190" s="73"/>
      <c r="H190" s="75"/>
      <c r="I190" s="17">
        <f t="shared" si="5"/>
        <v>182</v>
      </c>
      <c r="J190" s="119"/>
    </row>
    <row r="191" spans="1:10" ht="21" customHeight="1" x14ac:dyDescent="0.25">
      <c r="A191" s="13">
        <f t="shared" si="4"/>
        <v>183</v>
      </c>
      <c r="B191" s="73"/>
      <c r="C191" s="73"/>
      <c r="D191" s="73"/>
      <c r="E191" s="73"/>
      <c r="F191" s="74"/>
      <c r="G191" s="73"/>
      <c r="H191" s="75"/>
      <c r="I191" s="17">
        <f t="shared" si="5"/>
        <v>183</v>
      </c>
      <c r="J191" s="119"/>
    </row>
    <row r="192" spans="1:10" ht="21" customHeight="1" x14ac:dyDescent="0.25">
      <c r="A192" s="13">
        <f t="shared" si="4"/>
        <v>184</v>
      </c>
      <c r="B192" s="73"/>
      <c r="C192" s="73"/>
      <c r="D192" s="73"/>
      <c r="E192" s="73"/>
      <c r="F192" s="74"/>
      <c r="G192" s="73"/>
      <c r="H192" s="75"/>
      <c r="I192" s="17">
        <f t="shared" si="5"/>
        <v>184</v>
      </c>
      <c r="J192" s="119"/>
    </row>
    <row r="193" spans="1:10" ht="21" customHeight="1" x14ac:dyDescent="0.25">
      <c r="A193" s="13">
        <f t="shared" si="4"/>
        <v>185</v>
      </c>
      <c r="B193" s="73"/>
      <c r="C193" s="73"/>
      <c r="D193" s="73"/>
      <c r="E193" s="73"/>
      <c r="F193" s="74"/>
      <c r="G193" s="73"/>
      <c r="H193" s="75"/>
      <c r="I193" s="17">
        <f t="shared" si="5"/>
        <v>185</v>
      </c>
      <c r="J193" s="119"/>
    </row>
    <row r="194" spans="1:10" ht="21" customHeight="1" x14ac:dyDescent="0.25">
      <c r="A194" s="13">
        <f t="shared" si="4"/>
        <v>186</v>
      </c>
      <c r="B194" s="73"/>
      <c r="C194" s="73"/>
      <c r="D194" s="73"/>
      <c r="E194" s="73"/>
      <c r="F194" s="74"/>
      <c r="G194" s="73"/>
      <c r="H194" s="75"/>
      <c r="I194" s="17">
        <f t="shared" si="5"/>
        <v>186</v>
      </c>
      <c r="J194" s="119"/>
    </row>
    <row r="195" spans="1:10" ht="21" customHeight="1" x14ac:dyDescent="0.25">
      <c r="A195" s="13">
        <f t="shared" si="4"/>
        <v>187</v>
      </c>
      <c r="B195" s="73"/>
      <c r="C195" s="73"/>
      <c r="D195" s="73"/>
      <c r="E195" s="73"/>
      <c r="F195" s="74"/>
      <c r="G195" s="73"/>
      <c r="H195" s="75"/>
      <c r="I195" s="17">
        <f t="shared" si="5"/>
        <v>187</v>
      </c>
      <c r="J195" s="119"/>
    </row>
    <row r="196" spans="1:10" ht="21" customHeight="1" x14ac:dyDescent="0.25">
      <c r="A196" s="13">
        <f t="shared" si="4"/>
        <v>188</v>
      </c>
      <c r="B196" s="73"/>
      <c r="C196" s="73"/>
      <c r="D196" s="73"/>
      <c r="E196" s="73"/>
      <c r="F196" s="74"/>
      <c r="G196" s="73"/>
      <c r="H196" s="75"/>
      <c r="I196" s="17">
        <f t="shared" si="5"/>
        <v>188</v>
      </c>
      <c r="J196" s="119"/>
    </row>
    <row r="197" spans="1:10" ht="21" customHeight="1" x14ac:dyDescent="0.25">
      <c r="A197" s="13">
        <f t="shared" si="4"/>
        <v>189</v>
      </c>
      <c r="B197" s="73"/>
      <c r="C197" s="73"/>
      <c r="D197" s="73"/>
      <c r="E197" s="73"/>
      <c r="F197" s="74"/>
      <c r="G197" s="73"/>
      <c r="H197" s="75"/>
      <c r="I197" s="17">
        <f t="shared" si="5"/>
        <v>189</v>
      </c>
      <c r="J197" s="119"/>
    </row>
    <row r="198" spans="1:10" ht="21" customHeight="1" x14ac:dyDescent="0.25">
      <c r="A198" s="13">
        <f t="shared" si="4"/>
        <v>190</v>
      </c>
      <c r="B198" s="73"/>
      <c r="C198" s="73"/>
      <c r="D198" s="73"/>
      <c r="E198" s="73"/>
      <c r="F198" s="74"/>
      <c r="G198" s="73"/>
      <c r="H198" s="75"/>
      <c r="I198" s="17">
        <f t="shared" si="5"/>
        <v>190</v>
      </c>
      <c r="J198" s="119"/>
    </row>
    <row r="199" spans="1:10" ht="21" customHeight="1" x14ac:dyDescent="0.25">
      <c r="A199" s="13">
        <f t="shared" si="4"/>
        <v>191</v>
      </c>
      <c r="B199" s="73"/>
      <c r="C199" s="73"/>
      <c r="D199" s="73"/>
      <c r="E199" s="73"/>
      <c r="F199" s="74"/>
      <c r="G199" s="73"/>
      <c r="H199" s="75"/>
      <c r="I199" s="17">
        <f t="shared" si="5"/>
        <v>191</v>
      </c>
      <c r="J199" s="119"/>
    </row>
    <row r="200" spans="1:10" ht="21" customHeight="1" x14ac:dyDescent="0.25">
      <c r="A200" s="13">
        <f t="shared" si="4"/>
        <v>192</v>
      </c>
      <c r="B200" s="73"/>
      <c r="C200" s="73"/>
      <c r="D200" s="73"/>
      <c r="E200" s="73"/>
      <c r="F200" s="74"/>
      <c r="G200" s="73"/>
      <c r="H200" s="75"/>
      <c r="I200" s="17">
        <f t="shared" si="5"/>
        <v>192</v>
      </c>
      <c r="J200" s="119"/>
    </row>
    <row r="201" spans="1:10" ht="21" customHeight="1" x14ac:dyDescent="0.25">
      <c r="A201" s="13">
        <f t="shared" si="4"/>
        <v>193</v>
      </c>
      <c r="B201" s="73"/>
      <c r="C201" s="73"/>
      <c r="D201" s="73"/>
      <c r="E201" s="73"/>
      <c r="F201" s="74"/>
      <c r="G201" s="73"/>
      <c r="H201" s="75"/>
      <c r="I201" s="17">
        <f t="shared" si="5"/>
        <v>193</v>
      </c>
      <c r="J201" s="119"/>
    </row>
    <row r="202" spans="1:10" ht="21" customHeight="1" x14ac:dyDescent="0.25">
      <c r="A202" s="13">
        <f t="shared" si="4"/>
        <v>194</v>
      </c>
      <c r="B202" s="73"/>
      <c r="C202" s="73"/>
      <c r="D202" s="73"/>
      <c r="E202" s="73"/>
      <c r="F202" s="74"/>
      <c r="G202" s="73"/>
      <c r="H202" s="75"/>
      <c r="I202" s="17">
        <f t="shared" si="5"/>
        <v>194</v>
      </c>
      <c r="J202" s="119"/>
    </row>
    <row r="203" spans="1:10" ht="21" customHeight="1" x14ac:dyDescent="0.25">
      <c r="A203" s="13">
        <f t="shared" ref="A203:A266" si="6">A202+1</f>
        <v>195</v>
      </c>
      <c r="B203" s="73"/>
      <c r="C203" s="73"/>
      <c r="D203" s="73"/>
      <c r="E203" s="73"/>
      <c r="F203" s="74"/>
      <c r="G203" s="73"/>
      <c r="H203" s="75"/>
      <c r="I203" s="17">
        <f t="shared" ref="I203:I266" si="7">I202+1</f>
        <v>195</v>
      </c>
      <c r="J203" s="119"/>
    </row>
    <row r="204" spans="1:10" ht="21" customHeight="1" x14ac:dyDescent="0.25">
      <c r="A204" s="13">
        <f t="shared" si="6"/>
        <v>196</v>
      </c>
      <c r="B204" s="73"/>
      <c r="C204" s="73"/>
      <c r="D204" s="73"/>
      <c r="E204" s="73"/>
      <c r="F204" s="74"/>
      <c r="G204" s="73"/>
      <c r="H204" s="75"/>
      <c r="I204" s="17">
        <f t="shared" si="7"/>
        <v>196</v>
      </c>
      <c r="J204" s="119"/>
    </row>
    <row r="205" spans="1:10" ht="21" customHeight="1" x14ac:dyDescent="0.25">
      <c r="A205" s="13">
        <f t="shared" si="6"/>
        <v>197</v>
      </c>
      <c r="B205" s="73"/>
      <c r="C205" s="73"/>
      <c r="D205" s="73"/>
      <c r="E205" s="73"/>
      <c r="F205" s="74"/>
      <c r="G205" s="73"/>
      <c r="H205" s="75"/>
      <c r="I205" s="17">
        <f t="shared" si="7"/>
        <v>197</v>
      </c>
      <c r="J205" s="119"/>
    </row>
    <row r="206" spans="1:10" ht="21" customHeight="1" x14ac:dyDescent="0.25">
      <c r="A206" s="13">
        <f t="shared" si="6"/>
        <v>198</v>
      </c>
      <c r="B206" s="73"/>
      <c r="C206" s="73"/>
      <c r="D206" s="73"/>
      <c r="E206" s="73"/>
      <c r="F206" s="74"/>
      <c r="G206" s="73"/>
      <c r="H206" s="75"/>
      <c r="I206" s="17">
        <f t="shared" si="7"/>
        <v>198</v>
      </c>
      <c r="J206" s="119"/>
    </row>
    <row r="207" spans="1:10" ht="21" customHeight="1" x14ac:dyDescent="0.25">
      <c r="A207" s="13">
        <f t="shared" si="6"/>
        <v>199</v>
      </c>
      <c r="B207" s="73"/>
      <c r="C207" s="73"/>
      <c r="D207" s="73"/>
      <c r="E207" s="73"/>
      <c r="F207" s="74"/>
      <c r="G207" s="73"/>
      <c r="H207" s="75"/>
      <c r="I207" s="17">
        <f t="shared" si="7"/>
        <v>199</v>
      </c>
      <c r="J207" s="119"/>
    </row>
    <row r="208" spans="1:10" ht="21" customHeight="1" x14ac:dyDescent="0.25">
      <c r="A208" s="13">
        <f t="shared" si="6"/>
        <v>200</v>
      </c>
      <c r="B208" s="73"/>
      <c r="C208" s="73"/>
      <c r="D208" s="73"/>
      <c r="E208" s="73"/>
      <c r="F208" s="74"/>
      <c r="G208" s="73"/>
      <c r="H208" s="75"/>
      <c r="I208" s="17">
        <f t="shared" si="7"/>
        <v>200</v>
      </c>
      <c r="J208" s="119"/>
    </row>
    <row r="209" spans="1:9" ht="21" customHeight="1" x14ac:dyDescent="0.25">
      <c r="A209" s="13">
        <f t="shared" si="6"/>
        <v>201</v>
      </c>
      <c r="B209" s="73"/>
      <c r="C209" s="73"/>
      <c r="D209" s="73"/>
      <c r="E209" s="73"/>
      <c r="F209" s="74"/>
      <c r="G209" s="73"/>
      <c r="H209" s="75"/>
      <c r="I209" s="17">
        <f t="shared" si="7"/>
        <v>201</v>
      </c>
    </row>
    <row r="210" spans="1:9" ht="21" customHeight="1" x14ac:dyDescent="0.25">
      <c r="A210" s="13">
        <f t="shared" si="6"/>
        <v>202</v>
      </c>
      <c r="B210" s="73"/>
      <c r="C210" s="73"/>
      <c r="D210" s="73"/>
      <c r="E210" s="73"/>
      <c r="F210" s="74"/>
      <c r="G210" s="73"/>
      <c r="H210" s="75"/>
      <c r="I210" s="17">
        <f t="shared" si="7"/>
        <v>202</v>
      </c>
    </row>
    <row r="211" spans="1:9" ht="21" customHeight="1" x14ac:dyDescent="0.25">
      <c r="A211" s="13">
        <f t="shared" si="6"/>
        <v>203</v>
      </c>
      <c r="B211" s="73"/>
      <c r="C211" s="73"/>
      <c r="D211" s="73"/>
      <c r="E211" s="73"/>
      <c r="F211" s="74"/>
      <c r="G211" s="73"/>
      <c r="H211" s="75"/>
      <c r="I211" s="17">
        <f t="shared" si="7"/>
        <v>203</v>
      </c>
    </row>
    <row r="212" spans="1:9" ht="21" customHeight="1" x14ac:dyDescent="0.25">
      <c r="A212" s="13">
        <f t="shared" si="6"/>
        <v>204</v>
      </c>
      <c r="B212" s="73"/>
      <c r="C212" s="73"/>
      <c r="D212" s="73"/>
      <c r="E212" s="73"/>
      <c r="F212" s="74"/>
      <c r="G212" s="73"/>
      <c r="H212" s="75"/>
      <c r="I212" s="17">
        <f t="shared" si="7"/>
        <v>204</v>
      </c>
    </row>
    <row r="213" spans="1:9" ht="21" customHeight="1" x14ac:dyDescent="0.25">
      <c r="A213" s="13">
        <f t="shared" si="6"/>
        <v>205</v>
      </c>
      <c r="B213" s="73"/>
      <c r="C213" s="73"/>
      <c r="D213" s="73"/>
      <c r="E213" s="73"/>
      <c r="F213" s="74"/>
      <c r="G213" s="73"/>
      <c r="H213" s="75"/>
      <c r="I213" s="17">
        <f t="shared" si="7"/>
        <v>205</v>
      </c>
    </row>
    <row r="214" spans="1:9" ht="21" customHeight="1" x14ac:dyDescent="0.25">
      <c r="A214" s="13">
        <f t="shared" si="6"/>
        <v>206</v>
      </c>
      <c r="B214" s="73"/>
      <c r="C214" s="73"/>
      <c r="D214" s="73"/>
      <c r="E214" s="73"/>
      <c r="F214" s="74"/>
      <c r="G214" s="73"/>
      <c r="H214" s="75"/>
      <c r="I214" s="17">
        <f t="shared" si="7"/>
        <v>206</v>
      </c>
    </row>
    <row r="215" spans="1:9" ht="21" customHeight="1" x14ac:dyDescent="0.25">
      <c r="A215" s="13">
        <f t="shared" si="6"/>
        <v>207</v>
      </c>
      <c r="B215" s="73"/>
      <c r="C215" s="73"/>
      <c r="D215" s="73"/>
      <c r="E215" s="73"/>
      <c r="F215" s="74"/>
      <c r="G215" s="73"/>
      <c r="H215" s="75"/>
      <c r="I215" s="17">
        <f t="shared" si="7"/>
        <v>207</v>
      </c>
    </row>
    <row r="216" spans="1:9" ht="21" customHeight="1" x14ac:dyDescent="0.25">
      <c r="A216" s="13">
        <f t="shared" si="6"/>
        <v>208</v>
      </c>
      <c r="B216" s="73"/>
      <c r="C216" s="73"/>
      <c r="D216" s="73"/>
      <c r="E216" s="73"/>
      <c r="F216" s="74"/>
      <c r="G216" s="73"/>
      <c r="H216" s="75"/>
      <c r="I216" s="17">
        <f t="shared" si="7"/>
        <v>208</v>
      </c>
    </row>
    <row r="217" spans="1:9" ht="21" customHeight="1" x14ac:dyDescent="0.25">
      <c r="A217" s="13">
        <f t="shared" si="6"/>
        <v>209</v>
      </c>
      <c r="B217" s="73"/>
      <c r="C217" s="73"/>
      <c r="D217" s="73"/>
      <c r="E217" s="73"/>
      <c r="F217" s="74"/>
      <c r="G217" s="73"/>
      <c r="H217" s="75"/>
      <c r="I217" s="17">
        <f t="shared" si="7"/>
        <v>209</v>
      </c>
    </row>
    <row r="218" spans="1:9" ht="21" customHeight="1" x14ac:dyDescent="0.25">
      <c r="A218" s="13">
        <f t="shared" si="6"/>
        <v>210</v>
      </c>
      <c r="B218" s="73"/>
      <c r="C218" s="73"/>
      <c r="D218" s="73"/>
      <c r="E218" s="73"/>
      <c r="F218" s="74"/>
      <c r="G218" s="73"/>
      <c r="H218" s="75"/>
      <c r="I218" s="17">
        <f t="shared" si="7"/>
        <v>210</v>
      </c>
    </row>
    <row r="219" spans="1:9" ht="21" customHeight="1" x14ac:dyDescent="0.25">
      <c r="A219" s="13">
        <f t="shared" si="6"/>
        <v>211</v>
      </c>
      <c r="B219" s="73"/>
      <c r="C219" s="73"/>
      <c r="D219" s="73"/>
      <c r="E219" s="73"/>
      <c r="F219" s="74"/>
      <c r="G219" s="73"/>
      <c r="H219" s="75"/>
      <c r="I219" s="17">
        <f t="shared" si="7"/>
        <v>211</v>
      </c>
    </row>
    <row r="220" spans="1:9" ht="21" customHeight="1" x14ac:dyDescent="0.25">
      <c r="A220" s="13">
        <f t="shared" si="6"/>
        <v>212</v>
      </c>
      <c r="B220" s="73"/>
      <c r="C220" s="73"/>
      <c r="D220" s="73"/>
      <c r="E220" s="73"/>
      <c r="F220" s="74"/>
      <c r="G220" s="73"/>
      <c r="H220" s="75"/>
      <c r="I220" s="17">
        <f t="shared" si="7"/>
        <v>212</v>
      </c>
    </row>
    <row r="221" spans="1:9" ht="21" customHeight="1" x14ac:dyDescent="0.25">
      <c r="A221" s="13">
        <f t="shared" si="6"/>
        <v>213</v>
      </c>
      <c r="B221" s="73"/>
      <c r="C221" s="73"/>
      <c r="D221" s="73"/>
      <c r="E221" s="73"/>
      <c r="F221" s="74"/>
      <c r="G221" s="73"/>
      <c r="H221" s="75"/>
      <c r="I221" s="17">
        <f t="shared" si="7"/>
        <v>213</v>
      </c>
    </row>
    <row r="222" spans="1:9" ht="21" customHeight="1" x14ac:dyDescent="0.25">
      <c r="A222" s="13">
        <f t="shared" si="6"/>
        <v>214</v>
      </c>
      <c r="B222" s="73"/>
      <c r="C222" s="73"/>
      <c r="D222" s="73"/>
      <c r="E222" s="73"/>
      <c r="F222" s="74"/>
      <c r="G222" s="73"/>
      <c r="H222" s="75"/>
      <c r="I222" s="17">
        <f t="shared" si="7"/>
        <v>214</v>
      </c>
    </row>
    <row r="223" spans="1:9" ht="21" customHeight="1" x14ac:dyDescent="0.25">
      <c r="A223" s="13">
        <f t="shared" si="6"/>
        <v>215</v>
      </c>
      <c r="B223" s="73"/>
      <c r="C223" s="73"/>
      <c r="D223" s="73"/>
      <c r="E223" s="73"/>
      <c r="F223" s="74"/>
      <c r="G223" s="73"/>
      <c r="H223" s="75"/>
      <c r="I223" s="17">
        <f t="shared" si="7"/>
        <v>215</v>
      </c>
    </row>
    <row r="224" spans="1:9" ht="21" customHeight="1" x14ac:dyDescent="0.25">
      <c r="A224" s="13">
        <f t="shared" si="6"/>
        <v>216</v>
      </c>
      <c r="B224" s="73"/>
      <c r="C224" s="73"/>
      <c r="D224" s="73"/>
      <c r="E224" s="73"/>
      <c r="F224" s="74"/>
      <c r="G224" s="73"/>
      <c r="H224" s="75"/>
      <c r="I224" s="17">
        <f t="shared" si="7"/>
        <v>216</v>
      </c>
    </row>
    <row r="225" spans="1:9" ht="21" customHeight="1" x14ac:dyDescent="0.25">
      <c r="A225" s="13">
        <f t="shared" si="6"/>
        <v>217</v>
      </c>
      <c r="B225" s="73"/>
      <c r="C225" s="73"/>
      <c r="D225" s="73"/>
      <c r="E225" s="73"/>
      <c r="F225" s="74"/>
      <c r="G225" s="73"/>
      <c r="H225" s="75"/>
      <c r="I225" s="17">
        <f t="shared" si="7"/>
        <v>217</v>
      </c>
    </row>
    <row r="226" spans="1:9" ht="21" customHeight="1" x14ac:dyDescent="0.25">
      <c r="A226" s="13">
        <f t="shared" si="6"/>
        <v>218</v>
      </c>
      <c r="B226" s="73"/>
      <c r="C226" s="73"/>
      <c r="D226" s="73"/>
      <c r="E226" s="73"/>
      <c r="F226" s="74"/>
      <c r="G226" s="73"/>
      <c r="H226" s="75"/>
      <c r="I226" s="17">
        <f t="shared" si="7"/>
        <v>218</v>
      </c>
    </row>
    <row r="227" spans="1:9" ht="21" customHeight="1" x14ac:dyDescent="0.25">
      <c r="A227" s="13">
        <f t="shared" si="6"/>
        <v>219</v>
      </c>
      <c r="B227" s="73"/>
      <c r="C227" s="73"/>
      <c r="D227" s="73"/>
      <c r="E227" s="73"/>
      <c r="F227" s="74"/>
      <c r="G227" s="73"/>
      <c r="H227" s="75"/>
      <c r="I227" s="17">
        <f t="shared" si="7"/>
        <v>219</v>
      </c>
    </row>
    <row r="228" spans="1:9" ht="21" customHeight="1" x14ac:dyDescent="0.25">
      <c r="A228" s="13">
        <f t="shared" si="6"/>
        <v>220</v>
      </c>
      <c r="B228" s="73"/>
      <c r="C228" s="73"/>
      <c r="D228" s="73"/>
      <c r="E228" s="73"/>
      <c r="F228" s="74"/>
      <c r="G228" s="73"/>
      <c r="H228" s="75"/>
      <c r="I228" s="17">
        <f t="shared" si="7"/>
        <v>220</v>
      </c>
    </row>
    <row r="229" spans="1:9" ht="21" customHeight="1" x14ac:dyDescent="0.25">
      <c r="A229" s="13">
        <f t="shared" si="6"/>
        <v>221</v>
      </c>
      <c r="B229" s="73"/>
      <c r="C229" s="73"/>
      <c r="D229" s="73"/>
      <c r="E229" s="73"/>
      <c r="F229" s="74"/>
      <c r="G229" s="73"/>
      <c r="H229" s="75"/>
      <c r="I229" s="17">
        <f t="shared" si="7"/>
        <v>221</v>
      </c>
    </row>
    <row r="230" spans="1:9" ht="21" customHeight="1" x14ac:dyDescent="0.25">
      <c r="A230" s="13">
        <f t="shared" si="6"/>
        <v>222</v>
      </c>
      <c r="B230" s="73"/>
      <c r="C230" s="73"/>
      <c r="D230" s="73"/>
      <c r="E230" s="73"/>
      <c r="F230" s="74"/>
      <c r="G230" s="73"/>
      <c r="H230" s="75"/>
      <c r="I230" s="17">
        <f t="shared" si="7"/>
        <v>222</v>
      </c>
    </row>
    <row r="231" spans="1:9" ht="21" customHeight="1" x14ac:dyDescent="0.25">
      <c r="A231" s="13">
        <f t="shared" si="6"/>
        <v>223</v>
      </c>
      <c r="B231" s="73"/>
      <c r="C231" s="73"/>
      <c r="D231" s="73"/>
      <c r="E231" s="73"/>
      <c r="F231" s="74"/>
      <c r="G231" s="73"/>
      <c r="H231" s="75"/>
      <c r="I231" s="17">
        <f t="shared" si="7"/>
        <v>223</v>
      </c>
    </row>
    <row r="232" spans="1:9" ht="21" customHeight="1" x14ac:dyDescent="0.25">
      <c r="A232" s="13">
        <f t="shared" si="6"/>
        <v>224</v>
      </c>
      <c r="B232" s="73"/>
      <c r="C232" s="73"/>
      <c r="D232" s="73"/>
      <c r="E232" s="73"/>
      <c r="F232" s="74"/>
      <c r="G232" s="73"/>
      <c r="H232" s="75"/>
      <c r="I232" s="17">
        <f t="shared" si="7"/>
        <v>224</v>
      </c>
    </row>
    <row r="233" spans="1:9" ht="21" customHeight="1" x14ac:dyDescent="0.25">
      <c r="A233" s="13">
        <f t="shared" si="6"/>
        <v>225</v>
      </c>
      <c r="B233" s="73"/>
      <c r="C233" s="73"/>
      <c r="D233" s="73"/>
      <c r="E233" s="73"/>
      <c r="F233" s="74"/>
      <c r="G233" s="73"/>
      <c r="H233" s="75"/>
      <c r="I233" s="17">
        <f t="shared" si="7"/>
        <v>225</v>
      </c>
    </row>
    <row r="234" spans="1:9" ht="21" customHeight="1" x14ac:dyDescent="0.25">
      <c r="A234" s="13">
        <f t="shared" si="6"/>
        <v>226</v>
      </c>
      <c r="B234" s="73"/>
      <c r="C234" s="73"/>
      <c r="D234" s="73"/>
      <c r="E234" s="73"/>
      <c r="F234" s="74"/>
      <c r="G234" s="73"/>
      <c r="H234" s="75"/>
      <c r="I234" s="17">
        <f t="shared" si="7"/>
        <v>226</v>
      </c>
    </row>
    <row r="235" spans="1:9" ht="21" customHeight="1" x14ac:dyDescent="0.25">
      <c r="A235" s="13">
        <f t="shared" si="6"/>
        <v>227</v>
      </c>
      <c r="B235" s="73"/>
      <c r="C235" s="73"/>
      <c r="D235" s="73"/>
      <c r="E235" s="73"/>
      <c r="F235" s="74"/>
      <c r="G235" s="73"/>
      <c r="H235" s="75"/>
      <c r="I235" s="17">
        <f t="shared" si="7"/>
        <v>227</v>
      </c>
    </row>
    <row r="236" spans="1:9" ht="21" customHeight="1" x14ac:dyDescent="0.25">
      <c r="A236" s="13">
        <f t="shared" si="6"/>
        <v>228</v>
      </c>
      <c r="B236" s="73"/>
      <c r="C236" s="73"/>
      <c r="D236" s="73"/>
      <c r="E236" s="73"/>
      <c r="F236" s="74"/>
      <c r="G236" s="73"/>
      <c r="H236" s="75"/>
      <c r="I236" s="17">
        <f t="shared" si="7"/>
        <v>228</v>
      </c>
    </row>
    <row r="237" spans="1:9" ht="21" customHeight="1" x14ac:dyDescent="0.25">
      <c r="A237" s="13">
        <f t="shared" si="6"/>
        <v>229</v>
      </c>
      <c r="B237" s="73"/>
      <c r="C237" s="73"/>
      <c r="D237" s="73"/>
      <c r="E237" s="73"/>
      <c r="F237" s="74"/>
      <c r="G237" s="73"/>
      <c r="H237" s="75"/>
      <c r="I237" s="17">
        <f t="shared" si="7"/>
        <v>229</v>
      </c>
    </row>
    <row r="238" spans="1:9" ht="21" customHeight="1" x14ac:dyDescent="0.25">
      <c r="A238" s="13">
        <f t="shared" si="6"/>
        <v>230</v>
      </c>
      <c r="B238" s="73"/>
      <c r="C238" s="73"/>
      <c r="D238" s="73"/>
      <c r="E238" s="73"/>
      <c r="F238" s="74"/>
      <c r="G238" s="73"/>
      <c r="H238" s="75"/>
      <c r="I238" s="17">
        <f t="shared" si="7"/>
        <v>230</v>
      </c>
    </row>
    <row r="239" spans="1:9" ht="21" customHeight="1" x14ac:dyDescent="0.25">
      <c r="A239" s="13">
        <f t="shared" si="6"/>
        <v>231</v>
      </c>
      <c r="B239" s="73"/>
      <c r="C239" s="73"/>
      <c r="D239" s="73"/>
      <c r="E239" s="73"/>
      <c r="F239" s="74"/>
      <c r="G239" s="73"/>
      <c r="H239" s="75"/>
      <c r="I239" s="17">
        <f t="shared" si="7"/>
        <v>231</v>
      </c>
    </row>
    <row r="240" spans="1:9" ht="21" customHeight="1" x14ac:dyDescent="0.25">
      <c r="A240" s="13">
        <f t="shared" si="6"/>
        <v>232</v>
      </c>
      <c r="B240" s="73"/>
      <c r="C240" s="73"/>
      <c r="D240" s="73"/>
      <c r="E240" s="73"/>
      <c r="F240" s="74"/>
      <c r="G240" s="73"/>
      <c r="H240" s="75"/>
      <c r="I240" s="17">
        <f t="shared" si="7"/>
        <v>232</v>
      </c>
    </row>
    <row r="241" spans="1:9" ht="21" customHeight="1" x14ac:dyDescent="0.25">
      <c r="A241" s="13">
        <f t="shared" si="6"/>
        <v>233</v>
      </c>
      <c r="B241" s="73"/>
      <c r="C241" s="73"/>
      <c r="D241" s="73"/>
      <c r="E241" s="73"/>
      <c r="F241" s="74"/>
      <c r="G241" s="73"/>
      <c r="H241" s="75"/>
      <c r="I241" s="17">
        <f t="shared" si="7"/>
        <v>233</v>
      </c>
    </row>
    <row r="242" spans="1:9" ht="21" customHeight="1" x14ac:dyDescent="0.25">
      <c r="A242" s="13">
        <f t="shared" si="6"/>
        <v>234</v>
      </c>
      <c r="B242" s="73"/>
      <c r="C242" s="73"/>
      <c r="D242" s="73"/>
      <c r="E242" s="73"/>
      <c r="F242" s="74"/>
      <c r="G242" s="73"/>
      <c r="H242" s="75"/>
      <c r="I242" s="17">
        <f t="shared" si="7"/>
        <v>234</v>
      </c>
    </row>
    <row r="243" spans="1:9" ht="21" customHeight="1" x14ac:dyDescent="0.25">
      <c r="A243" s="13">
        <f t="shared" si="6"/>
        <v>235</v>
      </c>
      <c r="B243" s="73"/>
      <c r="C243" s="73"/>
      <c r="D243" s="73"/>
      <c r="E243" s="73"/>
      <c r="F243" s="74"/>
      <c r="G243" s="73"/>
      <c r="H243" s="75"/>
      <c r="I243" s="17">
        <f t="shared" si="7"/>
        <v>235</v>
      </c>
    </row>
    <row r="244" spans="1:9" ht="21" customHeight="1" x14ac:dyDescent="0.25">
      <c r="A244" s="13">
        <f t="shared" si="6"/>
        <v>236</v>
      </c>
      <c r="B244" s="73"/>
      <c r="C244" s="73"/>
      <c r="D244" s="73"/>
      <c r="E244" s="73"/>
      <c r="F244" s="74"/>
      <c r="G244" s="73"/>
      <c r="H244" s="75"/>
      <c r="I244" s="17">
        <f t="shared" si="7"/>
        <v>236</v>
      </c>
    </row>
    <row r="245" spans="1:9" ht="21" customHeight="1" x14ac:dyDescent="0.25">
      <c r="A245" s="13">
        <f t="shared" si="6"/>
        <v>237</v>
      </c>
      <c r="B245" s="73"/>
      <c r="C245" s="73"/>
      <c r="D245" s="73"/>
      <c r="E245" s="73"/>
      <c r="F245" s="74"/>
      <c r="G245" s="73"/>
      <c r="H245" s="75"/>
      <c r="I245" s="17">
        <f t="shared" si="7"/>
        <v>237</v>
      </c>
    </row>
    <row r="246" spans="1:9" ht="21" customHeight="1" x14ac:dyDescent="0.25">
      <c r="A246" s="13">
        <f t="shared" si="6"/>
        <v>238</v>
      </c>
      <c r="B246" s="73"/>
      <c r="C246" s="73"/>
      <c r="D246" s="73"/>
      <c r="E246" s="73"/>
      <c r="F246" s="74"/>
      <c r="G246" s="73"/>
      <c r="H246" s="75"/>
      <c r="I246" s="17">
        <f t="shared" si="7"/>
        <v>238</v>
      </c>
    </row>
    <row r="247" spans="1:9" ht="21" customHeight="1" x14ac:dyDescent="0.25">
      <c r="A247" s="13">
        <f t="shared" si="6"/>
        <v>239</v>
      </c>
      <c r="B247" s="73"/>
      <c r="C247" s="73"/>
      <c r="D247" s="73"/>
      <c r="E247" s="73"/>
      <c r="F247" s="74"/>
      <c r="G247" s="73"/>
      <c r="H247" s="75"/>
      <c r="I247" s="17">
        <f t="shared" si="7"/>
        <v>239</v>
      </c>
    </row>
    <row r="248" spans="1:9" ht="21" customHeight="1" x14ac:dyDescent="0.25">
      <c r="A248" s="13">
        <f t="shared" si="6"/>
        <v>240</v>
      </c>
      <c r="B248" s="73"/>
      <c r="C248" s="73"/>
      <c r="D248" s="73"/>
      <c r="E248" s="73"/>
      <c r="F248" s="74"/>
      <c r="G248" s="73"/>
      <c r="H248" s="75"/>
      <c r="I248" s="17">
        <f t="shared" si="7"/>
        <v>240</v>
      </c>
    </row>
    <row r="249" spans="1:9" ht="21" customHeight="1" x14ac:dyDescent="0.25">
      <c r="A249" s="13">
        <f t="shared" si="6"/>
        <v>241</v>
      </c>
      <c r="B249" s="73"/>
      <c r="C249" s="73"/>
      <c r="D249" s="73"/>
      <c r="E249" s="73"/>
      <c r="F249" s="74"/>
      <c r="G249" s="73"/>
      <c r="H249" s="75"/>
      <c r="I249" s="17">
        <f t="shared" si="7"/>
        <v>241</v>
      </c>
    </row>
    <row r="250" spans="1:9" ht="21" customHeight="1" x14ac:dyDescent="0.25">
      <c r="A250" s="13">
        <f t="shared" si="6"/>
        <v>242</v>
      </c>
      <c r="B250" s="73"/>
      <c r="C250" s="73"/>
      <c r="D250" s="73"/>
      <c r="E250" s="73"/>
      <c r="F250" s="74"/>
      <c r="G250" s="73"/>
      <c r="H250" s="75"/>
      <c r="I250" s="17">
        <f t="shared" si="7"/>
        <v>242</v>
      </c>
    </row>
    <row r="251" spans="1:9" ht="21" customHeight="1" x14ac:dyDescent="0.25">
      <c r="A251" s="13">
        <f t="shared" si="6"/>
        <v>243</v>
      </c>
      <c r="B251" s="73"/>
      <c r="C251" s="73"/>
      <c r="D251" s="73"/>
      <c r="E251" s="73"/>
      <c r="F251" s="74"/>
      <c r="G251" s="73"/>
      <c r="H251" s="75"/>
      <c r="I251" s="17">
        <f t="shared" si="7"/>
        <v>243</v>
      </c>
    </row>
    <row r="252" spans="1:9" ht="21" customHeight="1" x14ac:dyDescent="0.25">
      <c r="A252" s="13">
        <f t="shared" si="6"/>
        <v>244</v>
      </c>
      <c r="B252" s="73"/>
      <c r="C252" s="73"/>
      <c r="D252" s="73"/>
      <c r="E252" s="73"/>
      <c r="F252" s="74"/>
      <c r="G252" s="73"/>
      <c r="H252" s="75"/>
      <c r="I252" s="17">
        <f t="shared" si="7"/>
        <v>244</v>
      </c>
    </row>
    <row r="253" spans="1:9" ht="21" customHeight="1" x14ac:dyDescent="0.25">
      <c r="A253" s="13">
        <f t="shared" si="6"/>
        <v>245</v>
      </c>
      <c r="B253" s="73"/>
      <c r="C253" s="73"/>
      <c r="D253" s="73"/>
      <c r="E253" s="73"/>
      <c r="F253" s="74"/>
      <c r="G253" s="73"/>
      <c r="H253" s="75"/>
      <c r="I253" s="17">
        <f t="shared" si="7"/>
        <v>245</v>
      </c>
    </row>
    <row r="254" spans="1:9" ht="21" customHeight="1" x14ac:dyDescent="0.25">
      <c r="A254" s="13">
        <f t="shared" si="6"/>
        <v>246</v>
      </c>
      <c r="B254" s="73"/>
      <c r="C254" s="73"/>
      <c r="D254" s="73"/>
      <c r="E254" s="73"/>
      <c r="F254" s="74"/>
      <c r="G254" s="73"/>
      <c r="H254" s="75"/>
      <c r="I254" s="17">
        <f t="shared" si="7"/>
        <v>246</v>
      </c>
    </row>
    <row r="255" spans="1:9" ht="21" customHeight="1" x14ac:dyDescent="0.25">
      <c r="A255" s="13">
        <f t="shared" si="6"/>
        <v>247</v>
      </c>
      <c r="B255" s="73"/>
      <c r="C255" s="73"/>
      <c r="D255" s="73"/>
      <c r="E255" s="73"/>
      <c r="F255" s="74"/>
      <c r="G255" s="73"/>
      <c r="H255" s="75"/>
      <c r="I255" s="17">
        <f t="shared" si="7"/>
        <v>247</v>
      </c>
    </row>
    <row r="256" spans="1:9" ht="21" customHeight="1" x14ac:dyDescent="0.25">
      <c r="A256" s="13">
        <f t="shared" si="6"/>
        <v>248</v>
      </c>
      <c r="B256" s="73"/>
      <c r="C256" s="73"/>
      <c r="D256" s="73"/>
      <c r="E256" s="73"/>
      <c r="F256" s="74"/>
      <c r="G256" s="73"/>
      <c r="H256" s="75"/>
      <c r="I256" s="17">
        <f t="shared" si="7"/>
        <v>248</v>
      </c>
    </row>
    <row r="257" spans="1:9" ht="21" customHeight="1" x14ac:dyDescent="0.25">
      <c r="A257" s="13">
        <f t="shared" si="6"/>
        <v>249</v>
      </c>
      <c r="B257" s="73"/>
      <c r="C257" s="73"/>
      <c r="D257" s="73"/>
      <c r="E257" s="73"/>
      <c r="F257" s="74"/>
      <c r="G257" s="73"/>
      <c r="H257" s="75"/>
      <c r="I257" s="17">
        <f t="shared" si="7"/>
        <v>249</v>
      </c>
    </row>
    <row r="258" spans="1:9" ht="21" customHeight="1" x14ac:dyDescent="0.25">
      <c r="A258" s="13">
        <f t="shared" si="6"/>
        <v>250</v>
      </c>
      <c r="B258" s="73"/>
      <c r="C258" s="73"/>
      <c r="D258" s="73"/>
      <c r="E258" s="73"/>
      <c r="F258" s="74"/>
      <c r="G258" s="73"/>
      <c r="H258" s="75"/>
      <c r="I258" s="17">
        <f t="shared" si="7"/>
        <v>250</v>
      </c>
    </row>
    <row r="259" spans="1:9" ht="21" customHeight="1" x14ac:dyDescent="0.25">
      <c r="A259" s="13">
        <f t="shared" si="6"/>
        <v>251</v>
      </c>
      <c r="B259" s="73"/>
      <c r="C259" s="73"/>
      <c r="D259" s="73"/>
      <c r="E259" s="73"/>
      <c r="F259" s="74"/>
      <c r="G259" s="73"/>
      <c r="H259" s="75"/>
      <c r="I259" s="17">
        <f t="shared" si="7"/>
        <v>251</v>
      </c>
    </row>
    <row r="260" spans="1:9" ht="21" customHeight="1" x14ac:dyDescent="0.25">
      <c r="A260" s="13">
        <f t="shared" si="6"/>
        <v>252</v>
      </c>
      <c r="B260" s="73"/>
      <c r="C260" s="73"/>
      <c r="D260" s="73"/>
      <c r="E260" s="73"/>
      <c r="F260" s="74"/>
      <c r="G260" s="73"/>
      <c r="H260" s="75"/>
      <c r="I260" s="17">
        <f t="shared" si="7"/>
        <v>252</v>
      </c>
    </row>
    <row r="261" spans="1:9" ht="21" customHeight="1" x14ac:dyDescent="0.25">
      <c r="A261" s="13">
        <f t="shared" si="6"/>
        <v>253</v>
      </c>
      <c r="B261" s="73"/>
      <c r="C261" s="73"/>
      <c r="D261" s="73"/>
      <c r="E261" s="73"/>
      <c r="F261" s="74"/>
      <c r="G261" s="73"/>
      <c r="H261" s="75"/>
      <c r="I261" s="17">
        <f t="shared" si="7"/>
        <v>253</v>
      </c>
    </row>
    <row r="262" spans="1:9" ht="21" customHeight="1" x14ac:dyDescent="0.25">
      <c r="A262" s="13">
        <f t="shared" si="6"/>
        <v>254</v>
      </c>
      <c r="B262" s="73"/>
      <c r="C262" s="73"/>
      <c r="D262" s="73"/>
      <c r="E262" s="73"/>
      <c r="F262" s="74"/>
      <c r="G262" s="73"/>
      <c r="H262" s="75"/>
      <c r="I262" s="17">
        <f t="shared" si="7"/>
        <v>254</v>
      </c>
    </row>
    <row r="263" spans="1:9" ht="21" customHeight="1" x14ac:dyDescent="0.25">
      <c r="A263" s="13">
        <f t="shared" si="6"/>
        <v>255</v>
      </c>
      <c r="B263" s="73"/>
      <c r="C263" s="73"/>
      <c r="D263" s="73"/>
      <c r="E263" s="73"/>
      <c r="F263" s="74"/>
      <c r="G263" s="73"/>
      <c r="H263" s="75"/>
      <c r="I263" s="17">
        <f t="shared" si="7"/>
        <v>255</v>
      </c>
    </row>
    <row r="264" spans="1:9" ht="21" customHeight="1" x14ac:dyDescent="0.25">
      <c r="A264" s="13">
        <f t="shared" si="6"/>
        <v>256</v>
      </c>
      <c r="B264" s="73"/>
      <c r="C264" s="73"/>
      <c r="D264" s="73"/>
      <c r="E264" s="73"/>
      <c r="F264" s="74"/>
      <c r="G264" s="73"/>
      <c r="H264" s="75"/>
      <c r="I264" s="17">
        <f t="shared" si="7"/>
        <v>256</v>
      </c>
    </row>
    <row r="265" spans="1:9" ht="21" customHeight="1" x14ac:dyDescent="0.25">
      <c r="A265" s="13">
        <f t="shared" si="6"/>
        <v>257</v>
      </c>
      <c r="B265" s="73"/>
      <c r="C265" s="73"/>
      <c r="D265" s="73"/>
      <c r="E265" s="73"/>
      <c r="F265" s="74"/>
      <c r="G265" s="73"/>
      <c r="H265" s="75"/>
      <c r="I265" s="17">
        <f t="shared" si="7"/>
        <v>257</v>
      </c>
    </row>
    <row r="266" spans="1:9" ht="21" customHeight="1" x14ac:dyDescent="0.25">
      <c r="A266" s="13">
        <f t="shared" si="6"/>
        <v>258</v>
      </c>
      <c r="B266" s="73"/>
      <c r="C266" s="73"/>
      <c r="D266" s="73"/>
      <c r="E266" s="73"/>
      <c r="F266" s="74"/>
      <c r="G266" s="73"/>
      <c r="H266" s="75"/>
      <c r="I266" s="17">
        <f t="shared" si="7"/>
        <v>258</v>
      </c>
    </row>
    <row r="267" spans="1:9" ht="21" customHeight="1" x14ac:dyDescent="0.25">
      <c r="A267" s="13">
        <f t="shared" ref="A267:A330" si="8">A266+1</f>
        <v>259</v>
      </c>
      <c r="B267" s="73"/>
      <c r="C267" s="73"/>
      <c r="D267" s="73"/>
      <c r="E267" s="73"/>
      <c r="F267" s="74"/>
      <c r="G267" s="73"/>
      <c r="H267" s="75"/>
      <c r="I267" s="17">
        <f t="shared" ref="I267:I330" si="9">I266+1</f>
        <v>259</v>
      </c>
    </row>
    <row r="268" spans="1:9" ht="21" customHeight="1" x14ac:dyDescent="0.25">
      <c r="A268" s="13">
        <f t="shared" si="8"/>
        <v>260</v>
      </c>
      <c r="B268" s="73"/>
      <c r="C268" s="73"/>
      <c r="D268" s="73"/>
      <c r="E268" s="73"/>
      <c r="F268" s="74"/>
      <c r="G268" s="73"/>
      <c r="H268" s="75"/>
      <c r="I268" s="17">
        <f t="shared" si="9"/>
        <v>260</v>
      </c>
    </row>
    <row r="269" spans="1:9" ht="21" customHeight="1" x14ac:dyDescent="0.25">
      <c r="A269" s="13">
        <f t="shared" si="8"/>
        <v>261</v>
      </c>
      <c r="B269" s="73"/>
      <c r="C269" s="73"/>
      <c r="D269" s="73"/>
      <c r="E269" s="73"/>
      <c r="F269" s="74"/>
      <c r="G269" s="73"/>
      <c r="H269" s="75"/>
      <c r="I269" s="17">
        <f t="shared" si="9"/>
        <v>261</v>
      </c>
    </row>
    <row r="270" spans="1:9" ht="21" customHeight="1" x14ac:dyDescent="0.25">
      <c r="A270" s="13">
        <f t="shared" si="8"/>
        <v>262</v>
      </c>
      <c r="B270" s="73"/>
      <c r="C270" s="73"/>
      <c r="D270" s="73"/>
      <c r="E270" s="73"/>
      <c r="F270" s="74"/>
      <c r="G270" s="73"/>
      <c r="H270" s="75"/>
      <c r="I270" s="17">
        <f t="shared" si="9"/>
        <v>262</v>
      </c>
    </row>
    <row r="271" spans="1:9" ht="21" customHeight="1" x14ac:dyDescent="0.25">
      <c r="A271" s="13">
        <f t="shared" si="8"/>
        <v>263</v>
      </c>
      <c r="B271" s="73"/>
      <c r="C271" s="73"/>
      <c r="D271" s="73"/>
      <c r="E271" s="73"/>
      <c r="F271" s="74"/>
      <c r="G271" s="73"/>
      <c r="H271" s="75"/>
      <c r="I271" s="17">
        <f t="shared" si="9"/>
        <v>263</v>
      </c>
    </row>
    <row r="272" spans="1:9" ht="21" customHeight="1" x14ac:dyDescent="0.25">
      <c r="A272" s="13">
        <f t="shared" si="8"/>
        <v>264</v>
      </c>
      <c r="B272" s="73"/>
      <c r="C272" s="73"/>
      <c r="D272" s="73"/>
      <c r="E272" s="73"/>
      <c r="F272" s="74"/>
      <c r="G272" s="73"/>
      <c r="H272" s="75"/>
      <c r="I272" s="17">
        <f t="shared" si="9"/>
        <v>264</v>
      </c>
    </row>
    <row r="273" spans="1:9" ht="21" customHeight="1" x14ac:dyDescent="0.25">
      <c r="A273" s="13">
        <f t="shared" si="8"/>
        <v>265</v>
      </c>
      <c r="B273" s="73"/>
      <c r="C273" s="73"/>
      <c r="D273" s="73"/>
      <c r="E273" s="73"/>
      <c r="F273" s="74"/>
      <c r="G273" s="73"/>
      <c r="H273" s="75"/>
      <c r="I273" s="17">
        <f t="shared" si="9"/>
        <v>265</v>
      </c>
    </row>
    <row r="274" spans="1:9" ht="21" customHeight="1" x14ac:dyDescent="0.25">
      <c r="A274" s="13">
        <f t="shared" si="8"/>
        <v>266</v>
      </c>
      <c r="B274" s="73"/>
      <c r="C274" s="73"/>
      <c r="D274" s="73"/>
      <c r="E274" s="73"/>
      <c r="F274" s="74"/>
      <c r="G274" s="73"/>
      <c r="H274" s="75"/>
      <c r="I274" s="17">
        <f t="shared" si="9"/>
        <v>266</v>
      </c>
    </row>
    <row r="275" spans="1:9" ht="21" customHeight="1" x14ac:dyDescent="0.25">
      <c r="A275" s="13">
        <f t="shared" si="8"/>
        <v>267</v>
      </c>
      <c r="B275" s="73"/>
      <c r="C275" s="73"/>
      <c r="D275" s="73"/>
      <c r="E275" s="73"/>
      <c r="F275" s="74"/>
      <c r="G275" s="73"/>
      <c r="H275" s="75"/>
      <c r="I275" s="17">
        <f t="shared" si="9"/>
        <v>267</v>
      </c>
    </row>
    <row r="276" spans="1:9" ht="21" customHeight="1" x14ac:dyDescent="0.25">
      <c r="A276" s="13">
        <f t="shared" si="8"/>
        <v>268</v>
      </c>
      <c r="B276" s="73"/>
      <c r="C276" s="73"/>
      <c r="D276" s="73"/>
      <c r="E276" s="73"/>
      <c r="F276" s="74"/>
      <c r="G276" s="73"/>
      <c r="H276" s="75"/>
      <c r="I276" s="17">
        <f t="shared" si="9"/>
        <v>268</v>
      </c>
    </row>
    <row r="277" spans="1:9" ht="21" customHeight="1" x14ac:dyDescent="0.25">
      <c r="A277" s="13">
        <f t="shared" si="8"/>
        <v>269</v>
      </c>
      <c r="B277" s="73"/>
      <c r="C277" s="73"/>
      <c r="D277" s="73"/>
      <c r="E277" s="73"/>
      <c r="F277" s="74"/>
      <c r="G277" s="73"/>
      <c r="H277" s="75"/>
      <c r="I277" s="17">
        <f t="shared" si="9"/>
        <v>269</v>
      </c>
    </row>
    <row r="278" spans="1:9" ht="21" customHeight="1" x14ac:dyDescent="0.25">
      <c r="A278" s="13">
        <f t="shared" si="8"/>
        <v>270</v>
      </c>
      <c r="B278" s="73"/>
      <c r="C278" s="73"/>
      <c r="D278" s="73"/>
      <c r="E278" s="73"/>
      <c r="F278" s="74"/>
      <c r="G278" s="73"/>
      <c r="H278" s="75"/>
      <c r="I278" s="17">
        <f t="shared" si="9"/>
        <v>270</v>
      </c>
    </row>
    <row r="279" spans="1:9" ht="21" customHeight="1" x14ac:dyDescent="0.25">
      <c r="A279" s="13">
        <f t="shared" si="8"/>
        <v>271</v>
      </c>
      <c r="B279" s="73"/>
      <c r="C279" s="73"/>
      <c r="D279" s="73"/>
      <c r="E279" s="73"/>
      <c r="F279" s="74"/>
      <c r="G279" s="73"/>
      <c r="H279" s="75"/>
      <c r="I279" s="17">
        <f t="shared" si="9"/>
        <v>271</v>
      </c>
    </row>
    <row r="280" spans="1:9" ht="21" customHeight="1" x14ac:dyDescent="0.25">
      <c r="A280" s="13">
        <f t="shared" si="8"/>
        <v>272</v>
      </c>
      <c r="B280" s="73"/>
      <c r="C280" s="73"/>
      <c r="D280" s="73"/>
      <c r="E280" s="73"/>
      <c r="F280" s="74"/>
      <c r="G280" s="73"/>
      <c r="H280" s="75"/>
      <c r="I280" s="17">
        <f t="shared" si="9"/>
        <v>272</v>
      </c>
    </row>
    <row r="281" spans="1:9" ht="21" customHeight="1" x14ac:dyDescent="0.25">
      <c r="A281" s="13">
        <f t="shared" si="8"/>
        <v>273</v>
      </c>
      <c r="B281" s="73"/>
      <c r="C281" s="73"/>
      <c r="D281" s="73"/>
      <c r="E281" s="73"/>
      <c r="F281" s="74"/>
      <c r="G281" s="73"/>
      <c r="H281" s="75"/>
      <c r="I281" s="17">
        <f t="shared" si="9"/>
        <v>273</v>
      </c>
    </row>
    <row r="282" spans="1:9" ht="21" customHeight="1" x14ac:dyDescent="0.25">
      <c r="A282" s="13">
        <f t="shared" si="8"/>
        <v>274</v>
      </c>
      <c r="B282" s="73"/>
      <c r="C282" s="73"/>
      <c r="D282" s="73"/>
      <c r="E282" s="73"/>
      <c r="F282" s="74"/>
      <c r="G282" s="73"/>
      <c r="H282" s="75"/>
      <c r="I282" s="17">
        <f t="shared" si="9"/>
        <v>274</v>
      </c>
    </row>
    <row r="283" spans="1:9" ht="21" customHeight="1" x14ac:dyDescent="0.25">
      <c r="A283" s="13">
        <f t="shared" si="8"/>
        <v>275</v>
      </c>
      <c r="B283" s="73"/>
      <c r="C283" s="73"/>
      <c r="D283" s="73"/>
      <c r="E283" s="73"/>
      <c r="F283" s="74"/>
      <c r="G283" s="73"/>
      <c r="H283" s="75"/>
      <c r="I283" s="17">
        <f t="shared" si="9"/>
        <v>275</v>
      </c>
    </row>
    <row r="284" spans="1:9" ht="21" customHeight="1" x14ac:dyDescent="0.25">
      <c r="A284" s="13">
        <f t="shared" si="8"/>
        <v>276</v>
      </c>
      <c r="B284" s="73"/>
      <c r="C284" s="73"/>
      <c r="D284" s="73"/>
      <c r="E284" s="73"/>
      <c r="F284" s="74"/>
      <c r="G284" s="73"/>
      <c r="H284" s="75"/>
      <c r="I284" s="17">
        <f t="shared" si="9"/>
        <v>276</v>
      </c>
    </row>
    <row r="285" spans="1:9" ht="21" customHeight="1" x14ac:dyDescent="0.25">
      <c r="A285" s="13">
        <f t="shared" si="8"/>
        <v>277</v>
      </c>
      <c r="B285" s="73"/>
      <c r="C285" s="73"/>
      <c r="D285" s="73"/>
      <c r="E285" s="73"/>
      <c r="F285" s="74"/>
      <c r="G285" s="73"/>
      <c r="H285" s="75"/>
      <c r="I285" s="17">
        <f t="shared" si="9"/>
        <v>277</v>
      </c>
    </row>
    <row r="286" spans="1:9" ht="21" customHeight="1" x14ac:dyDescent="0.25">
      <c r="A286" s="13">
        <f t="shared" si="8"/>
        <v>278</v>
      </c>
      <c r="B286" s="73"/>
      <c r="C286" s="73"/>
      <c r="D286" s="73"/>
      <c r="E286" s="73"/>
      <c r="F286" s="74"/>
      <c r="G286" s="73"/>
      <c r="H286" s="75"/>
      <c r="I286" s="17">
        <f t="shared" si="9"/>
        <v>278</v>
      </c>
    </row>
    <row r="287" spans="1:9" ht="21" customHeight="1" x14ac:dyDescent="0.25">
      <c r="A287" s="13">
        <f t="shared" si="8"/>
        <v>279</v>
      </c>
      <c r="B287" s="73"/>
      <c r="C287" s="73"/>
      <c r="D287" s="73"/>
      <c r="E287" s="73"/>
      <c r="F287" s="74"/>
      <c r="G287" s="73"/>
      <c r="H287" s="75"/>
      <c r="I287" s="17">
        <f t="shared" si="9"/>
        <v>279</v>
      </c>
    </row>
    <row r="288" spans="1:9" ht="21" customHeight="1" x14ac:dyDescent="0.25">
      <c r="A288" s="13">
        <f t="shared" si="8"/>
        <v>280</v>
      </c>
      <c r="B288" s="73"/>
      <c r="C288" s="73"/>
      <c r="D288" s="73"/>
      <c r="E288" s="73"/>
      <c r="F288" s="74"/>
      <c r="G288" s="73"/>
      <c r="H288" s="75"/>
      <c r="I288" s="17">
        <f t="shared" si="9"/>
        <v>280</v>
      </c>
    </row>
    <row r="289" spans="1:9" ht="21" customHeight="1" x14ac:dyDescent="0.25">
      <c r="A289" s="13">
        <f t="shared" si="8"/>
        <v>281</v>
      </c>
      <c r="B289" s="73"/>
      <c r="C289" s="73"/>
      <c r="D289" s="73"/>
      <c r="E289" s="73"/>
      <c r="F289" s="74"/>
      <c r="G289" s="73"/>
      <c r="H289" s="75"/>
      <c r="I289" s="17">
        <f t="shared" si="9"/>
        <v>281</v>
      </c>
    </row>
    <row r="290" spans="1:9" ht="21" customHeight="1" x14ac:dyDescent="0.25">
      <c r="A290" s="13">
        <f t="shared" si="8"/>
        <v>282</v>
      </c>
      <c r="B290" s="73"/>
      <c r="C290" s="73"/>
      <c r="D290" s="73"/>
      <c r="E290" s="73"/>
      <c r="F290" s="74"/>
      <c r="G290" s="73"/>
      <c r="H290" s="75"/>
      <c r="I290" s="17">
        <f t="shared" si="9"/>
        <v>282</v>
      </c>
    </row>
    <row r="291" spans="1:9" ht="21" customHeight="1" x14ac:dyDescent="0.25">
      <c r="A291" s="13">
        <f t="shared" si="8"/>
        <v>283</v>
      </c>
      <c r="B291" s="73"/>
      <c r="C291" s="73"/>
      <c r="D291" s="73"/>
      <c r="E291" s="73"/>
      <c r="F291" s="74"/>
      <c r="G291" s="73"/>
      <c r="H291" s="75"/>
      <c r="I291" s="17">
        <f t="shared" si="9"/>
        <v>283</v>
      </c>
    </row>
    <row r="292" spans="1:9" ht="21" customHeight="1" x14ac:dyDescent="0.25">
      <c r="A292" s="13">
        <f t="shared" si="8"/>
        <v>284</v>
      </c>
      <c r="B292" s="73"/>
      <c r="C292" s="73"/>
      <c r="D292" s="73"/>
      <c r="E292" s="73"/>
      <c r="F292" s="74"/>
      <c r="G292" s="73"/>
      <c r="H292" s="75"/>
      <c r="I292" s="17">
        <f t="shared" si="9"/>
        <v>284</v>
      </c>
    </row>
    <row r="293" spans="1:9" ht="21" customHeight="1" x14ac:dyDescent="0.25">
      <c r="A293" s="13">
        <f t="shared" si="8"/>
        <v>285</v>
      </c>
      <c r="B293" s="73"/>
      <c r="C293" s="73"/>
      <c r="D293" s="73"/>
      <c r="E293" s="73"/>
      <c r="F293" s="74"/>
      <c r="G293" s="73"/>
      <c r="H293" s="75"/>
      <c r="I293" s="17">
        <f t="shared" si="9"/>
        <v>285</v>
      </c>
    </row>
    <row r="294" spans="1:9" ht="21" customHeight="1" x14ac:dyDescent="0.25">
      <c r="A294" s="13">
        <f t="shared" si="8"/>
        <v>286</v>
      </c>
      <c r="B294" s="73"/>
      <c r="C294" s="73"/>
      <c r="D294" s="73"/>
      <c r="E294" s="73"/>
      <c r="F294" s="74"/>
      <c r="G294" s="73"/>
      <c r="H294" s="75"/>
      <c r="I294" s="17">
        <f t="shared" si="9"/>
        <v>286</v>
      </c>
    </row>
    <row r="295" spans="1:9" ht="21" customHeight="1" x14ac:dyDescent="0.25">
      <c r="A295" s="13">
        <f t="shared" si="8"/>
        <v>287</v>
      </c>
      <c r="B295" s="73"/>
      <c r="C295" s="73"/>
      <c r="D295" s="73"/>
      <c r="E295" s="73"/>
      <c r="F295" s="74"/>
      <c r="G295" s="73"/>
      <c r="H295" s="75"/>
      <c r="I295" s="17">
        <f t="shared" si="9"/>
        <v>287</v>
      </c>
    </row>
    <row r="296" spans="1:9" ht="21" customHeight="1" x14ac:dyDescent="0.25">
      <c r="A296" s="13">
        <f t="shared" si="8"/>
        <v>288</v>
      </c>
      <c r="B296" s="73"/>
      <c r="C296" s="73"/>
      <c r="D296" s="73"/>
      <c r="E296" s="73"/>
      <c r="F296" s="74"/>
      <c r="G296" s="73"/>
      <c r="H296" s="75"/>
      <c r="I296" s="17">
        <f t="shared" si="9"/>
        <v>288</v>
      </c>
    </row>
    <row r="297" spans="1:9" ht="21" customHeight="1" x14ac:dyDescent="0.25">
      <c r="A297" s="13">
        <f t="shared" si="8"/>
        <v>289</v>
      </c>
      <c r="B297" s="73"/>
      <c r="C297" s="73"/>
      <c r="D297" s="73"/>
      <c r="E297" s="73"/>
      <c r="F297" s="74"/>
      <c r="G297" s="73"/>
      <c r="H297" s="75"/>
      <c r="I297" s="17">
        <f t="shared" si="9"/>
        <v>289</v>
      </c>
    </row>
    <row r="298" spans="1:9" ht="21" customHeight="1" x14ac:dyDescent="0.25">
      <c r="A298" s="13">
        <f t="shared" si="8"/>
        <v>290</v>
      </c>
      <c r="B298" s="73"/>
      <c r="C298" s="73"/>
      <c r="D298" s="73"/>
      <c r="E298" s="73"/>
      <c r="F298" s="74"/>
      <c r="G298" s="73"/>
      <c r="H298" s="75"/>
      <c r="I298" s="17">
        <f t="shared" si="9"/>
        <v>290</v>
      </c>
    </row>
    <row r="299" spans="1:9" ht="21" customHeight="1" x14ac:dyDescent="0.25">
      <c r="A299" s="13">
        <f t="shared" si="8"/>
        <v>291</v>
      </c>
      <c r="B299" s="73"/>
      <c r="C299" s="73"/>
      <c r="D299" s="73"/>
      <c r="E299" s="73"/>
      <c r="F299" s="74"/>
      <c r="G299" s="73"/>
      <c r="H299" s="75"/>
      <c r="I299" s="17">
        <f t="shared" si="9"/>
        <v>291</v>
      </c>
    </row>
    <row r="300" spans="1:9" ht="21" customHeight="1" x14ac:dyDescent="0.25">
      <c r="A300" s="13">
        <f t="shared" si="8"/>
        <v>292</v>
      </c>
      <c r="B300" s="73"/>
      <c r="C300" s="73"/>
      <c r="D300" s="73"/>
      <c r="E300" s="73"/>
      <c r="F300" s="74"/>
      <c r="G300" s="73"/>
      <c r="H300" s="75"/>
      <c r="I300" s="17">
        <f t="shared" si="9"/>
        <v>292</v>
      </c>
    </row>
    <row r="301" spans="1:9" ht="21" customHeight="1" x14ac:dyDescent="0.25">
      <c r="A301" s="13">
        <f t="shared" si="8"/>
        <v>293</v>
      </c>
      <c r="B301" s="73"/>
      <c r="C301" s="73"/>
      <c r="D301" s="73"/>
      <c r="E301" s="73"/>
      <c r="F301" s="74"/>
      <c r="G301" s="73"/>
      <c r="H301" s="75"/>
      <c r="I301" s="17">
        <f t="shared" si="9"/>
        <v>293</v>
      </c>
    </row>
    <row r="302" spans="1:9" ht="21" customHeight="1" x14ac:dyDescent="0.25">
      <c r="A302" s="13">
        <f t="shared" si="8"/>
        <v>294</v>
      </c>
      <c r="B302" s="73"/>
      <c r="C302" s="73"/>
      <c r="D302" s="73"/>
      <c r="E302" s="73"/>
      <c r="F302" s="74"/>
      <c r="G302" s="73"/>
      <c r="H302" s="75"/>
      <c r="I302" s="17">
        <f t="shared" si="9"/>
        <v>294</v>
      </c>
    </row>
    <row r="303" spans="1:9" ht="21" customHeight="1" x14ac:dyDescent="0.25">
      <c r="A303" s="13">
        <f t="shared" si="8"/>
        <v>295</v>
      </c>
      <c r="B303" s="73"/>
      <c r="C303" s="73"/>
      <c r="D303" s="73"/>
      <c r="E303" s="73"/>
      <c r="F303" s="74"/>
      <c r="G303" s="73"/>
      <c r="H303" s="75"/>
      <c r="I303" s="17">
        <f t="shared" si="9"/>
        <v>295</v>
      </c>
    </row>
    <row r="304" spans="1:9" ht="21" customHeight="1" x14ac:dyDescent="0.25">
      <c r="A304" s="13">
        <f t="shared" si="8"/>
        <v>296</v>
      </c>
      <c r="B304" s="73"/>
      <c r="C304" s="73"/>
      <c r="D304" s="73"/>
      <c r="E304" s="73"/>
      <c r="F304" s="74"/>
      <c r="G304" s="73"/>
      <c r="H304" s="75"/>
      <c r="I304" s="17">
        <f t="shared" si="9"/>
        <v>296</v>
      </c>
    </row>
    <row r="305" spans="1:9" ht="21" customHeight="1" x14ac:dyDescent="0.25">
      <c r="A305" s="13">
        <f t="shared" si="8"/>
        <v>297</v>
      </c>
      <c r="B305" s="73"/>
      <c r="C305" s="73"/>
      <c r="D305" s="73"/>
      <c r="E305" s="73"/>
      <c r="F305" s="74"/>
      <c r="G305" s="73"/>
      <c r="H305" s="75"/>
      <c r="I305" s="17">
        <f t="shared" si="9"/>
        <v>297</v>
      </c>
    </row>
    <row r="306" spans="1:9" ht="21" customHeight="1" x14ac:dyDescent="0.25">
      <c r="A306" s="13">
        <f t="shared" si="8"/>
        <v>298</v>
      </c>
      <c r="B306" s="73"/>
      <c r="C306" s="73"/>
      <c r="D306" s="73"/>
      <c r="E306" s="73"/>
      <c r="F306" s="74"/>
      <c r="G306" s="73"/>
      <c r="H306" s="75"/>
      <c r="I306" s="17">
        <f t="shared" si="9"/>
        <v>298</v>
      </c>
    </row>
    <row r="307" spans="1:9" ht="21" customHeight="1" x14ac:dyDescent="0.25">
      <c r="A307" s="13">
        <f t="shared" si="8"/>
        <v>299</v>
      </c>
      <c r="B307" s="73"/>
      <c r="C307" s="73"/>
      <c r="D307" s="73"/>
      <c r="E307" s="73"/>
      <c r="F307" s="74"/>
      <c r="G307" s="73"/>
      <c r="H307" s="75"/>
      <c r="I307" s="17">
        <f t="shared" si="9"/>
        <v>299</v>
      </c>
    </row>
    <row r="308" spans="1:9" ht="21" customHeight="1" x14ac:dyDescent="0.25">
      <c r="A308" s="13">
        <f t="shared" si="8"/>
        <v>300</v>
      </c>
      <c r="B308" s="73"/>
      <c r="C308" s="73"/>
      <c r="D308" s="73"/>
      <c r="E308" s="73"/>
      <c r="F308" s="74"/>
      <c r="G308" s="73"/>
      <c r="H308" s="75"/>
      <c r="I308" s="17">
        <f t="shared" si="9"/>
        <v>300</v>
      </c>
    </row>
    <row r="309" spans="1:9" ht="21" customHeight="1" x14ac:dyDescent="0.25">
      <c r="A309" s="13">
        <f t="shared" si="8"/>
        <v>301</v>
      </c>
      <c r="B309" s="73"/>
      <c r="C309" s="73"/>
      <c r="D309" s="73"/>
      <c r="E309" s="73"/>
      <c r="F309" s="74"/>
      <c r="G309" s="73"/>
      <c r="H309" s="75"/>
      <c r="I309" s="17">
        <f t="shared" si="9"/>
        <v>301</v>
      </c>
    </row>
    <row r="310" spans="1:9" ht="21" customHeight="1" x14ac:dyDescent="0.25">
      <c r="A310" s="13">
        <f t="shared" si="8"/>
        <v>302</v>
      </c>
      <c r="B310" s="73"/>
      <c r="C310" s="73"/>
      <c r="D310" s="73"/>
      <c r="E310" s="73"/>
      <c r="F310" s="74"/>
      <c r="G310" s="73"/>
      <c r="H310" s="75"/>
      <c r="I310" s="17">
        <f t="shared" si="9"/>
        <v>302</v>
      </c>
    </row>
    <row r="311" spans="1:9" ht="21" customHeight="1" x14ac:dyDescent="0.25">
      <c r="A311" s="13">
        <f t="shared" si="8"/>
        <v>303</v>
      </c>
      <c r="B311" s="73"/>
      <c r="C311" s="73"/>
      <c r="D311" s="73"/>
      <c r="E311" s="73"/>
      <c r="F311" s="74"/>
      <c r="G311" s="73"/>
      <c r="H311" s="75"/>
      <c r="I311" s="17">
        <f t="shared" si="9"/>
        <v>303</v>
      </c>
    </row>
    <row r="312" spans="1:9" ht="21" customHeight="1" x14ac:dyDescent="0.25">
      <c r="A312" s="13">
        <f t="shared" si="8"/>
        <v>304</v>
      </c>
      <c r="B312" s="73"/>
      <c r="C312" s="73"/>
      <c r="D312" s="73"/>
      <c r="E312" s="73"/>
      <c r="F312" s="74"/>
      <c r="G312" s="73"/>
      <c r="H312" s="75"/>
      <c r="I312" s="17">
        <f t="shared" si="9"/>
        <v>304</v>
      </c>
    </row>
    <row r="313" spans="1:9" ht="21" customHeight="1" x14ac:dyDescent="0.25">
      <c r="A313" s="13">
        <f t="shared" si="8"/>
        <v>305</v>
      </c>
      <c r="B313" s="73"/>
      <c r="C313" s="73"/>
      <c r="D313" s="73"/>
      <c r="E313" s="73"/>
      <c r="F313" s="74"/>
      <c r="G313" s="73"/>
      <c r="H313" s="75"/>
      <c r="I313" s="17">
        <f t="shared" si="9"/>
        <v>305</v>
      </c>
    </row>
    <row r="314" spans="1:9" ht="21" customHeight="1" x14ac:dyDescent="0.25">
      <c r="A314" s="13">
        <f t="shared" si="8"/>
        <v>306</v>
      </c>
      <c r="B314" s="73"/>
      <c r="C314" s="73"/>
      <c r="D314" s="73"/>
      <c r="E314" s="73"/>
      <c r="F314" s="74"/>
      <c r="G314" s="73"/>
      <c r="H314" s="75"/>
      <c r="I314" s="17">
        <f t="shared" si="9"/>
        <v>306</v>
      </c>
    </row>
    <row r="315" spans="1:9" ht="21" customHeight="1" x14ac:dyDescent="0.25">
      <c r="A315" s="13">
        <f t="shared" si="8"/>
        <v>307</v>
      </c>
      <c r="B315" s="73"/>
      <c r="C315" s="73"/>
      <c r="D315" s="73"/>
      <c r="E315" s="73"/>
      <c r="F315" s="74"/>
      <c r="G315" s="73"/>
      <c r="H315" s="75"/>
      <c r="I315" s="17">
        <f t="shared" si="9"/>
        <v>307</v>
      </c>
    </row>
    <row r="316" spans="1:9" ht="21" customHeight="1" x14ac:dyDescent="0.25">
      <c r="A316" s="13">
        <f t="shared" si="8"/>
        <v>308</v>
      </c>
      <c r="B316" s="73"/>
      <c r="C316" s="73"/>
      <c r="D316" s="73"/>
      <c r="E316" s="73"/>
      <c r="F316" s="74"/>
      <c r="G316" s="73"/>
      <c r="H316" s="75"/>
      <c r="I316" s="17">
        <f t="shared" si="9"/>
        <v>308</v>
      </c>
    </row>
    <row r="317" spans="1:9" ht="21" customHeight="1" x14ac:dyDescent="0.25">
      <c r="A317" s="13">
        <f t="shared" si="8"/>
        <v>309</v>
      </c>
      <c r="B317" s="73"/>
      <c r="C317" s="73"/>
      <c r="D317" s="73"/>
      <c r="E317" s="73"/>
      <c r="F317" s="74"/>
      <c r="G317" s="73"/>
      <c r="H317" s="75"/>
      <c r="I317" s="17">
        <f t="shared" si="9"/>
        <v>309</v>
      </c>
    </row>
    <row r="318" spans="1:9" ht="21" customHeight="1" x14ac:dyDescent="0.25">
      <c r="A318" s="13">
        <f t="shared" si="8"/>
        <v>310</v>
      </c>
      <c r="B318" s="73"/>
      <c r="C318" s="73"/>
      <c r="D318" s="73"/>
      <c r="E318" s="73"/>
      <c r="F318" s="74"/>
      <c r="G318" s="73"/>
      <c r="H318" s="75"/>
      <c r="I318" s="17">
        <f t="shared" si="9"/>
        <v>310</v>
      </c>
    </row>
    <row r="319" spans="1:9" ht="21" customHeight="1" x14ac:dyDescent="0.25">
      <c r="A319" s="13">
        <f t="shared" si="8"/>
        <v>311</v>
      </c>
      <c r="B319" s="73"/>
      <c r="C319" s="73"/>
      <c r="D319" s="73"/>
      <c r="E319" s="73"/>
      <c r="F319" s="74"/>
      <c r="G319" s="73"/>
      <c r="H319" s="75"/>
      <c r="I319" s="17">
        <f t="shared" si="9"/>
        <v>311</v>
      </c>
    </row>
    <row r="320" spans="1:9" ht="21" customHeight="1" x14ac:dyDescent="0.25">
      <c r="A320" s="13">
        <f t="shared" si="8"/>
        <v>312</v>
      </c>
      <c r="B320" s="73"/>
      <c r="C320" s="73"/>
      <c r="D320" s="73"/>
      <c r="E320" s="73"/>
      <c r="F320" s="74"/>
      <c r="G320" s="73"/>
      <c r="H320" s="75"/>
      <c r="I320" s="17">
        <f t="shared" si="9"/>
        <v>312</v>
      </c>
    </row>
    <row r="321" spans="1:9" ht="21" customHeight="1" x14ac:dyDescent="0.25">
      <c r="A321" s="13">
        <f t="shared" si="8"/>
        <v>313</v>
      </c>
      <c r="B321" s="73"/>
      <c r="C321" s="73"/>
      <c r="D321" s="73"/>
      <c r="E321" s="73"/>
      <c r="F321" s="74"/>
      <c r="G321" s="73"/>
      <c r="H321" s="75"/>
      <c r="I321" s="17">
        <f t="shared" si="9"/>
        <v>313</v>
      </c>
    </row>
    <row r="322" spans="1:9" ht="21" customHeight="1" x14ac:dyDescent="0.25">
      <c r="A322" s="13">
        <f t="shared" si="8"/>
        <v>314</v>
      </c>
      <c r="B322" s="73"/>
      <c r="C322" s="73"/>
      <c r="D322" s="73"/>
      <c r="E322" s="73"/>
      <c r="F322" s="74"/>
      <c r="G322" s="73"/>
      <c r="H322" s="75"/>
      <c r="I322" s="17">
        <f t="shared" si="9"/>
        <v>314</v>
      </c>
    </row>
    <row r="323" spans="1:9" ht="21" customHeight="1" x14ac:dyDescent="0.25">
      <c r="A323" s="13">
        <f t="shared" si="8"/>
        <v>315</v>
      </c>
      <c r="B323" s="73"/>
      <c r="C323" s="73"/>
      <c r="D323" s="73"/>
      <c r="E323" s="73"/>
      <c r="F323" s="74"/>
      <c r="G323" s="73"/>
      <c r="H323" s="75"/>
      <c r="I323" s="17">
        <f t="shared" si="9"/>
        <v>315</v>
      </c>
    </row>
    <row r="324" spans="1:9" ht="21" customHeight="1" x14ac:dyDescent="0.25">
      <c r="A324" s="13">
        <f t="shared" si="8"/>
        <v>316</v>
      </c>
      <c r="B324" s="73"/>
      <c r="C324" s="73"/>
      <c r="D324" s="73"/>
      <c r="E324" s="73"/>
      <c r="F324" s="74"/>
      <c r="G324" s="73"/>
      <c r="H324" s="75"/>
      <c r="I324" s="17">
        <f t="shared" si="9"/>
        <v>316</v>
      </c>
    </row>
    <row r="325" spans="1:9" ht="21" customHeight="1" x14ac:dyDescent="0.25">
      <c r="A325" s="13">
        <f t="shared" si="8"/>
        <v>317</v>
      </c>
      <c r="B325" s="73"/>
      <c r="C325" s="73"/>
      <c r="D325" s="73"/>
      <c r="E325" s="73"/>
      <c r="F325" s="74"/>
      <c r="G325" s="73"/>
      <c r="H325" s="75"/>
      <c r="I325" s="17">
        <f t="shared" si="9"/>
        <v>317</v>
      </c>
    </row>
    <row r="326" spans="1:9" ht="21" customHeight="1" x14ac:dyDescent="0.25">
      <c r="A326" s="13">
        <f t="shared" si="8"/>
        <v>318</v>
      </c>
      <c r="B326" s="73"/>
      <c r="C326" s="73"/>
      <c r="D326" s="73"/>
      <c r="E326" s="73"/>
      <c r="F326" s="74"/>
      <c r="G326" s="73"/>
      <c r="H326" s="75"/>
      <c r="I326" s="17">
        <f t="shared" si="9"/>
        <v>318</v>
      </c>
    </row>
    <row r="327" spans="1:9" ht="21" customHeight="1" x14ac:dyDescent="0.25">
      <c r="A327" s="13">
        <f t="shared" si="8"/>
        <v>319</v>
      </c>
      <c r="B327" s="73"/>
      <c r="C327" s="73"/>
      <c r="D327" s="73"/>
      <c r="E327" s="73"/>
      <c r="F327" s="74"/>
      <c r="G327" s="73"/>
      <c r="H327" s="75"/>
      <c r="I327" s="17">
        <f t="shared" si="9"/>
        <v>319</v>
      </c>
    </row>
    <row r="328" spans="1:9" ht="21" customHeight="1" x14ac:dyDescent="0.25">
      <c r="A328" s="13">
        <f t="shared" si="8"/>
        <v>320</v>
      </c>
      <c r="B328" s="73"/>
      <c r="C328" s="73"/>
      <c r="D328" s="73"/>
      <c r="E328" s="73"/>
      <c r="F328" s="74"/>
      <c r="G328" s="73"/>
      <c r="H328" s="75"/>
      <c r="I328" s="17">
        <f t="shared" si="9"/>
        <v>320</v>
      </c>
    </row>
    <row r="329" spans="1:9" ht="21" customHeight="1" x14ac:dyDescent="0.25">
      <c r="A329" s="13">
        <f t="shared" si="8"/>
        <v>321</v>
      </c>
      <c r="B329" s="73"/>
      <c r="C329" s="73"/>
      <c r="D329" s="73"/>
      <c r="E329" s="73"/>
      <c r="F329" s="74"/>
      <c r="G329" s="73"/>
      <c r="H329" s="75"/>
      <c r="I329" s="17">
        <f t="shared" si="9"/>
        <v>321</v>
      </c>
    </row>
    <row r="330" spans="1:9" ht="21" customHeight="1" x14ac:dyDescent="0.25">
      <c r="A330" s="13">
        <f t="shared" si="8"/>
        <v>322</v>
      </c>
      <c r="B330" s="73"/>
      <c r="C330" s="73"/>
      <c r="D330" s="73"/>
      <c r="E330" s="73"/>
      <c r="F330" s="74"/>
      <c r="G330" s="73"/>
      <c r="H330" s="75"/>
      <c r="I330" s="17">
        <f t="shared" si="9"/>
        <v>322</v>
      </c>
    </row>
    <row r="331" spans="1:9" ht="21" customHeight="1" x14ac:dyDescent="0.25">
      <c r="A331" s="13">
        <f t="shared" ref="A331:A394" si="10">A330+1</f>
        <v>323</v>
      </c>
      <c r="B331" s="73"/>
      <c r="C331" s="73"/>
      <c r="D331" s="73"/>
      <c r="E331" s="73"/>
      <c r="F331" s="74"/>
      <c r="G331" s="73"/>
      <c r="H331" s="75"/>
      <c r="I331" s="17">
        <f t="shared" ref="I331:I394" si="11">I330+1</f>
        <v>323</v>
      </c>
    </row>
    <row r="332" spans="1:9" ht="21" customHeight="1" x14ac:dyDescent="0.25">
      <c r="A332" s="13">
        <f t="shared" si="10"/>
        <v>324</v>
      </c>
      <c r="B332" s="73"/>
      <c r="C332" s="73"/>
      <c r="D332" s="73"/>
      <c r="E332" s="73"/>
      <c r="F332" s="74"/>
      <c r="G332" s="73"/>
      <c r="H332" s="75"/>
      <c r="I332" s="17">
        <f t="shared" si="11"/>
        <v>324</v>
      </c>
    </row>
    <row r="333" spans="1:9" ht="21" customHeight="1" x14ac:dyDescent="0.25">
      <c r="A333" s="13">
        <f t="shared" si="10"/>
        <v>325</v>
      </c>
      <c r="B333" s="73"/>
      <c r="C333" s="73"/>
      <c r="D333" s="73"/>
      <c r="E333" s="73"/>
      <c r="F333" s="74"/>
      <c r="G333" s="73"/>
      <c r="H333" s="75"/>
      <c r="I333" s="17">
        <f t="shared" si="11"/>
        <v>325</v>
      </c>
    </row>
    <row r="334" spans="1:9" ht="21" customHeight="1" x14ac:dyDescent="0.25">
      <c r="A334" s="13">
        <f t="shared" si="10"/>
        <v>326</v>
      </c>
      <c r="B334" s="73"/>
      <c r="C334" s="73"/>
      <c r="D334" s="73"/>
      <c r="E334" s="73"/>
      <c r="F334" s="74"/>
      <c r="G334" s="73"/>
      <c r="H334" s="75"/>
      <c r="I334" s="17">
        <f t="shared" si="11"/>
        <v>326</v>
      </c>
    </row>
    <row r="335" spans="1:9" ht="21" customHeight="1" x14ac:dyDescent="0.25">
      <c r="A335" s="13">
        <f t="shared" si="10"/>
        <v>327</v>
      </c>
      <c r="B335" s="73"/>
      <c r="C335" s="73"/>
      <c r="D335" s="73"/>
      <c r="E335" s="73"/>
      <c r="F335" s="74"/>
      <c r="G335" s="73"/>
      <c r="H335" s="75"/>
      <c r="I335" s="17">
        <f t="shared" si="11"/>
        <v>327</v>
      </c>
    </row>
    <row r="336" spans="1:9" ht="21" customHeight="1" x14ac:dyDescent="0.25">
      <c r="A336" s="13">
        <f t="shared" si="10"/>
        <v>328</v>
      </c>
      <c r="B336" s="73"/>
      <c r="C336" s="73"/>
      <c r="D336" s="73"/>
      <c r="E336" s="73"/>
      <c r="F336" s="74"/>
      <c r="G336" s="73"/>
      <c r="H336" s="75"/>
      <c r="I336" s="17">
        <f t="shared" si="11"/>
        <v>328</v>
      </c>
    </row>
    <row r="337" spans="1:9" ht="21" customHeight="1" x14ac:dyDescent="0.25">
      <c r="A337" s="13">
        <f t="shared" si="10"/>
        <v>329</v>
      </c>
      <c r="B337" s="73"/>
      <c r="C337" s="73"/>
      <c r="D337" s="73"/>
      <c r="E337" s="73"/>
      <c r="F337" s="74"/>
      <c r="G337" s="73"/>
      <c r="H337" s="75"/>
      <c r="I337" s="17">
        <f t="shared" si="11"/>
        <v>329</v>
      </c>
    </row>
    <row r="338" spans="1:9" ht="21" customHeight="1" x14ac:dyDescent="0.25">
      <c r="A338" s="13">
        <f t="shared" si="10"/>
        <v>330</v>
      </c>
      <c r="B338" s="73"/>
      <c r="C338" s="73"/>
      <c r="D338" s="73"/>
      <c r="E338" s="73"/>
      <c r="F338" s="74"/>
      <c r="G338" s="73"/>
      <c r="H338" s="75"/>
      <c r="I338" s="17">
        <f t="shared" si="11"/>
        <v>330</v>
      </c>
    </row>
    <row r="339" spans="1:9" ht="21" customHeight="1" x14ac:dyDescent="0.25">
      <c r="A339" s="13">
        <f t="shared" si="10"/>
        <v>331</v>
      </c>
      <c r="B339" s="73"/>
      <c r="C339" s="73"/>
      <c r="D339" s="73"/>
      <c r="E339" s="73"/>
      <c r="F339" s="74"/>
      <c r="G339" s="73"/>
      <c r="H339" s="75"/>
      <c r="I339" s="17">
        <f t="shared" si="11"/>
        <v>331</v>
      </c>
    </row>
    <row r="340" spans="1:9" ht="21" customHeight="1" x14ac:dyDescent="0.25">
      <c r="A340" s="13">
        <f t="shared" si="10"/>
        <v>332</v>
      </c>
      <c r="B340" s="73"/>
      <c r="C340" s="73"/>
      <c r="D340" s="73"/>
      <c r="E340" s="73"/>
      <c r="F340" s="74"/>
      <c r="G340" s="73"/>
      <c r="H340" s="75"/>
      <c r="I340" s="17">
        <f t="shared" si="11"/>
        <v>332</v>
      </c>
    </row>
    <row r="341" spans="1:9" ht="21" customHeight="1" x14ac:dyDescent="0.25">
      <c r="A341" s="13">
        <f t="shared" si="10"/>
        <v>333</v>
      </c>
      <c r="B341" s="73"/>
      <c r="C341" s="73"/>
      <c r="D341" s="73"/>
      <c r="E341" s="73"/>
      <c r="F341" s="74"/>
      <c r="G341" s="73"/>
      <c r="H341" s="75"/>
      <c r="I341" s="17">
        <f t="shared" si="11"/>
        <v>333</v>
      </c>
    </row>
    <row r="342" spans="1:9" ht="21" customHeight="1" x14ac:dyDescent="0.25">
      <c r="A342" s="13">
        <f t="shared" si="10"/>
        <v>334</v>
      </c>
      <c r="B342" s="73"/>
      <c r="C342" s="73"/>
      <c r="D342" s="73"/>
      <c r="E342" s="73"/>
      <c r="F342" s="74"/>
      <c r="G342" s="73"/>
      <c r="H342" s="75"/>
      <c r="I342" s="17">
        <f t="shared" si="11"/>
        <v>334</v>
      </c>
    </row>
    <row r="343" spans="1:9" ht="21" customHeight="1" x14ac:dyDescent="0.25">
      <c r="A343" s="13">
        <f t="shared" si="10"/>
        <v>335</v>
      </c>
      <c r="B343" s="73"/>
      <c r="C343" s="73"/>
      <c r="D343" s="73"/>
      <c r="E343" s="73"/>
      <c r="F343" s="74"/>
      <c r="G343" s="73"/>
      <c r="H343" s="75"/>
      <c r="I343" s="17">
        <f t="shared" si="11"/>
        <v>335</v>
      </c>
    </row>
    <row r="344" spans="1:9" ht="21" customHeight="1" x14ac:dyDescent="0.25">
      <c r="A344" s="13">
        <f t="shared" si="10"/>
        <v>336</v>
      </c>
      <c r="B344" s="73"/>
      <c r="C344" s="73"/>
      <c r="D344" s="73"/>
      <c r="E344" s="73"/>
      <c r="F344" s="74"/>
      <c r="G344" s="73"/>
      <c r="H344" s="75"/>
      <c r="I344" s="17">
        <f t="shared" si="11"/>
        <v>336</v>
      </c>
    </row>
    <row r="345" spans="1:9" ht="21" customHeight="1" x14ac:dyDescent="0.25">
      <c r="A345" s="13">
        <f t="shared" si="10"/>
        <v>337</v>
      </c>
      <c r="B345" s="73"/>
      <c r="C345" s="73"/>
      <c r="D345" s="73"/>
      <c r="E345" s="73"/>
      <c r="F345" s="74"/>
      <c r="G345" s="73"/>
      <c r="H345" s="75"/>
      <c r="I345" s="17">
        <f t="shared" si="11"/>
        <v>337</v>
      </c>
    </row>
    <row r="346" spans="1:9" ht="21" customHeight="1" x14ac:dyDescent="0.25">
      <c r="A346" s="13">
        <f t="shared" si="10"/>
        <v>338</v>
      </c>
      <c r="B346" s="73"/>
      <c r="C346" s="73"/>
      <c r="D346" s="73"/>
      <c r="E346" s="73"/>
      <c r="F346" s="74"/>
      <c r="G346" s="73"/>
      <c r="H346" s="75"/>
      <c r="I346" s="17">
        <f t="shared" si="11"/>
        <v>338</v>
      </c>
    </row>
    <row r="347" spans="1:9" ht="21" customHeight="1" x14ac:dyDescent="0.25">
      <c r="A347" s="13">
        <f t="shared" si="10"/>
        <v>339</v>
      </c>
      <c r="B347" s="73"/>
      <c r="C347" s="73"/>
      <c r="D347" s="73"/>
      <c r="E347" s="73"/>
      <c r="F347" s="74"/>
      <c r="G347" s="73"/>
      <c r="H347" s="75"/>
      <c r="I347" s="17">
        <f t="shared" si="11"/>
        <v>339</v>
      </c>
    </row>
    <row r="348" spans="1:9" ht="21" customHeight="1" x14ac:dyDescent="0.25">
      <c r="A348" s="13">
        <f t="shared" si="10"/>
        <v>340</v>
      </c>
      <c r="B348" s="73"/>
      <c r="C348" s="73"/>
      <c r="D348" s="73"/>
      <c r="E348" s="73"/>
      <c r="F348" s="74"/>
      <c r="G348" s="73"/>
      <c r="H348" s="75"/>
      <c r="I348" s="17">
        <f t="shared" si="11"/>
        <v>340</v>
      </c>
    </row>
    <row r="349" spans="1:9" ht="21" customHeight="1" x14ac:dyDescent="0.25">
      <c r="A349" s="13">
        <f t="shared" si="10"/>
        <v>341</v>
      </c>
      <c r="B349" s="73"/>
      <c r="C349" s="73"/>
      <c r="D349" s="73"/>
      <c r="E349" s="73"/>
      <c r="F349" s="74"/>
      <c r="G349" s="73"/>
      <c r="H349" s="75"/>
      <c r="I349" s="17">
        <f t="shared" si="11"/>
        <v>341</v>
      </c>
    </row>
    <row r="350" spans="1:9" ht="21" customHeight="1" x14ac:dyDescent="0.25">
      <c r="A350" s="13">
        <f t="shared" si="10"/>
        <v>342</v>
      </c>
      <c r="B350" s="73"/>
      <c r="C350" s="73"/>
      <c r="D350" s="73"/>
      <c r="E350" s="73"/>
      <c r="F350" s="74"/>
      <c r="G350" s="73"/>
      <c r="H350" s="75"/>
      <c r="I350" s="17">
        <f t="shared" si="11"/>
        <v>342</v>
      </c>
    </row>
    <row r="351" spans="1:9" ht="21" customHeight="1" x14ac:dyDescent="0.25">
      <c r="A351" s="13">
        <f t="shared" si="10"/>
        <v>343</v>
      </c>
      <c r="B351" s="73"/>
      <c r="C351" s="73"/>
      <c r="D351" s="73"/>
      <c r="E351" s="73"/>
      <c r="F351" s="74"/>
      <c r="G351" s="73"/>
      <c r="H351" s="75"/>
      <c r="I351" s="17">
        <f t="shared" si="11"/>
        <v>343</v>
      </c>
    </row>
    <row r="352" spans="1:9" ht="21" customHeight="1" x14ac:dyDescent="0.25">
      <c r="A352" s="13">
        <f t="shared" si="10"/>
        <v>344</v>
      </c>
      <c r="B352" s="73"/>
      <c r="C352" s="73"/>
      <c r="D352" s="73"/>
      <c r="E352" s="73"/>
      <c r="F352" s="74"/>
      <c r="G352" s="73"/>
      <c r="H352" s="75"/>
      <c r="I352" s="17">
        <f t="shared" si="11"/>
        <v>344</v>
      </c>
    </row>
    <row r="353" spans="1:9" ht="21" customHeight="1" x14ac:dyDescent="0.25">
      <c r="A353" s="13">
        <f t="shared" si="10"/>
        <v>345</v>
      </c>
      <c r="B353" s="73"/>
      <c r="C353" s="73"/>
      <c r="D353" s="73"/>
      <c r="E353" s="73"/>
      <c r="F353" s="74"/>
      <c r="G353" s="73"/>
      <c r="H353" s="75"/>
      <c r="I353" s="17">
        <f t="shared" si="11"/>
        <v>345</v>
      </c>
    </row>
    <row r="354" spans="1:9" ht="21" customHeight="1" x14ac:dyDescent="0.25">
      <c r="A354" s="13">
        <f t="shared" si="10"/>
        <v>346</v>
      </c>
      <c r="B354" s="73"/>
      <c r="C354" s="73"/>
      <c r="D354" s="73"/>
      <c r="E354" s="73"/>
      <c r="F354" s="74"/>
      <c r="G354" s="73"/>
      <c r="H354" s="75"/>
      <c r="I354" s="17">
        <f t="shared" si="11"/>
        <v>346</v>
      </c>
    </row>
    <row r="355" spans="1:9" ht="21" customHeight="1" x14ac:dyDescent="0.25">
      <c r="A355" s="13">
        <f t="shared" si="10"/>
        <v>347</v>
      </c>
      <c r="B355" s="73"/>
      <c r="C355" s="73"/>
      <c r="D355" s="73"/>
      <c r="E355" s="73"/>
      <c r="F355" s="74"/>
      <c r="G355" s="73"/>
      <c r="H355" s="75"/>
      <c r="I355" s="17">
        <f t="shared" si="11"/>
        <v>347</v>
      </c>
    </row>
    <row r="356" spans="1:9" ht="21" customHeight="1" x14ac:dyDescent="0.25">
      <c r="A356" s="13">
        <f t="shared" si="10"/>
        <v>348</v>
      </c>
      <c r="B356" s="73"/>
      <c r="C356" s="73"/>
      <c r="D356" s="73"/>
      <c r="E356" s="73"/>
      <c r="F356" s="74"/>
      <c r="G356" s="73"/>
      <c r="H356" s="75"/>
      <c r="I356" s="17">
        <f t="shared" si="11"/>
        <v>348</v>
      </c>
    </row>
    <row r="357" spans="1:9" ht="21" customHeight="1" x14ac:dyDescent="0.25">
      <c r="A357" s="13">
        <f t="shared" si="10"/>
        <v>349</v>
      </c>
      <c r="B357" s="73"/>
      <c r="C357" s="73"/>
      <c r="D357" s="73"/>
      <c r="E357" s="73"/>
      <c r="F357" s="74"/>
      <c r="G357" s="73"/>
      <c r="H357" s="75"/>
      <c r="I357" s="17">
        <f t="shared" si="11"/>
        <v>349</v>
      </c>
    </row>
    <row r="358" spans="1:9" ht="21" customHeight="1" x14ac:dyDescent="0.25">
      <c r="A358" s="13">
        <f t="shared" si="10"/>
        <v>350</v>
      </c>
      <c r="B358" s="73"/>
      <c r="C358" s="73"/>
      <c r="D358" s="73"/>
      <c r="E358" s="73"/>
      <c r="F358" s="74"/>
      <c r="G358" s="73"/>
      <c r="H358" s="75"/>
      <c r="I358" s="17">
        <f t="shared" si="11"/>
        <v>350</v>
      </c>
    </row>
    <row r="359" spans="1:9" ht="21" customHeight="1" x14ac:dyDescent="0.25">
      <c r="A359" s="13">
        <f t="shared" si="10"/>
        <v>351</v>
      </c>
      <c r="B359" s="73"/>
      <c r="C359" s="73"/>
      <c r="D359" s="73"/>
      <c r="E359" s="73"/>
      <c r="F359" s="74"/>
      <c r="G359" s="73"/>
      <c r="H359" s="75"/>
      <c r="I359" s="17">
        <f t="shared" si="11"/>
        <v>351</v>
      </c>
    </row>
    <row r="360" spans="1:9" ht="21" customHeight="1" x14ac:dyDescent="0.25">
      <c r="A360" s="13">
        <f t="shared" si="10"/>
        <v>352</v>
      </c>
      <c r="B360" s="73"/>
      <c r="C360" s="73"/>
      <c r="D360" s="73"/>
      <c r="E360" s="73"/>
      <c r="F360" s="74"/>
      <c r="G360" s="73"/>
      <c r="H360" s="75"/>
      <c r="I360" s="17">
        <f t="shared" si="11"/>
        <v>352</v>
      </c>
    </row>
    <row r="361" spans="1:9" ht="21" customHeight="1" x14ac:dyDescent="0.25">
      <c r="A361" s="13">
        <f t="shared" si="10"/>
        <v>353</v>
      </c>
      <c r="B361" s="73"/>
      <c r="C361" s="73"/>
      <c r="D361" s="73"/>
      <c r="E361" s="73"/>
      <c r="F361" s="74"/>
      <c r="G361" s="73"/>
      <c r="H361" s="75"/>
      <c r="I361" s="17">
        <f t="shared" si="11"/>
        <v>353</v>
      </c>
    </row>
    <row r="362" spans="1:9" ht="21" customHeight="1" x14ac:dyDescent="0.25">
      <c r="A362" s="13">
        <f t="shared" si="10"/>
        <v>354</v>
      </c>
      <c r="B362" s="73"/>
      <c r="C362" s="73"/>
      <c r="D362" s="73"/>
      <c r="E362" s="73"/>
      <c r="F362" s="74"/>
      <c r="G362" s="73"/>
      <c r="H362" s="75"/>
      <c r="I362" s="17">
        <f t="shared" si="11"/>
        <v>354</v>
      </c>
    </row>
    <row r="363" spans="1:9" ht="21" customHeight="1" x14ac:dyDescent="0.25">
      <c r="A363" s="13">
        <f t="shared" si="10"/>
        <v>355</v>
      </c>
      <c r="B363" s="73"/>
      <c r="C363" s="73"/>
      <c r="D363" s="73"/>
      <c r="E363" s="73"/>
      <c r="F363" s="74"/>
      <c r="G363" s="73"/>
      <c r="H363" s="75"/>
      <c r="I363" s="17">
        <f t="shared" si="11"/>
        <v>355</v>
      </c>
    </row>
    <row r="364" spans="1:9" ht="21" customHeight="1" x14ac:dyDescent="0.25">
      <c r="A364" s="13">
        <f t="shared" si="10"/>
        <v>356</v>
      </c>
      <c r="B364" s="73"/>
      <c r="C364" s="73"/>
      <c r="D364" s="73"/>
      <c r="E364" s="73"/>
      <c r="F364" s="74"/>
      <c r="G364" s="73"/>
      <c r="H364" s="75"/>
      <c r="I364" s="17">
        <f t="shared" si="11"/>
        <v>356</v>
      </c>
    </row>
    <row r="365" spans="1:9" ht="21" customHeight="1" x14ac:dyDescent="0.25">
      <c r="A365" s="13">
        <f t="shared" si="10"/>
        <v>357</v>
      </c>
      <c r="B365" s="73"/>
      <c r="C365" s="73"/>
      <c r="D365" s="73"/>
      <c r="E365" s="73"/>
      <c r="F365" s="74"/>
      <c r="G365" s="73"/>
      <c r="H365" s="75"/>
      <c r="I365" s="17">
        <f t="shared" si="11"/>
        <v>357</v>
      </c>
    </row>
    <row r="366" spans="1:9" ht="21" customHeight="1" x14ac:dyDescent="0.25">
      <c r="A366" s="13">
        <f t="shared" si="10"/>
        <v>358</v>
      </c>
      <c r="B366" s="73"/>
      <c r="C366" s="73"/>
      <c r="D366" s="73"/>
      <c r="E366" s="73"/>
      <c r="F366" s="74"/>
      <c r="G366" s="73"/>
      <c r="H366" s="75"/>
      <c r="I366" s="17">
        <f t="shared" si="11"/>
        <v>358</v>
      </c>
    </row>
    <row r="367" spans="1:9" ht="21" customHeight="1" x14ac:dyDescent="0.25">
      <c r="A367" s="13">
        <f t="shared" si="10"/>
        <v>359</v>
      </c>
      <c r="B367" s="73"/>
      <c r="C367" s="73"/>
      <c r="D367" s="73"/>
      <c r="E367" s="73"/>
      <c r="F367" s="74"/>
      <c r="G367" s="73"/>
      <c r="H367" s="75"/>
      <c r="I367" s="17">
        <f t="shared" si="11"/>
        <v>359</v>
      </c>
    </row>
    <row r="368" spans="1:9" ht="21" customHeight="1" x14ac:dyDescent="0.25">
      <c r="A368" s="13">
        <f t="shared" si="10"/>
        <v>360</v>
      </c>
      <c r="B368" s="73"/>
      <c r="C368" s="73"/>
      <c r="D368" s="73"/>
      <c r="E368" s="73"/>
      <c r="F368" s="74"/>
      <c r="G368" s="73"/>
      <c r="H368" s="75"/>
      <c r="I368" s="17">
        <f t="shared" si="11"/>
        <v>360</v>
      </c>
    </row>
    <row r="369" spans="1:9" ht="21" customHeight="1" x14ac:dyDescent="0.25">
      <c r="A369" s="13">
        <f t="shared" si="10"/>
        <v>361</v>
      </c>
      <c r="B369" s="73"/>
      <c r="C369" s="73"/>
      <c r="D369" s="73"/>
      <c r="E369" s="73"/>
      <c r="F369" s="74"/>
      <c r="G369" s="73"/>
      <c r="H369" s="75"/>
      <c r="I369" s="17">
        <f t="shared" si="11"/>
        <v>361</v>
      </c>
    </row>
    <row r="370" spans="1:9" ht="21" customHeight="1" x14ac:dyDescent="0.25">
      <c r="A370" s="13">
        <f t="shared" si="10"/>
        <v>362</v>
      </c>
      <c r="B370" s="73"/>
      <c r="C370" s="73"/>
      <c r="D370" s="73"/>
      <c r="E370" s="73"/>
      <c r="F370" s="74"/>
      <c r="G370" s="73"/>
      <c r="H370" s="75"/>
      <c r="I370" s="17">
        <f t="shared" si="11"/>
        <v>362</v>
      </c>
    </row>
    <row r="371" spans="1:9" ht="21" customHeight="1" x14ac:dyDescent="0.25">
      <c r="A371" s="13">
        <f t="shared" si="10"/>
        <v>363</v>
      </c>
      <c r="B371" s="73"/>
      <c r="C371" s="73"/>
      <c r="D371" s="73"/>
      <c r="E371" s="73"/>
      <c r="F371" s="74"/>
      <c r="G371" s="73"/>
      <c r="H371" s="75"/>
      <c r="I371" s="17">
        <f t="shared" si="11"/>
        <v>363</v>
      </c>
    </row>
    <row r="372" spans="1:9" ht="21" customHeight="1" x14ac:dyDescent="0.25">
      <c r="A372" s="13">
        <f t="shared" si="10"/>
        <v>364</v>
      </c>
      <c r="B372" s="73"/>
      <c r="C372" s="73"/>
      <c r="D372" s="73"/>
      <c r="E372" s="73"/>
      <c r="F372" s="74"/>
      <c r="G372" s="73"/>
      <c r="H372" s="75"/>
      <c r="I372" s="17">
        <f t="shared" si="11"/>
        <v>364</v>
      </c>
    </row>
    <row r="373" spans="1:9" ht="21" customHeight="1" x14ac:dyDescent="0.25">
      <c r="A373" s="13">
        <f t="shared" si="10"/>
        <v>365</v>
      </c>
      <c r="B373" s="73"/>
      <c r="C373" s="73"/>
      <c r="D373" s="73"/>
      <c r="E373" s="73"/>
      <c r="F373" s="74"/>
      <c r="G373" s="73"/>
      <c r="H373" s="75"/>
      <c r="I373" s="17">
        <f t="shared" si="11"/>
        <v>365</v>
      </c>
    </row>
    <row r="374" spans="1:9" ht="21" customHeight="1" x14ac:dyDescent="0.25">
      <c r="A374" s="13">
        <f t="shared" si="10"/>
        <v>366</v>
      </c>
      <c r="B374" s="73"/>
      <c r="C374" s="73"/>
      <c r="D374" s="73"/>
      <c r="E374" s="73"/>
      <c r="F374" s="74"/>
      <c r="G374" s="73"/>
      <c r="H374" s="75"/>
      <c r="I374" s="17">
        <f t="shared" si="11"/>
        <v>366</v>
      </c>
    </row>
    <row r="375" spans="1:9" ht="21" customHeight="1" x14ac:dyDescent="0.25">
      <c r="A375" s="13">
        <f t="shared" si="10"/>
        <v>367</v>
      </c>
      <c r="B375" s="73"/>
      <c r="C375" s="73"/>
      <c r="D375" s="73"/>
      <c r="E375" s="73"/>
      <c r="F375" s="74"/>
      <c r="G375" s="73"/>
      <c r="H375" s="75"/>
      <c r="I375" s="17">
        <f t="shared" si="11"/>
        <v>367</v>
      </c>
    </row>
    <row r="376" spans="1:9" ht="21" customHeight="1" x14ac:dyDescent="0.25">
      <c r="A376" s="13">
        <f t="shared" si="10"/>
        <v>368</v>
      </c>
      <c r="B376" s="73"/>
      <c r="C376" s="73"/>
      <c r="D376" s="73"/>
      <c r="E376" s="73"/>
      <c r="F376" s="74"/>
      <c r="G376" s="73"/>
      <c r="H376" s="75"/>
      <c r="I376" s="17">
        <f t="shared" si="11"/>
        <v>368</v>
      </c>
    </row>
    <row r="377" spans="1:9" ht="21" customHeight="1" x14ac:dyDescent="0.25">
      <c r="A377" s="13">
        <f t="shared" si="10"/>
        <v>369</v>
      </c>
      <c r="B377" s="73"/>
      <c r="C377" s="73"/>
      <c r="D377" s="73"/>
      <c r="E377" s="73"/>
      <c r="F377" s="74"/>
      <c r="G377" s="73"/>
      <c r="H377" s="75"/>
      <c r="I377" s="17">
        <f t="shared" si="11"/>
        <v>369</v>
      </c>
    </row>
    <row r="378" spans="1:9" ht="21" customHeight="1" x14ac:dyDescent="0.25">
      <c r="A378" s="13">
        <f t="shared" si="10"/>
        <v>370</v>
      </c>
      <c r="B378" s="73"/>
      <c r="C378" s="73"/>
      <c r="D378" s="73"/>
      <c r="E378" s="73"/>
      <c r="F378" s="74"/>
      <c r="G378" s="73"/>
      <c r="H378" s="75"/>
      <c r="I378" s="17">
        <f t="shared" si="11"/>
        <v>370</v>
      </c>
    </row>
    <row r="379" spans="1:9" ht="21" customHeight="1" x14ac:dyDescent="0.25">
      <c r="A379" s="13">
        <f t="shared" si="10"/>
        <v>371</v>
      </c>
      <c r="B379" s="73"/>
      <c r="C379" s="73"/>
      <c r="D379" s="73"/>
      <c r="E379" s="73"/>
      <c r="F379" s="74"/>
      <c r="G379" s="73"/>
      <c r="H379" s="75"/>
      <c r="I379" s="17">
        <f t="shared" si="11"/>
        <v>371</v>
      </c>
    </row>
    <row r="380" spans="1:9" ht="21" customHeight="1" x14ac:dyDescent="0.25">
      <c r="A380" s="13">
        <f t="shared" si="10"/>
        <v>372</v>
      </c>
      <c r="B380" s="73"/>
      <c r="C380" s="73"/>
      <c r="D380" s="73"/>
      <c r="E380" s="73"/>
      <c r="F380" s="74"/>
      <c r="G380" s="73"/>
      <c r="H380" s="75"/>
      <c r="I380" s="17">
        <f t="shared" si="11"/>
        <v>372</v>
      </c>
    </row>
    <row r="381" spans="1:9" ht="21" customHeight="1" x14ac:dyDescent="0.25">
      <c r="A381" s="13">
        <f t="shared" si="10"/>
        <v>373</v>
      </c>
      <c r="B381" s="73"/>
      <c r="C381" s="73"/>
      <c r="D381" s="73"/>
      <c r="E381" s="73"/>
      <c r="F381" s="74"/>
      <c r="G381" s="73"/>
      <c r="H381" s="75"/>
      <c r="I381" s="17">
        <f t="shared" si="11"/>
        <v>373</v>
      </c>
    </row>
    <row r="382" spans="1:9" ht="21" customHeight="1" x14ac:dyDescent="0.25">
      <c r="A382" s="13">
        <f t="shared" si="10"/>
        <v>374</v>
      </c>
      <c r="B382" s="73"/>
      <c r="C382" s="73"/>
      <c r="D382" s="73"/>
      <c r="E382" s="73"/>
      <c r="F382" s="74"/>
      <c r="G382" s="73"/>
      <c r="H382" s="75"/>
      <c r="I382" s="17">
        <f t="shared" si="11"/>
        <v>374</v>
      </c>
    </row>
    <row r="383" spans="1:9" ht="21" customHeight="1" x14ac:dyDescent="0.25">
      <c r="A383" s="13">
        <f t="shared" si="10"/>
        <v>375</v>
      </c>
      <c r="B383" s="73"/>
      <c r="C383" s="73"/>
      <c r="D383" s="73"/>
      <c r="E383" s="73"/>
      <c r="F383" s="74"/>
      <c r="G383" s="73"/>
      <c r="H383" s="75"/>
      <c r="I383" s="17">
        <f t="shared" si="11"/>
        <v>375</v>
      </c>
    </row>
    <row r="384" spans="1:9" ht="21" customHeight="1" x14ac:dyDescent="0.25">
      <c r="A384" s="13">
        <f t="shared" si="10"/>
        <v>376</v>
      </c>
      <c r="B384" s="73"/>
      <c r="C384" s="73"/>
      <c r="D384" s="73"/>
      <c r="E384" s="73"/>
      <c r="F384" s="74"/>
      <c r="G384" s="73"/>
      <c r="H384" s="75"/>
      <c r="I384" s="17">
        <f t="shared" si="11"/>
        <v>376</v>
      </c>
    </row>
    <row r="385" spans="1:9" ht="21" customHeight="1" x14ac:dyDescent="0.25">
      <c r="A385" s="13">
        <f t="shared" si="10"/>
        <v>377</v>
      </c>
      <c r="B385" s="73"/>
      <c r="C385" s="73"/>
      <c r="D385" s="73"/>
      <c r="E385" s="73"/>
      <c r="F385" s="74"/>
      <c r="G385" s="73"/>
      <c r="H385" s="75"/>
      <c r="I385" s="17">
        <f t="shared" si="11"/>
        <v>377</v>
      </c>
    </row>
    <row r="386" spans="1:9" ht="21" customHeight="1" x14ac:dyDescent="0.25">
      <c r="A386" s="13">
        <f t="shared" si="10"/>
        <v>378</v>
      </c>
      <c r="B386" s="73"/>
      <c r="C386" s="73"/>
      <c r="D386" s="73"/>
      <c r="E386" s="73"/>
      <c r="F386" s="74"/>
      <c r="G386" s="73"/>
      <c r="H386" s="75"/>
      <c r="I386" s="17">
        <f t="shared" si="11"/>
        <v>378</v>
      </c>
    </row>
    <row r="387" spans="1:9" ht="21" customHeight="1" x14ac:dyDescent="0.25">
      <c r="A387" s="13">
        <f t="shared" si="10"/>
        <v>379</v>
      </c>
      <c r="B387" s="73"/>
      <c r="C387" s="73"/>
      <c r="D387" s="73"/>
      <c r="E387" s="73"/>
      <c r="F387" s="74"/>
      <c r="G387" s="73"/>
      <c r="H387" s="75"/>
      <c r="I387" s="17">
        <f t="shared" si="11"/>
        <v>379</v>
      </c>
    </row>
    <row r="388" spans="1:9" ht="21" customHeight="1" x14ac:dyDescent="0.25">
      <c r="A388" s="13">
        <f t="shared" si="10"/>
        <v>380</v>
      </c>
      <c r="B388" s="73"/>
      <c r="C388" s="73"/>
      <c r="D388" s="73"/>
      <c r="E388" s="73"/>
      <c r="F388" s="74"/>
      <c r="G388" s="73"/>
      <c r="H388" s="75"/>
      <c r="I388" s="17">
        <f t="shared" si="11"/>
        <v>380</v>
      </c>
    </row>
    <row r="389" spans="1:9" ht="21" customHeight="1" x14ac:dyDescent="0.25">
      <c r="A389" s="13">
        <f t="shared" si="10"/>
        <v>381</v>
      </c>
      <c r="B389" s="73"/>
      <c r="C389" s="73"/>
      <c r="D389" s="73"/>
      <c r="E389" s="73"/>
      <c r="F389" s="74"/>
      <c r="G389" s="73"/>
      <c r="H389" s="75"/>
      <c r="I389" s="17">
        <f t="shared" si="11"/>
        <v>381</v>
      </c>
    </row>
    <row r="390" spans="1:9" ht="21" customHeight="1" x14ac:dyDescent="0.25">
      <c r="A390" s="13">
        <f t="shared" si="10"/>
        <v>382</v>
      </c>
      <c r="B390" s="73"/>
      <c r="C390" s="73"/>
      <c r="D390" s="73"/>
      <c r="E390" s="73"/>
      <c r="F390" s="74"/>
      <c r="G390" s="73"/>
      <c r="H390" s="75"/>
      <c r="I390" s="17">
        <f t="shared" si="11"/>
        <v>382</v>
      </c>
    </row>
    <row r="391" spans="1:9" ht="21" customHeight="1" x14ac:dyDescent="0.25">
      <c r="A391" s="13">
        <f t="shared" si="10"/>
        <v>383</v>
      </c>
      <c r="B391" s="73"/>
      <c r="C391" s="73"/>
      <c r="D391" s="73"/>
      <c r="E391" s="73"/>
      <c r="F391" s="74"/>
      <c r="G391" s="73"/>
      <c r="H391" s="75"/>
      <c r="I391" s="17">
        <f t="shared" si="11"/>
        <v>383</v>
      </c>
    </row>
    <row r="392" spans="1:9" ht="21" customHeight="1" x14ac:dyDescent="0.25">
      <c r="A392" s="13">
        <f t="shared" si="10"/>
        <v>384</v>
      </c>
      <c r="B392" s="73"/>
      <c r="C392" s="73"/>
      <c r="D392" s="73"/>
      <c r="E392" s="73"/>
      <c r="F392" s="74"/>
      <c r="G392" s="73"/>
      <c r="H392" s="75"/>
      <c r="I392" s="17">
        <f t="shared" si="11"/>
        <v>384</v>
      </c>
    </row>
    <row r="393" spans="1:9" ht="21" customHeight="1" x14ac:dyDescent="0.25">
      <c r="A393" s="13">
        <f t="shared" si="10"/>
        <v>385</v>
      </c>
      <c r="B393" s="73"/>
      <c r="C393" s="73"/>
      <c r="D393" s="73"/>
      <c r="E393" s="73"/>
      <c r="F393" s="74"/>
      <c r="G393" s="73"/>
      <c r="H393" s="75"/>
      <c r="I393" s="17">
        <f t="shared" si="11"/>
        <v>385</v>
      </c>
    </row>
    <row r="394" spans="1:9" ht="21" customHeight="1" x14ac:dyDescent="0.25">
      <c r="A394" s="13">
        <f t="shared" si="10"/>
        <v>386</v>
      </c>
      <c r="B394" s="73"/>
      <c r="C394" s="73"/>
      <c r="D394" s="73"/>
      <c r="E394" s="73"/>
      <c r="F394" s="74"/>
      <c r="G394" s="73"/>
      <c r="H394" s="75"/>
      <c r="I394" s="17">
        <f t="shared" si="11"/>
        <v>386</v>
      </c>
    </row>
    <row r="395" spans="1:9" ht="21" customHeight="1" x14ac:dyDescent="0.25">
      <c r="A395" s="13">
        <f t="shared" ref="A395:A458" si="12">A394+1</f>
        <v>387</v>
      </c>
      <c r="B395" s="73"/>
      <c r="C395" s="73"/>
      <c r="D395" s="73"/>
      <c r="E395" s="73"/>
      <c r="F395" s="74"/>
      <c r="G395" s="73"/>
      <c r="H395" s="75"/>
      <c r="I395" s="17">
        <f t="shared" ref="I395:I458" si="13">I394+1</f>
        <v>387</v>
      </c>
    </row>
    <row r="396" spans="1:9" ht="21" customHeight="1" x14ac:dyDescent="0.25">
      <c r="A396" s="13">
        <f t="shared" si="12"/>
        <v>388</v>
      </c>
      <c r="B396" s="73"/>
      <c r="C396" s="73"/>
      <c r="D396" s="73"/>
      <c r="E396" s="73"/>
      <c r="F396" s="74"/>
      <c r="G396" s="73"/>
      <c r="H396" s="75"/>
      <c r="I396" s="17">
        <f t="shared" si="13"/>
        <v>388</v>
      </c>
    </row>
    <row r="397" spans="1:9" ht="21" customHeight="1" x14ac:dyDescent="0.25">
      <c r="A397" s="13">
        <f t="shared" si="12"/>
        <v>389</v>
      </c>
      <c r="B397" s="73"/>
      <c r="C397" s="73"/>
      <c r="D397" s="73"/>
      <c r="E397" s="73"/>
      <c r="F397" s="74"/>
      <c r="G397" s="73"/>
      <c r="H397" s="75"/>
      <c r="I397" s="17">
        <f t="shared" si="13"/>
        <v>389</v>
      </c>
    </row>
    <row r="398" spans="1:9" ht="21" customHeight="1" x14ac:dyDescent="0.25">
      <c r="A398" s="13">
        <f t="shared" si="12"/>
        <v>390</v>
      </c>
      <c r="B398" s="73"/>
      <c r="C398" s="73"/>
      <c r="D398" s="73"/>
      <c r="E398" s="73"/>
      <c r="F398" s="74"/>
      <c r="G398" s="73"/>
      <c r="H398" s="75"/>
      <c r="I398" s="17">
        <f t="shared" si="13"/>
        <v>390</v>
      </c>
    </row>
    <row r="399" spans="1:9" ht="21" customHeight="1" x14ac:dyDescent="0.25">
      <c r="A399" s="13">
        <f t="shared" si="12"/>
        <v>391</v>
      </c>
      <c r="B399" s="73"/>
      <c r="C399" s="73"/>
      <c r="D399" s="73"/>
      <c r="E399" s="73"/>
      <c r="F399" s="74"/>
      <c r="G399" s="73"/>
      <c r="H399" s="75"/>
      <c r="I399" s="17">
        <f t="shared" si="13"/>
        <v>391</v>
      </c>
    </row>
    <row r="400" spans="1:9" ht="21" customHeight="1" x14ac:dyDescent="0.25">
      <c r="A400" s="13">
        <f t="shared" si="12"/>
        <v>392</v>
      </c>
      <c r="B400" s="73"/>
      <c r="C400" s="73"/>
      <c r="D400" s="73"/>
      <c r="E400" s="73"/>
      <c r="F400" s="74"/>
      <c r="G400" s="73"/>
      <c r="H400" s="75"/>
      <c r="I400" s="17">
        <f t="shared" si="13"/>
        <v>392</v>
      </c>
    </row>
    <row r="401" spans="1:9" ht="21" customHeight="1" x14ac:dyDescent="0.25">
      <c r="A401" s="13">
        <f t="shared" si="12"/>
        <v>393</v>
      </c>
      <c r="B401" s="73"/>
      <c r="C401" s="73"/>
      <c r="D401" s="73"/>
      <c r="E401" s="73"/>
      <c r="F401" s="74"/>
      <c r="G401" s="73"/>
      <c r="H401" s="75"/>
      <c r="I401" s="17">
        <f t="shared" si="13"/>
        <v>393</v>
      </c>
    </row>
    <row r="402" spans="1:9" ht="21" customHeight="1" x14ac:dyDescent="0.25">
      <c r="A402" s="13">
        <f t="shared" si="12"/>
        <v>394</v>
      </c>
      <c r="B402" s="73"/>
      <c r="C402" s="73"/>
      <c r="D402" s="73"/>
      <c r="E402" s="73"/>
      <c r="F402" s="74"/>
      <c r="G402" s="73"/>
      <c r="H402" s="75"/>
      <c r="I402" s="17">
        <f t="shared" si="13"/>
        <v>394</v>
      </c>
    </row>
    <row r="403" spans="1:9" ht="21" customHeight="1" x14ac:dyDescent="0.25">
      <c r="A403" s="13">
        <f t="shared" si="12"/>
        <v>395</v>
      </c>
      <c r="B403" s="73"/>
      <c r="C403" s="73"/>
      <c r="D403" s="73"/>
      <c r="E403" s="73"/>
      <c r="F403" s="74"/>
      <c r="G403" s="73"/>
      <c r="H403" s="75"/>
      <c r="I403" s="17">
        <f t="shared" si="13"/>
        <v>395</v>
      </c>
    </row>
    <row r="404" spans="1:9" ht="21" customHeight="1" x14ac:dyDescent="0.25">
      <c r="A404" s="13">
        <f t="shared" si="12"/>
        <v>396</v>
      </c>
      <c r="B404" s="73"/>
      <c r="C404" s="73"/>
      <c r="D404" s="73"/>
      <c r="E404" s="73"/>
      <c r="F404" s="74"/>
      <c r="G404" s="73"/>
      <c r="H404" s="75"/>
      <c r="I404" s="17">
        <f t="shared" si="13"/>
        <v>396</v>
      </c>
    </row>
    <row r="405" spans="1:9" ht="21" customHeight="1" x14ac:dyDescent="0.25">
      <c r="A405" s="13">
        <f t="shared" si="12"/>
        <v>397</v>
      </c>
      <c r="B405" s="73"/>
      <c r="C405" s="73"/>
      <c r="D405" s="73"/>
      <c r="E405" s="73"/>
      <c r="F405" s="74"/>
      <c r="G405" s="73"/>
      <c r="H405" s="75"/>
      <c r="I405" s="17">
        <f t="shared" si="13"/>
        <v>397</v>
      </c>
    </row>
    <row r="406" spans="1:9" ht="21" customHeight="1" x14ac:dyDescent="0.25">
      <c r="A406" s="13">
        <f t="shared" si="12"/>
        <v>398</v>
      </c>
      <c r="B406" s="73"/>
      <c r="C406" s="73"/>
      <c r="D406" s="73"/>
      <c r="E406" s="73"/>
      <c r="F406" s="74"/>
      <c r="G406" s="73"/>
      <c r="H406" s="75"/>
      <c r="I406" s="17">
        <f t="shared" si="13"/>
        <v>398</v>
      </c>
    </row>
    <row r="407" spans="1:9" ht="21" customHeight="1" x14ac:dyDescent="0.25">
      <c r="A407" s="13">
        <f t="shared" si="12"/>
        <v>399</v>
      </c>
      <c r="B407" s="73"/>
      <c r="C407" s="73"/>
      <c r="D407" s="73"/>
      <c r="E407" s="73"/>
      <c r="F407" s="74"/>
      <c r="G407" s="73"/>
      <c r="H407" s="75"/>
      <c r="I407" s="17">
        <f t="shared" si="13"/>
        <v>399</v>
      </c>
    </row>
    <row r="408" spans="1:9" ht="21" customHeight="1" x14ac:dyDescent="0.25">
      <c r="A408" s="13">
        <f t="shared" si="12"/>
        <v>400</v>
      </c>
      <c r="B408" s="73"/>
      <c r="C408" s="73"/>
      <c r="D408" s="73"/>
      <c r="E408" s="73"/>
      <c r="F408" s="74"/>
      <c r="G408" s="73"/>
      <c r="H408" s="75"/>
      <c r="I408" s="17">
        <f t="shared" si="13"/>
        <v>400</v>
      </c>
    </row>
    <row r="409" spans="1:9" ht="21" customHeight="1" x14ac:dyDescent="0.25">
      <c r="A409" s="13">
        <f t="shared" si="12"/>
        <v>401</v>
      </c>
      <c r="B409" s="73"/>
      <c r="C409" s="73"/>
      <c r="D409" s="73"/>
      <c r="E409" s="73"/>
      <c r="F409" s="74"/>
      <c r="G409" s="73"/>
      <c r="H409" s="75"/>
      <c r="I409" s="17">
        <f t="shared" si="13"/>
        <v>401</v>
      </c>
    </row>
    <row r="410" spans="1:9" ht="21" customHeight="1" x14ac:dyDescent="0.25">
      <c r="A410" s="13">
        <f t="shared" si="12"/>
        <v>402</v>
      </c>
      <c r="B410" s="73"/>
      <c r="C410" s="73"/>
      <c r="D410" s="73"/>
      <c r="E410" s="73"/>
      <c r="F410" s="74"/>
      <c r="G410" s="73"/>
      <c r="H410" s="75"/>
      <c r="I410" s="17">
        <f t="shared" si="13"/>
        <v>402</v>
      </c>
    </row>
    <row r="411" spans="1:9" ht="21" customHeight="1" x14ac:dyDescent="0.25">
      <c r="A411" s="13">
        <f t="shared" si="12"/>
        <v>403</v>
      </c>
      <c r="B411" s="73"/>
      <c r="C411" s="73"/>
      <c r="D411" s="73"/>
      <c r="E411" s="73"/>
      <c r="F411" s="74"/>
      <c r="G411" s="73"/>
      <c r="H411" s="75"/>
      <c r="I411" s="17">
        <f t="shared" si="13"/>
        <v>403</v>
      </c>
    </row>
    <row r="412" spans="1:9" ht="21" customHeight="1" x14ac:dyDescent="0.25">
      <c r="A412" s="13">
        <f t="shared" si="12"/>
        <v>404</v>
      </c>
      <c r="B412" s="73"/>
      <c r="C412" s="73"/>
      <c r="D412" s="73"/>
      <c r="E412" s="73"/>
      <c r="F412" s="74"/>
      <c r="G412" s="73"/>
      <c r="H412" s="75"/>
      <c r="I412" s="17">
        <f t="shared" si="13"/>
        <v>404</v>
      </c>
    </row>
    <row r="413" spans="1:9" ht="21" customHeight="1" x14ac:dyDescent="0.25">
      <c r="A413" s="13">
        <f t="shared" si="12"/>
        <v>405</v>
      </c>
      <c r="B413" s="73"/>
      <c r="C413" s="73"/>
      <c r="D413" s="73"/>
      <c r="E413" s="73"/>
      <c r="F413" s="74"/>
      <c r="G413" s="73"/>
      <c r="H413" s="75"/>
      <c r="I413" s="17">
        <f t="shared" si="13"/>
        <v>405</v>
      </c>
    </row>
    <row r="414" spans="1:9" ht="21" customHeight="1" x14ac:dyDescent="0.25">
      <c r="A414" s="13">
        <f t="shared" si="12"/>
        <v>406</v>
      </c>
      <c r="B414" s="73"/>
      <c r="C414" s="73"/>
      <c r="D414" s="73"/>
      <c r="E414" s="73"/>
      <c r="F414" s="74"/>
      <c r="G414" s="73"/>
      <c r="H414" s="75"/>
      <c r="I414" s="17">
        <f t="shared" si="13"/>
        <v>406</v>
      </c>
    </row>
    <row r="415" spans="1:9" ht="21" customHeight="1" x14ac:dyDescent="0.25">
      <c r="A415" s="13">
        <f t="shared" si="12"/>
        <v>407</v>
      </c>
      <c r="B415" s="73"/>
      <c r="C415" s="73"/>
      <c r="D415" s="73"/>
      <c r="E415" s="73"/>
      <c r="F415" s="74"/>
      <c r="G415" s="73"/>
      <c r="H415" s="75"/>
      <c r="I415" s="17">
        <f t="shared" si="13"/>
        <v>407</v>
      </c>
    </row>
    <row r="416" spans="1:9" ht="21" customHeight="1" x14ac:dyDescent="0.25">
      <c r="A416" s="13">
        <f t="shared" si="12"/>
        <v>408</v>
      </c>
      <c r="B416" s="73"/>
      <c r="C416" s="73"/>
      <c r="D416" s="73"/>
      <c r="E416" s="73"/>
      <c r="F416" s="74"/>
      <c r="G416" s="73"/>
      <c r="H416" s="75"/>
      <c r="I416" s="17">
        <f t="shared" si="13"/>
        <v>408</v>
      </c>
    </row>
    <row r="417" spans="1:9" ht="21" customHeight="1" x14ac:dyDescent="0.25">
      <c r="A417" s="13">
        <f t="shared" si="12"/>
        <v>409</v>
      </c>
      <c r="B417" s="73"/>
      <c r="C417" s="73"/>
      <c r="D417" s="73"/>
      <c r="E417" s="73"/>
      <c r="F417" s="74"/>
      <c r="G417" s="73"/>
      <c r="H417" s="75"/>
      <c r="I417" s="17">
        <f t="shared" si="13"/>
        <v>409</v>
      </c>
    </row>
    <row r="418" spans="1:9" ht="21" customHeight="1" x14ac:dyDescent="0.25">
      <c r="A418" s="13">
        <f t="shared" si="12"/>
        <v>410</v>
      </c>
      <c r="B418" s="73"/>
      <c r="C418" s="73"/>
      <c r="D418" s="73"/>
      <c r="E418" s="73"/>
      <c r="F418" s="74"/>
      <c r="G418" s="73"/>
      <c r="H418" s="75"/>
      <c r="I418" s="17">
        <f t="shared" si="13"/>
        <v>410</v>
      </c>
    </row>
    <row r="419" spans="1:9" ht="21" customHeight="1" x14ac:dyDescent="0.25">
      <c r="A419" s="13">
        <f t="shared" si="12"/>
        <v>411</v>
      </c>
      <c r="B419" s="73"/>
      <c r="C419" s="73"/>
      <c r="D419" s="73"/>
      <c r="E419" s="73"/>
      <c r="F419" s="74"/>
      <c r="G419" s="73"/>
      <c r="H419" s="75"/>
      <c r="I419" s="17">
        <f t="shared" si="13"/>
        <v>411</v>
      </c>
    </row>
    <row r="420" spans="1:9" ht="21" customHeight="1" x14ac:dyDescent="0.25">
      <c r="A420" s="13">
        <f t="shared" si="12"/>
        <v>412</v>
      </c>
      <c r="B420" s="73"/>
      <c r="C420" s="73"/>
      <c r="D420" s="73"/>
      <c r="E420" s="73"/>
      <c r="F420" s="74"/>
      <c r="G420" s="73"/>
      <c r="H420" s="75"/>
      <c r="I420" s="17">
        <f t="shared" si="13"/>
        <v>412</v>
      </c>
    </row>
    <row r="421" spans="1:9" ht="21" customHeight="1" x14ac:dyDescent="0.25">
      <c r="A421" s="13">
        <f t="shared" si="12"/>
        <v>413</v>
      </c>
      <c r="B421" s="73"/>
      <c r="C421" s="73"/>
      <c r="D421" s="73"/>
      <c r="E421" s="73"/>
      <c r="F421" s="74"/>
      <c r="G421" s="73"/>
      <c r="H421" s="75"/>
      <c r="I421" s="17">
        <f t="shared" si="13"/>
        <v>413</v>
      </c>
    </row>
    <row r="422" spans="1:9" ht="21" customHeight="1" x14ac:dyDescent="0.25">
      <c r="A422" s="13">
        <f t="shared" si="12"/>
        <v>414</v>
      </c>
      <c r="B422" s="73"/>
      <c r="C422" s="73"/>
      <c r="D422" s="73"/>
      <c r="E422" s="73"/>
      <c r="F422" s="74"/>
      <c r="G422" s="73"/>
      <c r="H422" s="75"/>
      <c r="I422" s="17">
        <f t="shared" si="13"/>
        <v>414</v>
      </c>
    </row>
    <row r="423" spans="1:9" ht="21" customHeight="1" x14ac:dyDescent="0.25">
      <c r="A423" s="13">
        <f t="shared" si="12"/>
        <v>415</v>
      </c>
      <c r="B423" s="73"/>
      <c r="C423" s="73"/>
      <c r="D423" s="73"/>
      <c r="E423" s="73"/>
      <c r="F423" s="74"/>
      <c r="G423" s="73"/>
      <c r="H423" s="75"/>
      <c r="I423" s="17">
        <f t="shared" si="13"/>
        <v>415</v>
      </c>
    </row>
    <row r="424" spans="1:9" ht="21" customHeight="1" x14ac:dyDescent="0.25">
      <c r="A424" s="13">
        <f t="shared" si="12"/>
        <v>416</v>
      </c>
      <c r="B424" s="73"/>
      <c r="C424" s="73"/>
      <c r="D424" s="73"/>
      <c r="E424" s="73"/>
      <c r="F424" s="74"/>
      <c r="G424" s="73"/>
      <c r="H424" s="75"/>
      <c r="I424" s="17">
        <f t="shared" si="13"/>
        <v>416</v>
      </c>
    </row>
    <row r="425" spans="1:9" ht="21" customHeight="1" x14ac:dyDescent="0.25">
      <c r="A425" s="13">
        <f t="shared" si="12"/>
        <v>417</v>
      </c>
      <c r="B425" s="73"/>
      <c r="C425" s="73"/>
      <c r="D425" s="73"/>
      <c r="E425" s="73"/>
      <c r="F425" s="74"/>
      <c r="G425" s="73"/>
      <c r="H425" s="75"/>
      <c r="I425" s="17">
        <f t="shared" si="13"/>
        <v>417</v>
      </c>
    </row>
    <row r="426" spans="1:9" ht="21" customHeight="1" x14ac:dyDescent="0.25">
      <c r="A426" s="13">
        <f t="shared" si="12"/>
        <v>418</v>
      </c>
      <c r="B426" s="73"/>
      <c r="C426" s="73"/>
      <c r="D426" s="73"/>
      <c r="E426" s="73"/>
      <c r="F426" s="74"/>
      <c r="G426" s="73"/>
      <c r="H426" s="75"/>
      <c r="I426" s="17">
        <f t="shared" si="13"/>
        <v>418</v>
      </c>
    </row>
    <row r="427" spans="1:9" ht="21" customHeight="1" x14ac:dyDescent="0.25">
      <c r="A427" s="13">
        <f t="shared" si="12"/>
        <v>419</v>
      </c>
      <c r="B427" s="73"/>
      <c r="C427" s="73"/>
      <c r="D427" s="73"/>
      <c r="E427" s="73"/>
      <c r="F427" s="74"/>
      <c r="G427" s="73"/>
      <c r="H427" s="75"/>
      <c r="I427" s="17">
        <f t="shared" si="13"/>
        <v>419</v>
      </c>
    </row>
    <row r="428" spans="1:9" ht="21" customHeight="1" x14ac:dyDescent="0.25">
      <c r="A428" s="13">
        <f t="shared" si="12"/>
        <v>420</v>
      </c>
      <c r="B428" s="73"/>
      <c r="C428" s="73"/>
      <c r="D428" s="73"/>
      <c r="E428" s="73"/>
      <c r="F428" s="74"/>
      <c r="G428" s="73"/>
      <c r="H428" s="75"/>
      <c r="I428" s="17">
        <f t="shared" si="13"/>
        <v>420</v>
      </c>
    </row>
    <row r="429" spans="1:9" ht="21" customHeight="1" x14ac:dyDescent="0.25">
      <c r="A429" s="13">
        <f t="shared" si="12"/>
        <v>421</v>
      </c>
      <c r="B429" s="73"/>
      <c r="C429" s="73"/>
      <c r="D429" s="73"/>
      <c r="E429" s="73"/>
      <c r="F429" s="74"/>
      <c r="G429" s="73"/>
      <c r="H429" s="75"/>
      <c r="I429" s="17">
        <f t="shared" si="13"/>
        <v>421</v>
      </c>
    </row>
    <row r="430" spans="1:9" ht="21" customHeight="1" x14ac:dyDescent="0.25">
      <c r="A430" s="13">
        <f t="shared" si="12"/>
        <v>422</v>
      </c>
      <c r="B430" s="73"/>
      <c r="C430" s="73"/>
      <c r="D430" s="73"/>
      <c r="E430" s="73"/>
      <c r="F430" s="74"/>
      <c r="G430" s="73"/>
      <c r="H430" s="75"/>
      <c r="I430" s="17">
        <f t="shared" si="13"/>
        <v>422</v>
      </c>
    </row>
    <row r="431" spans="1:9" ht="21" customHeight="1" x14ac:dyDescent="0.25">
      <c r="A431" s="13">
        <f t="shared" si="12"/>
        <v>423</v>
      </c>
      <c r="B431" s="73"/>
      <c r="C431" s="73"/>
      <c r="D431" s="73"/>
      <c r="E431" s="73"/>
      <c r="F431" s="74"/>
      <c r="G431" s="73"/>
      <c r="H431" s="75"/>
      <c r="I431" s="17">
        <f t="shared" si="13"/>
        <v>423</v>
      </c>
    </row>
    <row r="432" spans="1:9" ht="21" customHeight="1" x14ac:dyDescent="0.25">
      <c r="A432" s="13">
        <f t="shared" si="12"/>
        <v>424</v>
      </c>
      <c r="B432" s="73"/>
      <c r="C432" s="73"/>
      <c r="D432" s="73"/>
      <c r="E432" s="73"/>
      <c r="F432" s="74"/>
      <c r="G432" s="73"/>
      <c r="H432" s="75"/>
      <c r="I432" s="17">
        <f t="shared" si="13"/>
        <v>424</v>
      </c>
    </row>
    <row r="433" spans="1:9" ht="21" customHeight="1" x14ac:dyDescent="0.25">
      <c r="A433" s="13">
        <f t="shared" si="12"/>
        <v>425</v>
      </c>
      <c r="B433" s="73"/>
      <c r="C433" s="73"/>
      <c r="D433" s="73"/>
      <c r="E433" s="73"/>
      <c r="F433" s="74"/>
      <c r="G433" s="73"/>
      <c r="H433" s="75"/>
      <c r="I433" s="17">
        <f t="shared" si="13"/>
        <v>425</v>
      </c>
    </row>
    <row r="434" spans="1:9" ht="21" customHeight="1" x14ac:dyDescent="0.25">
      <c r="A434" s="13">
        <f t="shared" si="12"/>
        <v>426</v>
      </c>
      <c r="B434" s="73"/>
      <c r="C434" s="73"/>
      <c r="D434" s="73"/>
      <c r="E434" s="73"/>
      <c r="F434" s="74"/>
      <c r="G434" s="73"/>
      <c r="H434" s="75"/>
      <c r="I434" s="17">
        <f t="shared" si="13"/>
        <v>426</v>
      </c>
    </row>
    <row r="435" spans="1:9" ht="21" customHeight="1" x14ac:dyDescent="0.25">
      <c r="A435" s="13">
        <f t="shared" si="12"/>
        <v>427</v>
      </c>
      <c r="B435" s="73"/>
      <c r="C435" s="73"/>
      <c r="D435" s="73"/>
      <c r="E435" s="73"/>
      <c r="F435" s="74"/>
      <c r="G435" s="73"/>
      <c r="H435" s="75"/>
      <c r="I435" s="17">
        <f t="shared" si="13"/>
        <v>427</v>
      </c>
    </row>
    <row r="436" spans="1:9" ht="21" customHeight="1" x14ac:dyDescent="0.25">
      <c r="A436" s="13">
        <f t="shared" si="12"/>
        <v>428</v>
      </c>
      <c r="B436" s="73"/>
      <c r="C436" s="73"/>
      <c r="D436" s="73"/>
      <c r="E436" s="73"/>
      <c r="F436" s="74"/>
      <c r="G436" s="73"/>
      <c r="H436" s="75"/>
      <c r="I436" s="17">
        <f t="shared" si="13"/>
        <v>428</v>
      </c>
    </row>
    <row r="437" spans="1:9" ht="21" customHeight="1" x14ac:dyDescent="0.25">
      <c r="A437" s="13">
        <f t="shared" si="12"/>
        <v>429</v>
      </c>
      <c r="B437" s="73"/>
      <c r="C437" s="73"/>
      <c r="D437" s="73"/>
      <c r="E437" s="73"/>
      <c r="F437" s="74"/>
      <c r="G437" s="73"/>
      <c r="H437" s="75"/>
      <c r="I437" s="17">
        <f t="shared" si="13"/>
        <v>429</v>
      </c>
    </row>
    <row r="438" spans="1:9" ht="21" customHeight="1" x14ac:dyDescent="0.25">
      <c r="A438" s="13">
        <f t="shared" si="12"/>
        <v>430</v>
      </c>
      <c r="B438" s="73"/>
      <c r="C438" s="73"/>
      <c r="D438" s="73"/>
      <c r="E438" s="73"/>
      <c r="F438" s="74"/>
      <c r="G438" s="73"/>
      <c r="H438" s="75"/>
      <c r="I438" s="17">
        <f t="shared" si="13"/>
        <v>430</v>
      </c>
    </row>
    <row r="439" spans="1:9" ht="21" customHeight="1" x14ac:dyDescent="0.25">
      <c r="A439" s="13">
        <f t="shared" si="12"/>
        <v>431</v>
      </c>
      <c r="B439" s="73"/>
      <c r="C439" s="73"/>
      <c r="D439" s="73"/>
      <c r="E439" s="73"/>
      <c r="F439" s="74"/>
      <c r="G439" s="73"/>
      <c r="H439" s="75"/>
      <c r="I439" s="17">
        <f t="shared" si="13"/>
        <v>431</v>
      </c>
    </row>
    <row r="440" spans="1:9" ht="21" customHeight="1" x14ac:dyDescent="0.25">
      <c r="A440" s="13">
        <f t="shared" si="12"/>
        <v>432</v>
      </c>
      <c r="B440" s="73"/>
      <c r="C440" s="73"/>
      <c r="D440" s="73"/>
      <c r="E440" s="73"/>
      <c r="F440" s="74"/>
      <c r="G440" s="73"/>
      <c r="H440" s="75"/>
      <c r="I440" s="17">
        <f t="shared" si="13"/>
        <v>432</v>
      </c>
    </row>
    <row r="441" spans="1:9" ht="21" customHeight="1" x14ac:dyDescent="0.25">
      <c r="A441" s="13">
        <f t="shared" si="12"/>
        <v>433</v>
      </c>
      <c r="B441" s="73"/>
      <c r="C441" s="73"/>
      <c r="D441" s="73"/>
      <c r="E441" s="73"/>
      <c r="F441" s="74"/>
      <c r="G441" s="73"/>
      <c r="H441" s="75"/>
      <c r="I441" s="17">
        <f t="shared" si="13"/>
        <v>433</v>
      </c>
    </row>
    <row r="442" spans="1:9" ht="21" customHeight="1" x14ac:dyDescent="0.25">
      <c r="A442" s="13">
        <f t="shared" si="12"/>
        <v>434</v>
      </c>
      <c r="B442" s="73"/>
      <c r="C442" s="73"/>
      <c r="D442" s="73"/>
      <c r="E442" s="73"/>
      <c r="F442" s="74"/>
      <c r="G442" s="73"/>
      <c r="H442" s="75"/>
      <c r="I442" s="17">
        <f t="shared" si="13"/>
        <v>434</v>
      </c>
    </row>
    <row r="443" spans="1:9" ht="21" customHeight="1" x14ac:dyDescent="0.25">
      <c r="A443" s="13">
        <f t="shared" si="12"/>
        <v>435</v>
      </c>
      <c r="B443" s="73"/>
      <c r="C443" s="73"/>
      <c r="D443" s="73"/>
      <c r="E443" s="73"/>
      <c r="F443" s="74"/>
      <c r="G443" s="73"/>
      <c r="H443" s="75"/>
      <c r="I443" s="17">
        <f t="shared" si="13"/>
        <v>435</v>
      </c>
    </row>
    <row r="444" spans="1:9" ht="21" customHeight="1" x14ac:dyDescent="0.25">
      <c r="A444" s="13">
        <f t="shared" si="12"/>
        <v>436</v>
      </c>
      <c r="B444" s="73"/>
      <c r="C444" s="73"/>
      <c r="D444" s="73"/>
      <c r="E444" s="73"/>
      <c r="F444" s="74"/>
      <c r="G444" s="73"/>
      <c r="H444" s="75"/>
      <c r="I444" s="17">
        <f t="shared" si="13"/>
        <v>436</v>
      </c>
    </row>
    <row r="445" spans="1:9" ht="21" customHeight="1" x14ac:dyDescent="0.25">
      <c r="A445" s="13">
        <f t="shared" si="12"/>
        <v>437</v>
      </c>
      <c r="B445" s="73"/>
      <c r="C445" s="73"/>
      <c r="D445" s="73"/>
      <c r="E445" s="73"/>
      <c r="F445" s="74"/>
      <c r="G445" s="73"/>
      <c r="H445" s="75"/>
      <c r="I445" s="17">
        <f t="shared" si="13"/>
        <v>437</v>
      </c>
    </row>
    <row r="446" spans="1:9" ht="21" customHeight="1" x14ac:dyDescent="0.25">
      <c r="A446" s="13">
        <f t="shared" si="12"/>
        <v>438</v>
      </c>
      <c r="B446" s="73"/>
      <c r="C446" s="73"/>
      <c r="D446" s="73"/>
      <c r="E446" s="73"/>
      <c r="F446" s="74"/>
      <c r="G446" s="73"/>
      <c r="H446" s="75"/>
      <c r="I446" s="17">
        <f t="shared" si="13"/>
        <v>438</v>
      </c>
    </row>
    <row r="447" spans="1:9" ht="21" customHeight="1" x14ac:dyDescent="0.25">
      <c r="A447" s="13">
        <f t="shared" si="12"/>
        <v>439</v>
      </c>
      <c r="B447" s="73"/>
      <c r="C447" s="73"/>
      <c r="D447" s="73"/>
      <c r="E447" s="73"/>
      <c r="F447" s="74"/>
      <c r="G447" s="73"/>
      <c r="H447" s="75"/>
      <c r="I447" s="17">
        <f t="shared" si="13"/>
        <v>439</v>
      </c>
    </row>
    <row r="448" spans="1:9" ht="21" customHeight="1" x14ac:dyDescent="0.25">
      <c r="A448" s="13">
        <f t="shared" si="12"/>
        <v>440</v>
      </c>
      <c r="B448" s="73"/>
      <c r="C448" s="73"/>
      <c r="D448" s="73"/>
      <c r="E448" s="73"/>
      <c r="F448" s="74"/>
      <c r="G448" s="73"/>
      <c r="H448" s="75"/>
      <c r="I448" s="17">
        <f t="shared" si="13"/>
        <v>440</v>
      </c>
    </row>
    <row r="449" spans="1:9" ht="21" customHeight="1" x14ac:dyDescent="0.25">
      <c r="A449" s="13">
        <f t="shared" si="12"/>
        <v>441</v>
      </c>
      <c r="B449" s="73"/>
      <c r="C449" s="73"/>
      <c r="D449" s="73"/>
      <c r="E449" s="73"/>
      <c r="F449" s="74"/>
      <c r="G449" s="73"/>
      <c r="H449" s="75"/>
      <c r="I449" s="17">
        <f t="shared" si="13"/>
        <v>441</v>
      </c>
    </row>
    <row r="450" spans="1:9" ht="21" customHeight="1" x14ac:dyDescent="0.25">
      <c r="A450" s="13">
        <f t="shared" si="12"/>
        <v>442</v>
      </c>
      <c r="B450" s="73"/>
      <c r="C450" s="73"/>
      <c r="D450" s="73"/>
      <c r="E450" s="73"/>
      <c r="F450" s="74"/>
      <c r="G450" s="73"/>
      <c r="H450" s="75"/>
      <c r="I450" s="17">
        <f t="shared" si="13"/>
        <v>442</v>
      </c>
    </row>
    <row r="451" spans="1:9" ht="21" customHeight="1" x14ac:dyDescent="0.25">
      <c r="A451" s="13">
        <f t="shared" si="12"/>
        <v>443</v>
      </c>
      <c r="B451" s="73"/>
      <c r="C451" s="73"/>
      <c r="D451" s="73"/>
      <c r="E451" s="73"/>
      <c r="F451" s="74"/>
      <c r="G451" s="73"/>
      <c r="H451" s="75"/>
      <c r="I451" s="17">
        <f t="shared" si="13"/>
        <v>443</v>
      </c>
    </row>
    <row r="452" spans="1:9" ht="21" customHeight="1" x14ac:dyDescent="0.25">
      <c r="A452" s="13">
        <f t="shared" si="12"/>
        <v>444</v>
      </c>
      <c r="B452" s="73"/>
      <c r="C452" s="73"/>
      <c r="D452" s="73"/>
      <c r="E452" s="73"/>
      <c r="F452" s="74"/>
      <c r="G452" s="73"/>
      <c r="H452" s="75"/>
      <c r="I452" s="17">
        <f t="shared" si="13"/>
        <v>444</v>
      </c>
    </row>
    <row r="453" spans="1:9" ht="21" customHeight="1" x14ac:dyDescent="0.25">
      <c r="A453" s="13">
        <f t="shared" si="12"/>
        <v>445</v>
      </c>
      <c r="B453" s="73"/>
      <c r="C453" s="73"/>
      <c r="D453" s="73"/>
      <c r="E453" s="73"/>
      <c r="F453" s="74"/>
      <c r="G453" s="73"/>
      <c r="H453" s="75"/>
      <c r="I453" s="17">
        <f t="shared" si="13"/>
        <v>445</v>
      </c>
    </row>
    <row r="454" spans="1:9" ht="21" customHeight="1" x14ac:dyDescent="0.25">
      <c r="A454" s="13">
        <f t="shared" si="12"/>
        <v>446</v>
      </c>
      <c r="B454" s="73"/>
      <c r="C454" s="73"/>
      <c r="D454" s="73"/>
      <c r="E454" s="73"/>
      <c r="F454" s="74"/>
      <c r="G454" s="73"/>
      <c r="H454" s="75"/>
      <c r="I454" s="17">
        <f t="shared" si="13"/>
        <v>446</v>
      </c>
    </row>
    <row r="455" spans="1:9" ht="21" customHeight="1" x14ac:dyDescent="0.25">
      <c r="A455" s="13">
        <f t="shared" si="12"/>
        <v>447</v>
      </c>
      <c r="B455" s="73"/>
      <c r="C455" s="73"/>
      <c r="D455" s="73"/>
      <c r="E455" s="73"/>
      <c r="F455" s="74"/>
      <c r="G455" s="73"/>
      <c r="H455" s="75"/>
      <c r="I455" s="17">
        <f t="shared" si="13"/>
        <v>447</v>
      </c>
    </row>
    <row r="456" spans="1:9" ht="21" customHeight="1" x14ac:dyDescent="0.25">
      <c r="A456" s="13">
        <f t="shared" si="12"/>
        <v>448</v>
      </c>
      <c r="B456" s="73"/>
      <c r="C456" s="73"/>
      <c r="D456" s="73"/>
      <c r="E456" s="73"/>
      <c r="F456" s="74"/>
      <c r="G456" s="73"/>
      <c r="H456" s="75"/>
      <c r="I456" s="17">
        <f t="shared" si="13"/>
        <v>448</v>
      </c>
    </row>
    <row r="457" spans="1:9" ht="21" customHeight="1" x14ac:dyDescent="0.25">
      <c r="A457" s="13">
        <f t="shared" si="12"/>
        <v>449</v>
      </c>
      <c r="B457" s="73"/>
      <c r="C457" s="73"/>
      <c r="D457" s="73"/>
      <c r="E457" s="73"/>
      <c r="F457" s="74"/>
      <c r="G457" s="73"/>
      <c r="H457" s="75"/>
      <c r="I457" s="17">
        <f t="shared" si="13"/>
        <v>449</v>
      </c>
    </row>
    <row r="458" spans="1:9" ht="21" customHeight="1" x14ac:dyDescent="0.25">
      <c r="A458" s="13">
        <f t="shared" si="12"/>
        <v>450</v>
      </c>
      <c r="B458" s="73"/>
      <c r="C458" s="73"/>
      <c r="D458" s="73"/>
      <c r="E458" s="73"/>
      <c r="F458" s="74"/>
      <c r="G458" s="73"/>
      <c r="H458" s="75"/>
      <c r="I458" s="17">
        <f t="shared" si="13"/>
        <v>450</v>
      </c>
    </row>
    <row r="459" spans="1:9" ht="21" customHeight="1" x14ac:dyDescent="0.25">
      <c r="A459" s="13">
        <f t="shared" ref="A459:A522" si="14">A458+1</f>
        <v>451</v>
      </c>
      <c r="B459" s="73"/>
      <c r="C459" s="73"/>
      <c r="D459" s="73"/>
      <c r="E459" s="73"/>
      <c r="F459" s="74"/>
      <c r="G459" s="73"/>
      <c r="H459" s="75"/>
      <c r="I459" s="17">
        <f t="shared" ref="I459:I522" si="15">I458+1</f>
        <v>451</v>
      </c>
    </row>
    <row r="460" spans="1:9" ht="21" customHeight="1" x14ac:dyDescent="0.25">
      <c r="A460" s="13">
        <f t="shared" si="14"/>
        <v>452</v>
      </c>
      <c r="B460" s="73"/>
      <c r="C460" s="73"/>
      <c r="D460" s="73"/>
      <c r="E460" s="73"/>
      <c r="F460" s="74"/>
      <c r="G460" s="73"/>
      <c r="H460" s="75"/>
      <c r="I460" s="17">
        <f t="shared" si="15"/>
        <v>452</v>
      </c>
    </row>
    <row r="461" spans="1:9" ht="21" customHeight="1" x14ac:dyDescent="0.25">
      <c r="A461" s="13">
        <f t="shared" si="14"/>
        <v>453</v>
      </c>
      <c r="B461" s="73"/>
      <c r="C461" s="73"/>
      <c r="D461" s="73"/>
      <c r="E461" s="73"/>
      <c r="F461" s="74"/>
      <c r="G461" s="73"/>
      <c r="H461" s="75"/>
      <c r="I461" s="17">
        <f t="shared" si="15"/>
        <v>453</v>
      </c>
    </row>
    <row r="462" spans="1:9" ht="21" customHeight="1" x14ac:dyDescent="0.25">
      <c r="A462" s="13">
        <f t="shared" si="14"/>
        <v>454</v>
      </c>
      <c r="B462" s="73"/>
      <c r="C462" s="73"/>
      <c r="D462" s="73"/>
      <c r="E462" s="73"/>
      <c r="F462" s="74"/>
      <c r="G462" s="73"/>
      <c r="H462" s="75"/>
      <c r="I462" s="17">
        <f t="shared" si="15"/>
        <v>454</v>
      </c>
    </row>
    <row r="463" spans="1:9" ht="21" customHeight="1" x14ac:dyDescent="0.25">
      <c r="A463" s="13">
        <f t="shared" si="14"/>
        <v>455</v>
      </c>
      <c r="B463" s="73"/>
      <c r="C463" s="73"/>
      <c r="D463" s="73"/>
      <c r="E463" s="73"/>
      <c r="F463" s="74"/>
      <c r="G463" s="73"/>
      <c r="H463" s="75"/>
      <c r="I463" s="17">
        <f t="shared" si="15"/>
        <v>455</v>
      </c>
    </row>
    <row r="464" spans="1:9" ht="21" customHeight="1" x14ac:dyDescent="0.25">
      <c r="A464" s="13">
        <f t="shared" si="14"/>
        <v>456</v>
      </c>
      <c r="B464" s="73"/>
      <c r="C464" s="73"/>
      <c r="D464" s="73"/>
      <c r="E464" s="73"/>
      <c r="F464" s="74"/>
      <c r="G464" s="73"/>
      <c r="H464" s="75"/>
      <c r="I464" s="17">
        <f t="shared" si="15"/>
        <v>456</v>
      </c>
    </row>
    <row r="465" spans="1:9" ht="21" customHeight="1" x14ac:dyDescent="0.25">
      <c r="A465" s="13">
        <f t="shared" si="14"/>
        <v>457</v>
      </c>
      <c r="B465" s="73"/>
      <c r="C465" s="73"/>
      <c r="D465" s="73"/>
      <c r="E465" s="73"/>
      <c r="F465" s="74"/>
      <c r="G465" s="73"/>
      <c r="H465" s="75"/>
      <c r="I465" s="17">
        <f t="shared" si="15"/>
        <v>457</v>
      </c>
    </row>
    <row r="466" spans="1:9" ht="21" customHeight="1" x14ac:dyDescent="0.25">
      <c r="A466" s="13">
        <f t="shared" si="14"/>
        <v>458</v>
      </c>
      <c r="B466" s="73"/>
      <c r="C466" s="73"/>
      <c r="D466" s="73"/>
      <c r="E466" s="73"/>
      <c r="F466" s="74"/>
      <c r="G466" s="73"/>
      <c r="H466" s="75"/>
      <c r="I466" s="17">
        <f t="shared" si="15"/>
        <v>458</v>
      </c>
    </row>
    <row r="467" spans="1:9" ht="21" customHeight="1" x14ac:dyDescent="0.25">
      <c r="A467" s="13">
        <f t="shared" si="14"/>
        <v>459</v>
      </c>
      <c r="B467" s="73"/>
      <c r="C467" s="73"/>
      <c r="D467" s="73"/>
      <c r="E467" s="73"/>
      <c r="F467" s="74"/>
      <c r="G467" s="73"/>
      <c r="H467" s="75"/>
      <c r="I467" s="17">
        <f t="shared" si="15"/>
        <v>459</v>
      </c>
    </row>
    <row r="468" spans="1:9" ht="21" customHeight="1" x14ac:dyDescent="0.25">
      <c r="A468" s="13">
        <f t="shared" si="14"/>
        <v>460</v>
      </c>
      <c r="B468" s="73"/>
      <c r="C468" s="73"/>
      <c r="D468" s="73"/>
      <c r="E468" s="73"/>
      <c r="F468" s="74"/>
      <c r="G468" s="73"/>
      <c r="H468" s="75"/>
      <c r="I468" s="17">
        <f t="shared" si="15"/>
        <v>460</v>
      </c>
    </row>
    <row r="469" spans="1:9" ht="21" customHeight="1" x14ac:dyDescent="0.25">
      <c r="A469" s="13">
        <f t="shared" si="14"/>
        <v>461</v>
      </c>
      <c r="B469" s="73"/>
      <c r="C469" s="73"/>
      <c r="D469" s="73"/>
      <c r="E469" s="73"/>
      <c r="F469" s="74"/>
      <c r="G469" s="73"/>
      <c r="H469" s="75"/>
      <c r="I469" s="17">
        <f t="shared" si="15"/>
        <v>461</v>
      </c>
    </row>
    <row r="470" spans="1:9" ht="21" customHeight="1" x14ac:dyDescent="0.25">
      <c r="A470" s="13">
        <f t="shared" si="14"/>
        <v>462</v>
      </c>
      <c r="B470" s="73"/>
      <c r="C470" s="73"/>
      <c r="D470" s="73"/>
      <c r="E470" s="73"/>
      <c r="F470" s="74"/>
      <c r="G470" s="73"/>
      <c r="H470" s="75"/>
      <c r="I470" s="17">
        <f t="shared" si="15"/>
        <v>462</v>
      </c>
    </row>
    <row r="471" spans="1:9" ht="21" customHeight="1" x14ac:dyDescent="0.25">
      <c r="A471" s="13">
        <f t="shared" si="14"/>
        <v>463</v>
      </c>
      <c r="B471" s="73"/>
      <c r="C471" s="73"/>
      <c r="D471" s="73"/>
      <c r="E471" s="73"/>
      <c r="F471" s="74"/>
      <c r="G471" s="73"/>
      <c r="H471" s="75"/>
      <c r="I471" s="17">
        <f t="shared" si="15"/>
        <v>463</v>
      </c>
    </row>
    <row r="472" spans="1:9" ht="21" customHeight="1" x14ac:dyDescent="0.25">
      <c r="A472" s="13">
        <f t="shared" si="14"/>
        <v>464</v>
      </c>
      <c r="B472" s="73"/>
      <c r="C472" s="73"/>
      <c r="D472" s="73"/>
      <c r="E472" s="73"/>
      <c r="F472" s="74"/>
      <c r="G472" s="73"/>
      <c r="H472" s="75"/>
      <c r="I472" s="17">
        <f t="shared" si="15"/>
        <v>464</v>
      </c>
    </row>
    <row r="473" spans="1:9" ht="21" customHeight="1" x14ac:dyDescent="0.25">
      <c r="A473" s="13">
        <f t="shared" si="14"/>
        <v>465</v>
      </c>
      <c r="B473" s="73"/>
      <c r="C473" s="73"/>
      <c r="D473" s="73"/>
      <c r="E473" s="73"/>
      <c r="F473" s="74"/>
      <c r="G473" s="73"/>
      <c r="H473" s="75"/>
      <c r="I473" s="17">
        <f t="shared" si="15"/>
        <v>465</v>
      </c>
    </row>
    <row r="474" spans="1:9" ht="21" customHeight="1" x14ac:dyDescent="0.25">
      <c r="A474" s="13">
        <f t="shared" si="14"/>
        <v>466</v>
      </c>
      <c r="B474" s="73"/>
      <c r="C474" s="73"/>
      <c r="D474" s="73"/>
      <c r="E474" s="73"/>
      <c r="F474" s="74"/>
      <c r="G474" s="73"/>
      <c r="H474" s="75"/>
      <c r="I474" s="17">
        <f t="shared" si="15"/>
        <v>466</v>
      </c>
    </row>
    <row r="475" spans="1:9" ht="21" customHeight="1" x14ac:dyDescent="0.25">
      <c r="A475" s="13">
        <f t="shared" si="14"/>
        <v>467</v>
      </c>
      <c r="B475" s="73"/>
      <c r="C475" s="73"/>
      <c r="D475" s="73"/>
      <c r="E475" s="73"/>
      <c r="F475" s="74"/>
      <c r="G475" s="73"/>
      <c r="H475" s="75"/>
      <c r="I475" s="17">
        <f t="shared" si="15"/>
        <v>467</v>
      </c>
    </row>
    <row r="476" spans="1:9" ht="21" customHeight="1" x14ac:dyDescent="0.25">
      <c r="A476" s="13">
        <f t="shared" si="14"/>
        <v>468</v>
      </c>
      <c r="B476" s="73"/>
      <c r="C476" s="73"/>
      <c r="D476" s="73"/>
      <c r="E476" s="73"/>
      <c r="F476" s="74"/>
      <c r="G476" s="73"/>
      <c r="H476" s="75"/>
      <c r="I476" s="17">
        <f t="shared" si="15"/>
        <v>468</v>
      </c>
    </row>
    <row r="477" spans="1:9" ht="21" customHeight="1" x14ac:dyDescent="0.25">
      <c r="A477" s="13">
        <f t="shared" si="14"/>
        <v>469</v>
      </c>
      <c r="B477" s="73"/>
      <c r="C477" s="73"/>
      <c r="D477" s="73"/>
      <c r="E477" s="73"/>
      <c r="F477" s="74"/>
      <c r="G477" s="73"/>
      <c r="H477" s="75"/>
      <c r="I477" s="17">
        <f t="shared" si="15"/>
        <v>469</v>
      </c>
    </row>
    <row r="478" spans="1:9" ht="21" customHeight="1" x14ac:dyDescent="0.25">
      <c r="A478" s="13">
        <f t="shared" si="14"/>
        <v>470</v>
      </c>
      <c r="B478" s="73"/>
      <c r="C478" s="73"/>
      <c r="D478" s="73"/>
      <c r="E478" s="73"/>
      <c r="F478" s="74"/>
      <c r="G478" s="73"/>
      <c r="H478" s="75"/>
      <c r="I478" s="17">
        <f t="shared" si="15"/>
        <v>470</v>
      </c>
    </row>
    <row r="479" spans="1:9" ht="21" customHeight="1" x14ac:dyDescent="0.25">
      <c r="A479" s="13">
        <f t="shared" si="14"/>
        <v>471</v>
      </c>
      <c r="B479" s="73"/>
      <c r="C479" s="73"/>
      <c r="D479" s="73"/>
      <c r="E479" s="73"/>
      <c r="F479" s="74"/>
      <c r="G479" s="73"/>
      <c r="H479" s="75"/>
      <c r="I479" s="17">
        <f t="shared" si="15"/>
        <v>471</v>
      </c>
    </row>
    <row r="480" spans="1:9" ht="21" customHeight="1" x14ac:dyDescent="0.25">
      <c r="A480" s="13">
        <f t="shared" si="14"/>
        <v>472</v>
      </c>
      <c r="B480" s="73"/>
      <c r="C480" s="73"/>
      <c r="D480" s="73"/>
      <c r="E480" s="73"/>
      <c r="F480" s="74"/>
      <c r="G480" s="73"/>
      <c r="H480" s="75"/>
      <c r="I480" s="17">
        <f t="shared" si="15"/>
        <v>472</v>
      </c>
    </row>
    <row r="481" spans="1:9" ht="21" customHeight="1" x14ac:dyDescent="0.25">
      <c r="A481" s="13">
        <f t="shared" si="14"/>
        <v>473</v>
      </c>
      <c r="B481" s="73"/>
      <c r="C481" s="73"/>
      <c r="D481" s="73"/>
      <c r="E481" s="73"/>
      <c r="F481" s="74"/>
      <c r="G481" s="73"/>
      <c r="H481" s="75"/>
      <c r="I481" s="17">
        <f t="shared" si="15"/>
        <v>473</v>
      </c>
    </row>
    <row r="482" spans="1:9" ht="21" customHeight="1" x14ac:dyDescent="0.25">
      <c r="A482" s="13">
        <f t="shared" si="14"/>
        <v>474</v>
      </c>
      <c r="B482" s="73"/>
      <c r="C482" s="73"/>
      <c r="D482" s="73"/>
      <c r="E482" s="73"/>
      <c r="F482" s="74"/>
      <c r="G482" s="73"/>
      <c r="H482" s="75"/>
      <c r="I482" s="17">
        <f t="shared" si="15"/>
        <v>474</v>
      </c>
    </row>
    <row r="483" spans="1:9" ht="21" customHeight="1" x14ac:dyDescent="0.25">
      <c r="A483" s="13">
        <f t="shared" si="14"/>
        <v>475</v>
      </c>
      <c r="B483" s="73"/>
      <c r="C483" s="73"/>
      <c r="D483" s="73"/>
      <c r="E483" s="73"/>
      <c r="F483" s="74"/>
      <c r="G483" s="73"/>
      <c r="H483" s="75"/>
      <c r="I483" s="17">
        <f t="shared" si="15"/>
        <v>475</v>
      </c>
    </row>
    <row r="484" spans="1:9" ht="21" customHeight="1" x14ac:dyDescent="0.25">
      <c r="A484" s="13">
        <f t="shared" si="14"/>
        <v>476</v>
      </c>
      <c r="B484" s="73"/>
      <c r="C484" s="73"/>
      <c r="D484" s="73"/>
      <c r="E484" s="73"/>
      <c r="F484" s="74"/>
      <c r="G484" s="73"/>
      <c r="H484" s="75"/>
      <c r="I484" s="17">
        <f t="shared" si="15"/>
        <v>476</v>
      </c>
    </row>
    <row r="485" spans="1:9" ht="21" customHeight="1" x14ac:dyDescent="0.25">
      <c r="A485" s="13">
        <f t="shared" si="14"/>
        <v>477</v>
      </c>
      <c r="B485" s="73"/>
      <c r="C485" s="73"/>
      <c r="D485" s="73"/>
      <c r="E485" s="73"/>
      <c r="F485" s="74"/>
      <c r="G485" s="73"/>
      <c r="H485" s="75"/>
      <c r="I485" s="17">
        <f t="shared" si="15"/>
        <v>477</v>
      </c>
    </row>
    <row r="486" spans="1:9" ht="21" customHeight="1" x14ac:dyDescent="0.25">
      <c r="A486" s="13">
        <f t="shared" si="14"/>
        <v>478</v>
      </c>
      <c r="B486" s="73"/>
      <c r="C486" s="73"/>
      <c r="D486" s="73"/>
      <c r="E486" s="73"/>
      <c r="F486" s="74"/>
      <c r="G486" s="73"/>
      <c r="H486" s="75"/>
      <c r="I486" s="17">
        <f t="shared" si="15"/>
        <v>478</v>
      </c>
    </row>
    <row r="487" spans="1:9" ht="21" customHeight="1" x14ac:dyDescent="0.25">
      <c r="A487" s="13">
        <f t="shared" si="14"/>
        <v>479</v>
      </c>
      <c r="B487" s="73"/>
      <c r="C487" s="73"/>
      <c r="D487" s="73"/>
      <c r="E487" s="73"/>
      <c r="F487" s="74"/>
      <c r="G487" s="73"/>
      <c r="H487" s="75"/>
      <c r="I487" s="17">
        <f t="shared" si="15"/>
        <v>479</v>
      </c>
    </row>
    <row r="488" spans="1:9" ht="21" customHeight="1" x14ac:dyDescent="0.25">
      <c r="A488" s="13">
        <f t="shared" si="14"/>
        <v>480</v>
      </c>
      <c r="B488" s="73"/>
      <c r="C488" s="73"/>
      <c r="D488" s="73"/>
      <c r="E488" s="73"/>
      <c r="F488" s="74"/>
      <c r="G488" s="73"/>
      <c r="H488" s="75"/>
      <c r="I488" s="17">
        <f t="shared" si="15"/>
        <v>480</v>
      </c>
    </row>
    <row r="489" spans="1:9" ht="21" customHeight="1" x14ac:dyDescent="0.25">
      <c r="A489" s="13">
        <f t="shared" si="14"/>
        <v>481</v>
      </c>
      <c r="B489" s="73"/>
      <c r="C489" s="73"/>
      <c r="D489" s="73"/>
      <c r="E489" s="73"/>
      <c r="F489" s="74"/>
      <c r="G489" s="73"/>
      <c r="H489" s="75"/>
      <c r="I489" s="17">
        <f t="shared" si="15"/>
        <v>481</v>
      </c>
    </row>
    <row r="490" spans="1:9" ht="21" customHeight="1" x14ac:dyDescent="0.25">
      <c r="A490" s="13">
        <f t="shared" si="14"/>
        <v>482</v>
      </c>
      <c r="B490" s="73"/>
      <c r="C490" s="73"/>
      <c r="D490" s="73"/>
      <c r="E490" s="73"/>
      <c r="F490" s="74"/>
      <c r="G490" s="73"/>
      <c r="H490" s="75"/>
      <c r="I490" s="17">
        <f t="shared" si="15"/>
        <v>482</v>
      </c>
    </row>
    <row r="491" spans="1:9" ht="21" customHeight="1" x14ac:dyDescent="0.25">
      <c r="A491" s="13">
        <f t="shared" si="14"/>
        <v>483</v>
      </c>
      <c r="B491" s="73"/>
      <c r="C491" s="73"/>
      <c r="D491" s="73"/>
      <c r="E491" s="73"/>
      <c r="F491" s="74"/>
      <c r="G491" s="73"/>
      <c r="H491" s="75"/>
      <c r="I491" s="17">
        <f t="shared" si="15"/>
        <v>483</v>
      </c>
    </row>
    <row r="492" spans="1:9" ht="21" customHeight="1" x14ac:dyDescent="0.25">
      <c r="A492" s="13">
        <f t="shared" si="14"/>
        <v>484</v>
      </c>
      <c r="B492" s="73"/>
      <c r="C492" s="73"/>
      <c r="D492" s="73"/>
      <c r="E492" s="73"/>
      <c r="F492" s="74"/>
      <c r="G492" s="73"/>
      <c r="H492" s="75"/>
      <c r="I492" s="17">
        <f t="shared" si="15"/>
        <v>484</v>
      </c>
    </row>
    <row r="493" spans="1:9" ht="21" customHeight="1" x14ac:dyDescent="0.25">
      <c r="A493" s="13">
        <f t="shared" si="14"/>
        <v>485</v>
      </c>
      <c r="B493" s="73"/>
      <c r="C493" s="73"/>
      <c r="D493" s="73"/>
      <c r="E493" s="73"/>
      <c r="F493" s="74"/>
      <c r="G493" s="73"/>
      <c r="H493" s="75"/>
      <c r="I493" s="17">
        <f t="shared" si="15"/>
        <v>485</v>
      </c>
    </row>
    <row r="494" spans="1:9" ht="21" customHeight="1" x14ac:dyDescent="0.25">
      <c r="A494" s="13">
        <f t="shared" si="14"/>
        <v>486</v>
      </c>
      <c r="B494" s="73"/>
      <c r="C494" s="73"/>
      <c r="D494" s="73"/>
      <c r="E494" s="73"/>
      <c r="F494" s="74"/>
      <c r="G494" s="73"/>
      <c r="H494" s="75"/>
      <c r="I494" s="17">
        <f t="shared" si="15"/>
        <v>486</v>
      </c>
    </row>
    <row r="495" spans="1:9" ht="21" customHeight="1" x14ac:dyDescent="0.25">
      <c r="A495" s="13">
        <f t="shared" si="14"/>
        <v>487</v>
      </c>
      <c r="B495" s="73"/>
      <c r="C495" s="73"/>
      <c r="D495" s="73"/>
      <c r="E495" s="73"/>
      <c r="F495" s="74"/>
      <c r="G495" s="73"/>
      <c r="H495" s="75"/>
      <c r="I495" s="17">
        <f t="shared" si="15"/>
        <v>487</v>
      </c>
    </row>
    <row r="496" spans="1:9" ht="21" customHeight="1" x14ac:dyDescent="0.25">
      <c r="A496" s="13">
        <f t="shared" si="14"/>
        <v>488</v>
      </c>
      <c r="B496" s="73"/>
      <c r="C496" s="73"/>
      <c r="D496" s="73"/>
      <c r="E496" s="73"/>
      <c r="F496" s="74"/>
      <c r="G496" s="73"/>
      <c r="H496" s="75"/>
      <c r="I496" s="17">
        <f t="shared" si="15"/>
        <v>488</v>
      </c>
    </row>
    <row r="497" spans="1:9" ht="21" customHeight="1" x14ac:dyDescent="0.25">
      <c r="A497" s="13">
        <f t="shared" si="14"/>
        <v>489</v>
      </c>
      <c r="B497" s="73"/>
      <c r="C497" s="73"/>
      <c r="D497" s="73"/>
      <c r="E497" s="73"/>
      <c r="F497" s="74"/>
      <c r="G497" s="73"/>
      <c r="H497" s="75"/>
      <c r="I497" s="17">
        <f t="shared" si="15"/>
        <v>489</v>
      </c>
    </row>
    <row r="498" spans="1:9" ht="21" customHeight="1" x14ac:dyDescent="0.25">
      <c r="A498" s="13">
        <f t="shared" si="14"/>
        <v>490</v>
      </c>
      <c r="B498" s="73"/>
      <c r="C498" s="73"/>
      <c r="D498" s="73"/>
      <c r="E498" s="73"/>
      <c r="F498" s="74"/>
      <c r="G498" s="73"/>
      <c r="H498" s="75"/>
      <c r="I498" s="17">
        <f t="shared" si="15"/>
        <v>490</v>
      </c>
    </row>
    <row r="499" spans="1:9" ht="21" customHeight="1" x14ac:dyDescent="0.25">
      <c r="A499" s="13">
        <f t="shared" si="14"/>
        <v>491</v>
      </c>
      <c r="B499" s="73"/>
      <c r="C499" s="73"/>
      <c r="D499" s="73"/>
      <c r="E499" s="73"/>
      <c r="F499" s="74"/>
      <c r="G499" s="73"/>
      <c r="H499" s="75"/>
      <c r="I499" s="17">
        <f t="shared" si="15"/>
        <v>491</v>
      </c>
    </row>
    <row r="500" spans="1:9" ht="21" customHeight="1" x14ac:dyDescent="0.25">
      <c r="A500" s="13">
        <f t="shared" si="14"/>
        <v>492</v>
      </c>
      <c r="B500" s="73"/>
      <c r="C500" s="73"/>
      <c r="D500" s="73"/>
      <c r="E500" s="73"/>
      <c r="F500" s="74"/>
      <c r="G500" s="73"/>
      <c r="H500" s="75"/>
      <c r="I500" s="17">
        <f t="shared" si="15"/>
        <v>492</v>
      </c>
    </row>
    <row r="501" spans="1:9" ht="21" customHeight="1" x14ac:dyDescent="0.25">
      <c r="A501" s="13">
        <f t="shared" si="14"/>
        <v>493</v>
      </c>
      <c r="B501" s="73"/>
      <c r="C501" s="73"/>
      <c r="D501" s="73"/>
      <c r="E501" s="73"/>
      <c r="F501" s="74"/>
      <c r="G501" s="73"/>
      <c r="H501" s="75"/>
      <c r="I501" s="17">
        <f t="shared" si="15"/>
        <v>493</v>
      </c>
    </row>
    <row r="502" spans="1:9" ht="21" customHeight="1" x14ac:dyDescent="0.25">
      <c r="A502" s="13">
        <f t="shared" si="14"/>
        <v>494</v>
      </c>
      <c r="B502" s="73"/>
      <c r="C502" s="73"/>
      <c r="D502" s="73"/>
      <c r="E502" s="73"/>
      <c r="F502" s="74"/>
      <c r="G502" s="73"/>
      <c r="H502" s="75"/>
      <c r="I502" s="17">
        <f t="shared" si="15"/>
        <v>494</v>
      </c>
    </row>
    <row r="503" spans="1:9" ht="21" customHeight="1" x14ac:dyDescent="0.25">
      <c r="A503" s="13">
        <f t="shared" si="14"/>
        <v>495</v>
      </c>
      <c r="B503" s="73"/>
      <c r="C503" s="73"/>
      <c r="D503" s="73"/>
      <c r="E503" s="73"/>
      <c r="F503" s="74"/>
      <c r="G503" s="73"/>
      <c r="H503" s="75"/>
      <c r="I503" s="17">
        <f t="shared" si="15"/>
        <v>495</v>
      </c>
    </row>
    <row r="504" spans="1:9" ht="21" customHeight="1" x14ac:dyDescent="0.25">
      <c r="A504" s="13">
        <f t="shared" si="14"/>
        <v>496</v>
      </c>
      <c r="B504" s="73"/>
      <c r="C504" s="73"/>
      <c r="D504" s="73"/>
      <c r="E504" s="73"/>
      <c r="F504" s="74"/>
      <c r="G504" s="73"/>
      <c r="H504" s="75"/>
      <c r="I504" s="17">
        <f t="shared" si="15"/>
        <v>496</v>
      </c>
    </row>
    <row r="505" spans="1:9" ht="21" customHeight="1" x14ac:dyDescent="0.25">
      <c r="A505" s="13">
        <f t="shared" si="14"/>
        <v>497</v>
      </c>
      <c r="B505" s="73"/>
      <c r="C505" s="73"/>
      <c r="D505" s="73"/>
      <c r="E505" s="73"/>
      <c r="F505" s="74"/>
      <c r="G505" s="73"/>
      <c r="H505" s="75"/>
      <c r="I505" s="17">
        <f t="shared" si="15"/>
        <v>497</v>
      </c>
    </row>
    <row r="506" spans="1:9" ht="21" customHeight="1" x14ac:dyDescent="0.25">
      <c r="A506" s="13">
        <f t="shared" si="14"/>
        <v>498</v>
      </c>
      <c r="B506" s="73"/>
      <c r="C506" s="73"/>
      <c r="D506" s="73"/>
      <c r="E506" s="73"/>
      <c r="F506" s="74"/>
      <c r="G506" s="73"/>
      <c r="H506" s="75"/>
      <c r="I506" s="17">
        <f t="shared" si="15"/>
        <v>498</v>
      </c>
    </row>
    <row r="507" spans="1:9" ht="21" customHeight="1" x14ac:dyDescent="0.25">
      <c r="A507" s="13">
        <f t="shared" si="14"/>
        <v>499</v>
      </c>
      <c r="B507" s="73"/>
      <c r="C507" s="73"/>
      <c r="D507" s="73"/>
      <c r="E507" s="73"/>
      <c r="F507" s="74"/>
      <c r="G507" s="73"/>
      <c r="H507" s="75"/>
      <c r="I507" s="17">
        <f t="shared" si="15"/>
        <v>499</v>
      </c>
    </row>
    <row r="508" spans="1:9" ht="21" customHeight="1" x14ac:dyDescent="0.25">
      <c r="A508" s="13">
        <f t="shared" si="14"/>
        <v>500</v>
      </c>
      <c r="B508" s="73"/>
      <c r="C508" s="73"/>
      <c r="D508" s="73"/>
      <c r="E508" s="73"/>
      <c r="F508" s="74"/>
      <c r="G508" s="73"/>
      <c r="H508" s="75"/>
      <c r="I508" s="17">
        <f t="shared" si="15"/>
        <v>500</v>
      </c>
    </row>
    <row r="509" spans="1:9" ht="21" customHeight="1" x14ac:dyDescent="0.25">
      <c r="A509" s="13">
        <f t="shared" si="14"/>
        <v>501</v>
      </c>
      <c r="B509" s="73"/>
      <c r="C509" s="73"/>
      <c r="D509" s="73"/>
      <c r="E509" s="73"/>
      <c r="F509" s="74"/>
      <c r="G509" s="73"/>
      <c r="H509" s="75"/>
      <c r="I509" s="17">
        <f t="shared" si="15"/>
        <v>501</v>
      </c>
    </row>
    <row r="510" spans="1:9" ht="21" customHeight="1" x14ac:dyDescent="0.25">
      <c r="A510" s="13">
        <f t="shared" si="14"/>
        <v>502</v>
      </c>
      <c r="B510" s="73"/>
      <c r="C510" s="73"/>
      <c r="D510" s="73"/>
      <c r="E510" s="73"/>
      <c r="F510" s="74"/>
      <c r="G510" s="73"/>
      <c r="H510" s="75"/>
      <c r="I510" s="17">
        <f t="shared" si="15"/>
        <v>502</v>
      </c>
    </row>
    <row r="511" spans="1:9" ht="21" customHeight="1" x14ac:dyDescent="0.25">
      <c r="A511" s="13">
        <f t="shared" si="14"/>
        <v>503</v>
      </c>
      <c r="B511" s="73"/>
      <c r="C511" s="73"/>
      <c r="D511" s="73"/>
      <c r="E511" s="73"/>
      <c r="F511" s="74"/>
      <c r="G511" s="73"/>
      <c r="H511" s="75"/>
      <c r="I511" s="17">
        <f t="shared" si="15"/>
        <v>503</v>
      </c>
    </row>
    <row r="512" spans="1:9" ht="21" customHeight="1" x14ac:dyDescent="0.25">
      <c r="A512" s="13">
        <f t="shared" si="14"/>
        <v>504</v>
      </c>
      <c r="B512" s="73"/>
      <c r="C512" s="73"/>
      <c r="D512" s="73"/>
      <c r="E512" s="73"/>
      <c r="F512" s="74"/>
      <c r="G512" s="73"/>
      <c r="H512" s="75"/>
      <c r="I512" s="17">
        <f t="shared" si="15"/>
        <v>504</v>
      </c>
    </row>
    <row r="513" spans="1:9" ht="21" customHeight="1" x14ac:dyDescent="0.25">
      <c r="A513" s="13">
        <f t="shared" si="14"/>
        <v>505</v>
      </c>
      <c r="B513" s="73"/>
      <c r="C513" s="73"/>
      <c r="D513" s="73"/>
      <c r="E513" s="73"/>
      <c r="F513" s="74"/>
      <c r="G513" s="73"/>
      <c r="H513" s="75"/>
      <c r="I513" s="17">
        <f t="shared" si="15"/>
        <v>505</v>
      </c>
    </row>
    <row r="514" spans="1:9" ht="21" customHeight="1" x14ac:dyDescent="0.25">
      <c r="A514" s="13">
        <f t="shared" si="14"/>
        <v>506</v>
      </c>
      <c r="B514" s="73"/>
      <c r="C514" s="73"/>
      <c r="D514" s="73"/>
      <c r="E514" s="73"/>
      <c r="F514" s="74"/>
      <c r="G514" s="73"/>
      <c r="H514" s="75"/>
      <c r="I514" s="17">
        <f t="shared" si="15"/>
        <v>506</v>
      </c>
    </row>
    <row r="515" spans="1:9" ht="21" customHeight="1" x14ac:dyDescent="0.25">
      <c r="A515" s="13">
        <f t="shared" si="14"/>
        <v>507</v>
      </c>
      <c r="B515" s="73"/>
      <c r="C515" s="73"/>
      <c r="D515" s="73"/>
      <c r="E515" s="73"/>
      <c r="F515" s="74"/>
      <c r="G515" s="73"/>
      <c r="H515" s="75"/>
      <c r="I515" s="17">
        <f t="shared" si="15"/>
        <v>507</v>
      </c>
    </row>
    <row r="516" spans="1:9" ht="21" customHeight="1" x14ac:dyDescent="0.25">
      <c r="A516" s="13">
        <f t="shared" si="14"/>
        <v>508</v>
      </c>
      <c r="B516" s="73"/>
      <c r="C516" s="73"/>
      <c r="D516" s="73"/>
      <c r="E516" s="73"/>
      <c r="F516" s="74"/>
      <c r="G516" s="73"/>
      <c r="H516" s="75"/>
      <c r="I516" s="17">
        <f t="shared" si="15"/>
        <v>508</v>
      </c>
    </row>
    <row r="517" spans="1:9" ht="21" customHeight="1" x14ac:dyDescent="0.25">
      <c r="A517" s="13">
        <f t="shared" si="14"/>
        <v>509</v>
      </c>
      <c r="B517" s="73"/>
      <c r="C517" s="73"/>
      <c r="D517" s="73"/>
      <c r="E517" s="73"/>
      <c r="F517" s="74"/>
      <c r="G517" s="73"/>
      <c r="H517" s="75"/>
      <c r="I517" s="17">
        <f t="shared" si="15"/>
        <v>509</v>
      </c>
    </row>
    <row r="518" spans="1:9" ht="21" customHeight="1" x14ac:dyDescent="0.25">
      <c r="A518" s="13">
        <f t="shared" si="14"/>
        <v>510</v>
      </c>
      <c r="B518" s="73"/>
      <c r="C518" s="73"/>
      <c r="D518" s="73"/>
      <c r="E518" s="73"/>
      <c r="F518" s="74"/>
      <c r="G518" s="73"/>
      <c r="H518" s="75"/>
      <c r="I518" s="17">
        <f t="shared" si="15"/>
        <v>510</v>
      </c>
    </row>
    <row r="519" spans="1:9" ht="21" customHeight="1" x14ac:dyDescent="0.25">
      <c r="A519" s="13">
        <f t="shared" si="14"/>
        <v>511</v>
      </c>
      <c r="B519" s="73"/>
      <c r="C519" s="73"/>
      <c r="D519" s="73"/>
      <c r="E519" s="73"/>
      <c r="F519" s="74"/>
      <c r="G519" s="73"/>
      <c r="H519" s="75"/>
      <c r="I519" s="17">
        <f t="shared" si="15"/>
        <v>511</v>
      </c>
    </row>
    <row r="520" spans="1:9" ht="21" customHeight="1" x14ac:dyDescent="0.25">
      <c r="A520" s="13">
        <f t="shared" si="14"/>
        <v>512</v>
      </c>
      <c r="B520" s="73"/>
      <c r="C520" s="73"/>
      <c r="D520" s="73"/>
      <c r="E520" s="73"/>
      <c r="F520" s="74"/>
      <c r="G520" s="73"/>
      <c r="H520" s="75"/>
      <c r="I520" s="17">
        <f t="shared" si="15"/>
        <v>512</v>
      </c>
    </row>
    <row r="521" spans="1:9" ht="21" customHeight="1" x14ac:dyDescent="0.25">
      <c r="A521" s="13">
        <f t="shared" si="14"/>
        <v>513</v>
      </c>
      <c r="B521" s="73"/>
      <c r="C521" s="73"/>
      <c r="D521" s="73"/>
      <c r="E521" s="73"/>
      <c r="F521" s="74"/>
      <c r="G521" s="73"/>
      <c r="H521" s="75"/>
      <c r="I521" s="17">
        <f t="shared" si="15"/>
        <v>513</v>
      </c>
    </row>
    <row r="522" spans="1:9" ht="21" customHeight="1" x14ac:dyDescent="0.25">
      <c r="A522" s="13">
        <f t="shared" si="14"/>
        <v>514</v>
      </c>
      <c r="B522" s="73"/>
      <c r="C522" s="73"/>
      <c r="D522" s="73"/>
      <c r="E522" s="73"/>
      <c r="F522" s="74"/>
      <c r="G522" s="73"/>
      <c r="H522" s="75"/>
      <c r="I522" s="17">
        <f t="shared" si="15"/>
        <v>514</v>
      </c>
    </row>
    <row r="523" spans="1:9" ht="21" customHeight="1" x14ac:dyDescent="0.25">
      <c r="A523" s="13">
        <f t="shared" ref="A523:A528" si="16">A522+1</f>
        <v>515</v>
      </c>
      <c r="B523" s="73"/>
      <c r="C523" s="73"/>
      <c r="D523" s="73"/>
      <c r="E523" s="73"/>
      <c r="F523" s="74"/>
      <c r="G523" s="73"/>
      <c r="H523" s="75"/>
      <c r="I523" s="17">
        <f t="shared" ref="I523:I528" si="17">I522+1</f>
        <v>515</v>
      </c>
    </row>
    <row r="524" spans="1:9" ht="21" customHeight="1" x14ac:dyDescent="0.25">
      <c r="A524" s="13">
        <f t="shared" si="16"/>
        <v>516</v>
      </c>
      <c r="B524" s="73"/>
      <c r="C524" s="73"/>
      <c r="D524" s="73"/>
      <c r="E524" s="73"/>
      <c r="F524" s="74"/>
      <c r="G524" s="73"/>
      <c r="H524" s="75"/>
      <c r="I524" s="17">
        <f t="shared" si="17"/>
        <v>516</v>
      </c>
    </row>
    <row r="525" spans="1:9" ht="21" customHeight="1" x14ac:dyDescent="0.25">
      <c r="A525" s="13">
        <f t="shared" si="16"/>
        <v>517</v>
      </c>
      <c r="B525" s="73"/>
      <c r="C525" s="73"/>
      <c r="D525" s="73"/>
      <c r="E525" s="73"/>
      <c r="F525" s="74"/>
      <c r="G525" s="73"/>
      <c r="H525" s="75"/>
      <c r="I525" s="17">
        <f t="shared" si="17"/>
        <v>517</v>
      </c>
    </row>
    <row r="526" spans="1:9" ht="21" customHeight="1" x14ac:dyDescent="0.25">
      <c r="A526" s="13">
        <f t="shared" si="16"/>
        <v>518</v>
      </c>
      <c r="B526" s="73"/>
      <c r="C526" s="73"/>
      <c r="D526" s="73"/>
      <c r="E526" s="73"/>
      <c r="F526" s="74"/>
      <c r="G526" s="73"/>
      <c r="H526" s="75"/>
      <c r="I526" s="17">
        <f t="shared" si="17"/>
        <v>518</v>
      </c>
    </row>
    <row r="527" spans="1:9" ht="21" customHeight="1" x14ac:dyDescent="0.25">
      <c r="A527" s="13">
        <f t="shared" si="16"/>
        <v>519</v>
      </c>
      <c r="B527" s="73"/>
      <c r="C527" s="73"/>
      <c r="D527" s="73"/>
      <c r="E527" s="73"/>
      <c r="F527" s="74"/>
      <c r="G527" s="73"/>
      <c r="H527" s="75"/>
      <c r="I527" s="17">
        <f t="shared" si="17"/>
        <v>519</v>
      </c>
    </row>
    <row r="528" spans="1:9" ht="21" customHeight="1" x14ac:dyDescent="0.25">
      <c r="A528" s="13">
        <f t="shared" si="16"/>
        <v>520</v>
      </c>
      <c r="B528" s="73"/>
      <c r="C528" s="73"/>
      <c r="D528" s="73"/>
      <c r="E528" s="73"/>
      <c r="F528" s="74"/>
      <c r="G528" s="73"/>
      <c r="H528" s="75"/>
      <c r="I528" s="17">
        <f t="shared" si="17"/>
        <v>520</v>
      </c>
    </row>
  </sheetData>
  <mergeCells count="13">
    <mergeCell ref="A1:C1"/>
    <mergeCell ref="E5:F5"/>
    <mergeCell ref="A2:C2"/>
    <mergeCell ref="D1:F1"/>
    <mergeCell ref="G1:I1"/>
    <mergeCell ref="G3:I3"/>
    <mergeCell ref="G4:I4"/>
    <mergeCell ref="G5:I5"/>
    <mergeCell ref="A7:I7"/>
    <mergeCell ref="C3:D3"/>
    <mergeCell ref="E3:F3"/>
    <mergeCell ref="C4:D4"/>
    <mergeCell ref="E4:F4"/>
  </mergeCells>
  <phoneticPr fontId="62" type="noConversion"/>
  <conditionalFormatting sqref="C3:D4 G3:I5">
    <cfRule type="containsBlanks" dxfId="12" priority="7">
      <formula>LEN(TRIM(C3))=0</formula>
    </cfRule>
  </conditionalFormatting>
  <pageMargins left="0.23622047244094491" right="0.23622047244094491" top="0.55118110236220474" bottom="0.55118110236220474" header="0.11811023622047245" footer="0.11811023622047245"/>
  <pageSetup paperSize="9" scale="85" orientation="landscape" horizontalDpi="4294967293" verticalDpi="4294967293" r:id="rId1"/>
  <headerFooter differentFirst="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tabColor theme="9" tint="0.59999389629810485"/>
  </sheetPr>
  <dimension ref="A1:BB319"/>
  <sheetViews>
    <sheetView topLeftCell="C1" zoomScale="90" zoomScaleNormal="90" workbookViewId="0">
      <selection activeCell="D7" sqref="D7"/>
    </sheetView>
  </sheetViews>
  <sheetFormatPr baseColWidth="10" defaultColWidth="11.5703125" defaultRowHeight="15" x14ac:dyDescent="0.25"/>
  <cols>
    <col min="1" max="2" width="11.5703125" style="95" hidden="1" customWidth="1"/>
    <col min="3" max="3" width="8.85546875" style="95" customWidth="1"/>
    <col min="4" max="4" width="8.140625" style="95" bestFit="1" customWidth="1"/>
    <col min="5" max="7" width="5.7109375" style="95" customWidth="1"/>
    <col min="8" max="8" width="8.85546875" style="135" customWidth="1"/>
    <col min="9" max="12" width="3.85546875" style="117" hidden="1" customWidth="1"/>
    <col min="13" max="13" width="1.7109375" style="95" customWidth="1"/>
    <col min="14" max="14" width="5" style="135" customWidth="1"/>
    <col min="15" max="15" width="1.7109375" style="95" customWidth="1"/>
    <col min="16" max="16" width="11.5703125" style="95" hidden="1" customWidth="1"/>
    <col min="17" max="17" width="13" style="95" hidden="1" customWidth="1"/>
    <col min="18" max="18" width="1.7109375" style="95" hidden="1" customWidth="1"/>
    <col min="19" max="25" width="3.7109375" style="95" customWidth="1"/>
    <col min="26" max="26" width="1.7109375" style="95" customWidth="1"/>
    <col min="27" max="33" width="11.5703125" style="95"/>
    <col min="34" max="34" width="1.7109375" style="95" customWidth="1"/>
    <col min="35" max="44" width="5" style="95" customWidth="1"/>
    <col min="45" max="54" width="5.5703125" style="95" hidden="1" customWidth="1"/>
    <col min="55" max="16384" width="11.5703125" style="95"/>
  </cols>
  <sheetData>
    <row r="1" spans="1:54" x14ac:dyDescent="0.25">
      <c r="A1" s="20"/>
      <c r="B1" s="158" t="s">
        <v>13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79" t="s">
        <v>44</v>
      </c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</row>
    <row r="2" spans="1:54" ht="8.4499999999999993" customHeight="1" thickBot="1" x14ac:dyDescent="0.3">
      <c r="A2" s="20"/>
      <c r="B2" s="20"/>
      <c r="C2" s="20"/>
      <c r="D2" s="20"/>
      <c r="E2" s="20"/>
      <c r="F2" s="20"/>
      <c r="G2" s="20"/>
      <c r="H2" s="97"/>
      <c r="I2" s="21"/>
      <c r="J2" s="21"/>
      <c r="K2" s="21"/>
      <c r="L2" s="21"/>
      <c r="M2" s="20"/>
      <c r="N2" s="9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54" ht="16.5" thickTop="1" thickBot="1" x14ac:dyDescent="0.3">
      <c r="A3" s="20"/>
      <c r="B3" s="159" t="s">
        <v>14</v>
      </c>
      <c r="C3" s="159"/>
      <c r="D3" s="159"/>
      <c r="E3" s="130"/>
      <c r="F3" s="20" t="s">
        <v>15</v>
      </c>
      <c r="G3" s="20"/>
      <c r="H3" s="97"/>
      <c r="I3" s="21"/>
      <c r="J3" s="21"/>
      <c r="K3" s="21"/>
      <c r="L3" s="21"/>
      <c r="M3" s="20"/>
      <c r="N3" s="97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96" t="s">
        <v>89</v>
      </c>
      <c r="AB3" s="21">
        <f>COUNTA(Emargement!$B$9:$B$208)</f>
        <v>0</v>
      </c>
      <c r="AC3" s="96" t="s">
        <v>111</v>
      </c>
      <c r="AD3" s="21">
        <f>AB3-COUNTA(Emargement!$J$9:$J$208)</f>
        <v>0</v>
      </c>
      <c r="AE3" s="96" t="s">
        <v>90</v>
      </c>
      <c r="AF3" s="97">
        <f>COUNTA($D$7:$D$206)</f>
        <v>0</v>
      </c>
      <c r="AG3" s="20"/>
      <c r="AH3" s="20"/>
      <c r="AO3" s="181" t="s">
        <v>41</v>
      </c>
      <c r="AP3" s="181"/>
      <c r="AQ3" s="181" t="s">
        <v>156</v>
      </c>
      <c r="AR3" s="181"/>
    </row>
    <row r="4" spans="1:54" ht="8.4499999999999993" customHeight="1" thickTop="1" thickBot="1" x14ac:dyDescent="0.3">
      <c r="A4" s="20"/>
      <c r="B4" s="20"/>
      <c r="C4" s="20"/>
      <c r="D4" s="20"/>
      <c r="E4" s="20"/>
      <c r="F4" s="20"/>
      <c r="G4" s="20"/>
      <c r="H4" s="97"/>
      <c r="I4" s="21"/>
      <c r="J4" s="21"/>
      <c r="K4" s="21"/>
      <c r="L4" s="21"/>
      <c r="M4" s="20"/>
      <c r="N4" s="97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62"/>
      <c r="AC4" s="162"/>
      <c r="AD4" s="162"/>
      <c r="AE4" s="20"/>
      <c r="AF4" s="20"/>
      <c r="AG4" s="20"/>
      <c r="AH4" s="20"/>
    </row>
    <row r="5" spans="1:54" ht="16.5" customHeight="1" x14ac:dyDescent="0.25">
      <c r="A5" s="21"/>
      <c r="B5" s="20"/>
      <c r="C5" s="20"/>
      <c r="D5" s="22" t="s">
        <v>16</v>
      </c>
      <c r="E5" s="160" t="s">
        <v>17</v>
      </c>
      <c r="F5" s="160"/>
      <c r="G5" s="160"/>
      <c r="H5" s="131" t="s">
        <v>122</v>
      </c>
      <c r="I5" s="170" t="s">
        <v>28</v>
      </c>
      <c r="J5" s="97"/>
      <c r="K5" s="97"/>
      <c r="L5" s="97"/>
      <c r="M5" s="20"/>
      <c r="N5" s="161" t="s">
        <v>18</v>
      </c>
      <c r="O5" s="20"/>
      <c r="P5" s="20"/>
      <c r="Q5" s="20"/>
      <c r="R5" s="20"/>
      <c r="S5" s="164" t="s">
        <v>19</v>
      </c>
      <c r="T5" s="165"/>
      <c r="U5" s="165"/>
      <c r="V5" s="165"/>
      <c r="W5" s="165"/>
      <c r="X5" s="165"/>
      <c r="Y5" s="166"/>
      <c r="Z5" s="20"/>
      <c r="AA5" s="163" t="s">
        <v>20</v>
      </c>
      <c r="AB5" s="163"/>
      <c r="AC5" s="163"/>
      <c r="AD5" s="163"/>
      <c r="AE5" s="163"/>
      <c r="AF5" s="163"/>
      <c r="AG5" s="121"/>
      <c r="AH5" s="20"/>
      <c r="AI5" s="173" t="s">
        <v>43</v>
      </c>
      <c r="AJ5" s="174"/>
      <c r="AK5" s="174"/>
      <c r="AL5" s="174"/>
      <c r="AM5" s="174"/>
      <c r="AN5" s="174"/>
      <c r="AO5" s="174"/>
      <c r="AP5" s="174"/>
      <c r="AQ5" s="174"/>
      <c r="AR5" s="175"/>
    </row>
    <row r="6" spans="1:54" ht="16.899999999999999" customHeight="1" thickBot="1" x14ac:dyDescent="0.3">
      <c r="A6" s="21" t="s">
        <v>21</v>
      </c>
      <c r="B6" s="23" t="s">
        <v>22</v>
      </c>
      <c r="C6" s="23" t="s">
        <v>23</v>
      </c>
      <c r="D6" s="24" t="s">
        <v>24</v>
      </c>
      <c r="E6" s="25" t="s">
        <v>25</v>
      </c>
      <c r="F6" s="25" t="s">
        <v>26</v>
      </c>
      <c r="G6" s="25" t="s">
        <v>27</v>
      </c>
      <c r="H6" s="132" t="s">
        <v>121</v>
      </c>
      <c r="I6" s="170"/>
      <c r="J6" s="140" t="s">
        <v>127</v>
      </c>
      <c r="K6" s="140" t="s">
        <v>128</v>
      </c>
      <c r="L6" s="140" t="s">
        <v>129</v>
      </c>
      <c r="M6" s="20"/>
      <c r="N6" s="161"/>
      <c r="O6" s="20"/>
      <c r="P6" s="21" t="s">
        <v>29</v>
      </c>
      <c r="Q6" s="96" t="s">
        <v>119</v>
      </c>
      <c r="R6" s="20"/>
      <c r="S6" s="167"/>
      <c r="T6" s="168"/>
      <c r="U6" s="168"/>
      <c r="V6" s="168"/>
      <c r="W6" s="168"/>
      <c r="X6" s="168"/>
      <c r="Y6" s="169"/>
      <c r="Z6" s="20"/>
      <c r="AA6" s="123" t="s">
        <v>7</v>
      </c>
      <c r="AB6" s="124" t="s">
        <v>30</v>
      </c>
      <c r="AC6" s="124" t="s">
        <v>9</v>
      </c>
      <c r="AD6" s="125" t="s">
        <v>10</v>
      </c>
      <c r="AE6" s="124" t="s">
        <v>11</v>
      </c>
      <c r="AF6" s="126" t="s">
        <v>91</v>
      </c>
      <c r="AG6" s="122" t="s">
        <v>31</v>
      </c>
      <c r="AH6" s="20"/>
      <c r="AI6" s="176"/>
      <c r="AJ6" s="177"/>
      <c r="AK6" s="177"/>
      <c r="AL6" s="177"/>
      <c r="AM6" s="177"/>
      <c r="AN6" s="177"/>
      <c r="AO6" s="177"/>
      <c r="AP6" s="177"/>
      <c r="AQ6" s="177"/>
      <c r="AR6" s="178"/>
      <c r="AS6" s="171" t="s">
        <v>120</v>
      </c>
      <c r="AT6" s="172"/>
      <c r="AU6" s="172"/>
      <c r="AV6" s="172"/>
      <c r="AW6" s="172"/>
      <c r="AX6" s="172"/>
      <c r="AY6" s="172"/>
      <c r="AZ6" s="172"/>
      <c r="BA6" s="172"/>
      <c r="BB6" s="172"/>
    </row>
    <row r="7" spans="1:54" ht="15.75" thickTop="1" x14ac:dyDescent="0.25">
      <c r="A7" s="21">
        <v>1</v>
      </c>
      <c r="B7" s="21">
        <v>1</v>
      </c>
      <c r="C7" s="21">
        <v>1</v>
      </c>
      <c r="D7" s="26"/>
      <c r="E7" s="27"/>
      <c r="F7" s="28"/>
      <c r="G7" s="29"/>
      <c r="H7" s="133"/>
      <c r="I7" s="21">
        <f t="shared" ref="I7" si="0">D7</f>
        <v>0</v>
      </c>
      <c r="J7" s="21">
        <f>IF(D7&gt;0,COUNTIF($I$7:$I$206,D7),)</f>
        <v>0</v>
      </c>
      <c r="K7" s="21">
        <f>_xlfn.XLOOKUP(D7,$H$7:$H$206,$H$7:$H$206,0)</f>
        <v>0</v>
      </c>
      <c r="L7" s="21">
        <f>IFERROR(VLOOKUP(D7,Emargement!$A$9:$J$528,10,FALSE),0)</f>
        <v>0</v>
      </c>
      <c r="M7" s="20"/>
      <c r="N7" s="141" t="str">
        <f>IF(K7&gt;0,"Abandon",IF(L7&gt;0,"NP",IF(J7&gt;1,"Doublon","")))</f>
        <v/>
      </c>
      <c r="O7" s="20"/>
      <c r="P7" s="20">
        <f>E7*3600+F7*60+G7</f>
        <v>0</v>
      </c>
      <c r="Q7" s="20"/>
      <c r="R7" s="20"/>
      <c r="S7" s="113"/>
      <c r="T7" s="21">
        <f>E7</f>
        <v>0</v>
      </c>
      <c r="U7" s="21" t="s">
        <v>32</v>
      </c>
      <c r="V7" s="21">
        <f>F7</f>
        <v>0</v>
      </c>
      <c r="W7" s="21" t="s">
        <v>26</v>
      </c>
      <c r="X7" s="21">
        <f>G7</f>
        <v>0</v>
      </c>
      <c r="Y7" s="114" t="s">
        <v>27</v>
      </c>
      <c r="Z7" s="20"/>
      <c r="AA7" s="30" t="str">
        <f>IF(D7="","",VLOOKUP(D7,Emargement!$A$9:$B$528,2,TRUE))</f>
        <v/>
      </c>
      <c r="AB7" s="20" t="str">
        <f>IF(D7="","",VLOOKUP(D7,Emargement!$A$9:$C$528,3,TRUE))</f>
        <v/>
      </c>
      <c r="AC7" s="20" t="str">
        <f>IF(D7="","",VLOOKUP(D7,Emargement!$A$9:$D$528,4,TRUE))</f>
        <v/>
      </c>
      <c r="AD7" s="20" t="str">
        <f>IF(D7="","",VLOOKUP(D7,Emargement!$A$9:$E$528,5,TRUE))</f>
        <v/>
      </c>
      <c r="AE7" s="20" t="str">
        <f>IF(D7="","",VLOOKUP(D7,Emargement!$A$9:$G$528,7,TRUE))</f>
        <v/>
      </c>
      <c r="AF7" s="20" t="str">
        <f>IF(D7="","",VLOOKUP(D7,Emargement!$A$9:$F$528,6,TRUE))</f>
        <v/>
      </c>
      <c r="AG7" s="31" t="str">
        <f>IFERROR($E$3/(P7/3600),"")</f>
        <v/>
      </c>
      <c r="AH7" s="20"/>
      <c r="AI7" s="127">
        <f>Emargement!A9</f>
        <v>1</v>
      </c>
      <c r="AJ7" s="127">
        <f>AI7+1</f>
        <v>2</v>
      </c>
      <c r="AK7" s="127">
        <f t="shared" ref="AK7:AR8" si="1">AJ7+1</f>
        <v>3</v>
      </c>
      <c r="AL7" s="127">
        <f t="shared" si="1"/>
        <v>4</v>
      </c>
      <c r="AM7" s="127">
        <f t="shared" si="1"/>
        <v>5</v>
      </c>
      <c r="AN7" s="127">
        <f t="shared" si="1"/>
        <v>6</v>
      </c>
      <c r="AO7" s="127">
        <f t="shared" si="1"/>
        <v>7</v>
      </c>
      <c r="AP7" s="127">
        <f t="shared" si="1"/>
        <v>8</v>
      </c>
      <c r="AQ7" s="127">
        <f t="shared" si="1"/>
        <v>9</v>
      </c>
      <c r="AR7" s="127">
        <f t="shared" si="1"/>
        <v>10</v>
      </c>
      <c r="AS7" s="128" t="str">
        <f>IF(VLOOKUP(AI7,Emargement!$A$9:$J$528,2,FALSE)="","NA",IF(VLOOKUP(AI7,Emargement!$A$9:$J$528,10,FALSE)&lt;&gt;0,"NP",IF(_xlfn.XLOOKUP(AI7,$H$7:$H$206,$H$7:$H$206,"")&lt;&gt;"","AB",_xlfn.XLOOKUP(AI7,'Feuille de saisie'!$D$7:$D$206,'Feuille de saisie'!$D$7:$D$206,"NC",0))))</f>
        <v>NA</v>
      </c>
      <c r="AT7" s="128" t="str">
        <f>IF(VLOOKUP(AJ7,Emargement!$A$9:$J$528,2,FALSE)="","NA",IF(VLOOKUP(AJ7,Emargement!$A$9:$J$528,10,FALSE)&lt;&gt;0,"NP",IF(_xlfn.XLOOKUP(AJ7,$H$7:$H$206,$H$7:$H$206,"")&lt;&gt;"","AB",_xlfn.XLOOKUP(AJ7,'Feuille de saisie'!$D$7:$D$206,'Feuille de saisie'!$D$7:$D$206,"NC",0))))</f>
        <v>NA</v>
      </c>
      <c r="AU7" s="128" t="str">
        <f>IF(VLOOKUP(AK7,Emargement!$A$9:$J$528,2,FALSE)="","NA",IF(VLOOKUP(AK7,Emargement!$A$9:$J$528,10,FALSE)&lt;&gt;0,"NP",IF(_xlfn.XLOOKUP(AK7,$H$7:$H$206,$H$7:$H$206,"")&lt;&gt;"","AB",_xlfn.XLOOKUP(AK7,'Feuille de saisie'!$D$7:$D$206,'Feuille de saisie'!$D$7:$D$206,"NC",0))))</f>
        <v>NA</v>
      </c>
      <c r="AV7" s="128" t="str">
        <f>IF(VLOOKUP(AL7,Emargement!$A$9:$J$528,2,FALSE)="","NA",IF(VLOOKUP(AL7,Emargement!$A$9:$J$528,10,FALSE)&lt;&gt;0,"NP",IF(_xlfn.XLOOKUP(AL7,$H$7:$H$206,$H$7:$H$206,"")&lt;&gt;"","AB",_xlfn.XLOOKUP(AL7,'Feuille de saisie'!$D$7:$D$206,'Feuille de saisie'!$D$7:$D$206,"NC",0))))</f>
        <v>NA</v>
      </c>
      <c r="AW7" s="128" t="str">
        <f>IF(VLOOKUP(AM7,Emargement!$A$9:$J$528,2,FALSE)="","NA",IF(VLOOKUP(AM7,Emargement!$A$9:$J$528,10,FALSE)&lt;&gt;0,"NP",IF(_xlfn.XLOOKUP(AM7,$H$7:$H$206,$H$7:$H$206,"")&lt;&gt;"","AB",_xlfn.XLOOKUP(AM7,'Feuille de saisie'!$D$7:$D$206,'Feuille de saisie'!$D$7:$D$206,"NC",0))))</f>
        <v>NA</v>
      </c>
      <c r="AX7" s="128" t="str">
        <f>IF(VLOOKUP(AN7,Emargement!$A$9:$J$528,2,FALSE)="","NA",IF(VLOOKUP(AN7,Emargement!$A$9:$J$528,10,FALSE)&lt;&gt;0,"NP",IF(_xlfn.XLOOKUP(AN7,$H$7:$H$206,$H$7:$H$206,"")&lt;&gt;"","AB",_xlfn.XLOOKUP(AN7,'Feuille de saisie'!$D$7:$D$206,'Feuille de saisie'!$D$7:$D$206,"NC",0))))</f>
        <v>NA</v>
      </c>
      <c r="AY7" s="128" t="str">
        <f>IF(VLOOKUP(AO7,Emargement!$A$9:$J$528,2,FALSE)="","NA",IF(VLOOKUP(AO7,Emargement!$A$9:$J$528,10,FALSE)&lt;&gt;0,"NP",IF(_xlfn.XLOOKUP(AO7,$H$7:$H$206,$H$7:$H$206,"")&lt;&gt;"","AB",_xlfn.XLOOKUP(AO7,'Feuille de saisie'!$D$7:$D$206,'Feuille de saisie'!$D$7:$D$206,"NC",0))))</f>
        <v>NA</v>
      </c>
      <c r="AZ7" s="128" t="str">
        <f>IF(VLOOKUP(AP7,Emargement!$A$9:$J$528,2,FALSE)="","NA",IF(VLOOKUP(AP7,Emargement!$A$9:$J$528,10,FALSE)&lt;&gt;0,"NP",IF(_xlfn.XLOOKUP(AP7,$H$7:$H$206,$H$7:$H$206,"")&lt;&gt;"","AB",_xlfn.XLOOKUP(AP7,'Feuille de saisie'!$D$7:$D$206,'Feuille de saisie'!$D$7:$D$206,"NC",0))))</f>
        <v>NA</v>
      </c>
      <c r="BA7" s="128" t="str">
        <f>IF(VLOOKUP(AQ7,Emargement!$A$9:$J$528,2,FALSE)="","NA",IF(VLOOKUP(AQ7,Emargement!$A$9:$J$528,10,FALSE)&lt;&gt;0,"NP",IF(_xlfn.XLOOKUP(AQ7,$H$7:$H$206,$H$7:$H$206,"")&lt;&gt;"","AB",_xlfn.XLOOKUP(AQ7,'Feuille de saisie'!$D$7:$D$206,'Feuille de saisie'!$D$7:$D$206,"NC",0))))</f>
        <v>NA</v>
      </c>
      <c r="BB7" s="128" t="str">
        <f>IF(VLOOKUP(AR7,Emargement!$A$9:$J$528,2,FALSE)="","NA",IF(VLOOKUP(AR7,Emargement!$A$9:$J$528,10,FALSE)&lt;&gt;0,"NP",IF(_xlfn.XLOOKUP(AR7,$H$7:$H$206,$H$7:$H$206,"")&lt;&gt;"","AB",_xlfn.XLOOKUP(AR7,'Feuille de saisie'!$D$7:$D$206,'Feuille de saisie'!$D$7:$D$206,"NC",0))))</f>
        <v>NA</v>
      </c>
    </row>
    <row r="8" spans="1:54" x14ac:dyDescent="0.25">
      <c r="A8" s="21">
        <v>2</v>
      </c>
      <c r="B8" s="21">
        <v>2</v>
      </c>
      <c r="C8" s="21">
        <v>2</v>
      </c>
      <c r="D8" s="32"/>
      <c r="E8" s="33"/>
      <c r="F8" s="34"/>
      <c r="G8" s="35"/>
      <c r="H8" s="134"/>
      <c r="I8" s="21">
        <f t="shared" ref="I8:I71" si="2">D8</f>
        <v>0</v>
      </c>
      <c r="J8" s="21">
        <f t="shared" ref="J8:J71" si="3">IF(D8&gt;0,COUNTIF($I$7:$I$206,D8),)</f>
        <v>0</v>
      </c>
      <c r="K8" s="21">
        <f t="shared" ref="K8:K71" si="4">_xlfn.XLOOKUP(D8,$H$7:$H$206,$H$7:$H$206,0)</f>
        <v>0</v>
      </c>
      <c r="L8" s="21">
        <f>IFERROR(VLOOKUP(D8,Emargement!$A$9:$J$528,10,FALSE),0)</f>
        <v>0</v>
      </c>
      <c r="M8" s="20"/>
      <c r="N8" s="141" t="str">
        <f t="shared" ref="N8:N71" si="5">IF(K8&gt;0,"Abandon",IF(L8&gt;0,"NP",IF(J8&gt;1,"Doublon","")))</f>
        <v/>
      </c>
      <c r="O8" s="20"/>
      <c r="P8" s="20">
        <f t="shared" ref="P8:P39" si="6">IF(D8&lt;&gt;"",IF(E8*3600+F8*60+G8=0,P7,E8*3600+F8*60+G8),0)</f>
        <v>0</v>
      </c>
      <c r="Q8" s="20">
        <f>P8-$P$7</f>
        <v>0</v>
      </c>
      <c r="R8" s="20"/>
      <c r="S8" s="115" t="str">
        <f t="shared" ref="S8:S39" si="7">IF(P8&lt;1,"",IF(W8="m.t","","à"))</f>
        <v/>
      </c>
      <c r="T8" s="21" t="str">
        <f t="shared" ref="T8:T39" si="8">IF(P8&lt;1,"",IF(Q8=Q7," ",IF(Q8&gt;=3600,INT(Q8/3600)," ")))</f>
        <v/>
      </c>
      <c r="U8" s="21" t="str">
        <f t="shared" ref="U8:U39" si="9">IF(P8&lt;1,"",IF(Q8=Q7," ",IF(Q8&gt;=3600,"h"," ")))</f>
        <v/>
      </c>
      <c r="V8" s="21" t="str">
        <f t="shared" ref="V8:V39" si="10">IF(P8&lt;1,"",IF(Q8=Q7," ",IF((Q8-3600*INT(Q8/3600))/60&gt;=1,INT((Q8-3600*INT(Q8/3600))/60)," ")))</f>
        <v/>
      </c>
      <c r="W8" s="21" t="str">
        <f t="shared" ref="W8:W39" si="11">IF(P8&lt;1,"",IF(Q8=Q7,"m.t",IF((Q8-3600*INT(Q8/3600))/60&gt;=1,"min"," ")))</f>
        <v/>
      </c>
      <c r="X8" s="21" t="str">
        <f t="shared" ref="X8:X39" si="12">IF(P8&lt;1,"",IF(Q8=Q7," ",Q8-60*INT((Q8-3600*INT(Q8/3600))/60)-3600*INT(Q8/3600)))</f>
        <v/>
      </c>
      <c r="Y8" s="114" t="str">
        <f t="shared" ref="Y8:Y39" si="13">IF(P8&lt;1,"",IF(Q8=Q7," ","sec"))</f>
        <v/>
      </c>
      <c r="Z8" s="20"/>
      <c r="AA8" s="30" t="str">
        <f>IF(D8="","",VLOOKUP(D8,Emargement!$A$9:$B$528,2,TRUE))</f>
        <v/>
      </c>
      <c r="AB8" s="20" t="str">
        <f>IF(D8="","",VLOOKUP(D8,Emargement!$A$9:$C$528,3,TRUE))</f>
        <v/>
      </c>
      <c r="AC8" s="20" t="str">
        <f>IF(D8="","",VLOOKUP(D8,Emargement!$A$9:$D$528,4,TRUE))</f>
        <v/>
      </c>
      <c r="AD8" s="20" t="str">
        <f>IF(D8="","",VLOOKUP(D8,Emargement!$A$9:$E$528,5,TRUE))</f>
        <v/>
      </c>
      <c r="AE8" s="20" t="str">
        <f>IF(D8="","",VLOOKUP(D8,Emargement!$A$9:$G$528,7,TRUE))</f>
        <v/>
      </c>
      <c r="AF8" s="20" t="str">
        <f>IF(D8="","",VLOOKUP(D8,Emargement!$A$9:$F$528,6,TRUE))</f>
        <v/>
      </c>
      <c r="AG8" s="31" t="str">
        <f t="shared" ref="AG8:AG71" si="14">IFERROR($E$3/(P8/3600),"")</f>
        <v/>
      </c>
      <c r="AH8" s="20"/>
      <c r="AI8" s="129">
        <f>AR7+1</f>
        <v>11</v>
      </c>
      <c r="AJ8" s="127">
        <f>AI8+1</f>
        <v>12</v>
      </c>
      <c r="AK8" s="127">
        <f t="shared" si="1"/>
        <v>13</v>
      </c>
      <c r="AL8" s="127">
        <f t="shared" si="1"/>
        <v>14</v>
      </c>
      <c r="AM8" s="127">
        <f t="shared" si="1"/>
        <v>15</v>
      </c>
      <c r="AN8" s="127">
        <f t="shared" si="1"/>
        <v>16</v>
      </c>
      <c r="AO8" s="127">
        <f t="shared" si="1"/>
        <v>17</v>
      </c>
      <c r="AP8" s="127">
        <f t="shared" si="1"/>
        <v>18</v>
      </c>
      <c r="AQ8" s="127">
        <f t="shared" si="1"/>
        <v>19</v>
      </c>
      <c r="AR8" s="127">
        <f t="shared" si="1"/>
        <v>20</v>
      </c>
      <c r="AS8" s="128" t="str">
        <f>IF(VLOOKUP(AI8,Emargement!$A$9:$J$528,2,FALSE)="","NA",IF(VLOOKUP(AI8,Emargement!$A$9:$J$528,10,FALSE)&lt;&gt;0,"NP",IF(_xlfn.XLOOKUP(AI8,$H$7:$H$206,$H$7:$H$206,"")&lt;&gt;"","AB",_xlfn.XLOOKUP(AI8,'Feuille de saisie'!$D$7:$D$206,'Feuille de saisie'!$D$7:$D$206,"NC",0))))</f>
        <v>NA</v>
      </c>
      <c r="AT8" s="128" t="str">
        <f>IF(VLOOKUP(AJ8,Emargement!$A$9:$J$528,2,FALSE)="","NA",IF(VLOOKUP(AJ8,Emargement!$A$9:$J$528,10,FALSE)&lt;&gt;0,"NP",IF(_xlfn.XLOOKUP(AJ8,$H$7:$H$206,$H$7:$H$206,"")&lt;&gt;"","AB",_xlfn.XLOOKUP(AJ8,'Feuille de saisie'!$D$7:$D$206,'Feuille de saisie'!$D$7:$D$206,"NC",0))))</f>
        <v>NA</v>
      </c>
      <c r="AU8" s="128" t="str">
        <f>IF(VLOOKUP(AK8,Emargement!$A$9:$J$528,2,FALSE)="","NA",IF(VLOOKUP(AK8,Emargement!$A$9:$J$528,10,FALSE)&lt;&gt;0,"NP",IF(_xlfn.XLOOKUP(AK8,$H$7:$H$206,$H$7:$H$206,"")&lt;&gt;"","AB",_xlfn.XLOOKUP(AK8,'Feuille de saisie'!$D$7:$D$206,'Feuille de saisie'!$D$7:$D$206,"NC",0))))</f>
        <v>NA</v>
      </c>
      <c r="AV8" s="128" t="str">
        <f>IF(VLOOKUP(AL8,Emargement!$A$9:$J$528,2,FALSE)="","NA",IF(VLOOKUP(AL8,Emargement!$A$9:$J$528,10,FALSE)&lt;&gt;0,"NP",IF(_xlfn.XLOOKUP(AL8,$H$7:$H$206,$H$7:$H$206,"")&lt;&gt;"","AB",_xlfn.XLOOKUP(AL8,'Feuille de saisie'!$D$7:$D$206,'Feuille de saisie'!$D$7:$D$206,"NC",0))))</f>
        <v>NA</v>
      </c>
      <c r="AW8" s="128" t="str">
        <f>IF(VLOOKUP(AM8,Emargement!$A$9:$J$528,2,FALSE)="","NA",IF(VLOOKUP(AM8,Emargement!$A$9:$J$528,10,FALSE)&lt;&gt;0,"NP",IF(_xlfn.XLOOKUP(AM8,$H$7:$H$206,$H$7:$H$206,"")&lt;&gt;"","AB",_xlfn.XLOOKUP(AM8,'Feuille de saisie'!$D$7:$D$206,'Feuille de saisie'!$D$7:$D$206,"NC",0))))</f>
        <v>NA</v>
      </c>
      <c r="AX8" s="128" t="str">
        <f>IF(VLOOKUP(AN8,Emargement!$A$9:$J$528,2,FALSE)="","NA",IF(VLOOKUP(AN8,Emargement!$A$9:$J$528,10,FALSE)&lt;&gt;0,"NP",IF(_xlfn.XLOOKUP(AN8,$H$7:$H$206,$H$7:$H$206,"")&lt;&gt;"","AB",_xlfn.XLOOKUP(AN8,'Feuille de saisie'!$D$7:$D$206,'Feuille de saisie'!$D$7:$D$206,"NC",0))))</f>
        <v>NA</v>
      </c>
      <c r="AY8" s="128" t="str">
        <f>IF(VLOOKUP(AO8,Emargement!$A$9:$J$528,2,FALSE)="","NA",IF(VLOOKUP(AO8,Emargement!$A$9:$J$528,10,FALSE)&lt;&gt;0,"NP",IF(_xlfn.XLOOKUP(AO8,$H$7:$H$206,$H$7:$H$206,"")&lt;&gt;"","AB",_xlfn.XLOOKUP(AO8,'Feuille de saisie'!$D$7:$D$206,'Feuille de saisie'!$D$7:$D$206,"NC",0))))</f>
        <v>NA</v>
      </c>
      <c r="AZ8" s="128" t="str">
        <f>IF(VLOOKUP(AP8,Emargement!$A$9:$J$528,2,FALSE)="","NA",IF(VLOOKUP(AP8,Emargement!$A$9:$J$528,10,FALSE)&lt;&gt;0,"NP",IF(_xlfn.XLOOKUP(AP8,$H$7:$H$206,$H$7:$H$206,"")&lt;&gt;"","AB",_xlfn.XLOOKUP(AP8,'Feuille de saisie'!$D$7:$D$206,'Feuille de saisie'!$D$7:$D$206,"NC",0))))</f>
        <v>NA</v>
      </c>
      <c r="BA8" s="128" t="str">
        <f>IF(VLOOKUP(AQ8,Emargement!$A$9:$J$528,2,FALSE)="","NA",IF(VLOOKUP(AQ8,Emargement!$A$9:$J$528,10,FALSE)&lt;&gt;0,"NP",IF(_xlfn.XLOOKUP(AQ8,$H$7:$H$206,$H$7:$H$206,"")&lt;&gt;"","AB",_xlfn.XLOOKUP(AQ8,'Feuille de saisie'!$D$7:$D$206,'Feuille de saisie'!$D$7:$D$206,"NC",0))))</f>
        <v>NA</v>
      </c>
      <c r="BB8" s="128" t="str">
        <f>IF(VLOOKUP(AR8,Emargement!$A$9:$J$528,2,FALSE)="","NA",IF(VLOOKUP(AR8,Emargement!$A$9:$J$528,10,FALSE)&lt;&gt;0,"NP",IF(_xlfn.XLOOKUP(AR8,$H$7:$H$206,$H$7:$H$206,"")&lt;&gt;"","AB",_xlfn.XLOOKUP(AR8,'Feuille de saisie'!$D$7:$D$206,'Feuille de saisie'!$D$7:$D$206,"NC",0))))</f>
        <v>NA</v>
      </c>
    </row>
    <row r="9" spans="1:54" x14ac:dyDescent="0.25">
      <c r="A9" s="21">
        <v>3</v>
      </c>
      <c r="B9" s="21">
        <v>3</v>
      </c>
      <c r="C9" s="21">
        <v>3</v>
      </c>
      <c r="D9" s="32"/>
      <c r="E9" s="33"/>
      <c r="F9" s="34"/>
      <c r="G9" s="35"/>
      <c r="H9" s="134"/>
      <c r="I9" s="21">
        <f t="shared" si="2"/>
        <v>0</v>
      </c>
      <c r="J9" s="21">
        <f t="shared" si="3"/>
        <v>0</v>
      </c>
      <c r="K9" s="21">
        <f t="shared" si="4"/>
        <v>0</v>
      </c>
      <c r="L9" s="21">
        <f>IFERROR(VLOOKUP(D9,Emargement!$A$9:$J$528,10,FALSE),0)</f>
        <v>0</v>
      </c>
      <c r="M9" s="20"/>
      <c r="N9" s="141" t="str">
        <f t="shared" si="5"/>
        <v/>
      </c>
      <c r="O9" s="20"/>
      <c r="P9" s="20">
        <f t="shared" si="6"/>
        <v>0</v>
      </c>
      <c r="Q9" s="20">
        <f>P9-$P$7</f>
        <v>0</v>
      </c>
      <c r="R9" s="20"/>
      <c r="S9" s="115" t="str">
        <f t="shared" si="7"/>
        <v/>
      </c>
      <c r="T9" s="21" t="str">
        <f t="shared" si="8"/>
        <v/>
      </c>
      <c r="U9" s="21" t="str">
        <f t="shared" si="9"/>
        <v/>
      </c>
      <c r="V9" s="21" t="str">
        <f t="shared" si="10"/>
        <v/>
      </c>
      <c r="W9" s="21" t="str">
        <f t="shared" si="11"/>
        <v/>
      </c>
      <c r="X9" s="21" t="str">
        <f t="shared" si="12"/>
        <v/>
      </c>
      <c r="Y9" s="114" t="str">
        <f t="shared" si="13"/>
        <v/>
      </c>
      <c r="Z9" s="20"/>
      <c r="AA9" s="30" t="str">
        <f>IF(D9="","",VLOOKUP(D9,Emargement!$A$9:$B$528,2,TRUE))</f>
        <v/>
      </c>
      <c r="AB9" s="20" t="str">
        <f>IF(D9="","",VLOOKUP(D9,Emargement!$A$9:$C$528,3,TRUE))</f>
        <v/>
      </c>
      <c r="AC9" s="20" t="str">
        <f>IF(D9="","",VLOOKUP(D9,Emargement!$A$9:$D$528,4,TRUE))</f>
        <v/>
      </c>
      <c r="AD9" s="20" t="str">
        <f>IF(D9="","",VLOOKUP(D9,Emargement!$A$9:$E$528,5,TRUE))</f>
        <v/>
      </c>
      <c r="AE9" s="20" t="str">
        <f>IF(D9="","",VLOOKUP(D9,Emargement!$A$9:$G$528,7,TRUE))</f>
        <v/>
      </c>
      <c r="AF9" s="20" t="str">
        <f>IF(D9="","",VLOOKUP(D9,Emargement!$A$9:$F$528,6,TRUE))</f>
        <v/>
      </c>
      <c r="AG9" s="31" t="str">
        <f t="shared" si="14"/>
        <v/>
      </c>
      <c r="AH9" s="20"/>
      <c r="AI9" s="129">
        <f t="shared" ref="AI9:AI26" si="15">AR8+1</f>
        <v>21</v>
      </c>
      <c r="AJ9" s="127">
        <f t="shared" ref="AJ9:AR9" si="16">AI9+1</f>
        <v>22</v>
      </c>
      <c r="AK9" s="127">
        <f t="shared" si="16"/>
        <v>23</v>
      </c>
      <c r="AL9" s="127">
        <f t="shared" si="16"/>
        <v>24</v>
      </c>
      <c r="AM9" s="127">
        <f t="shared" si="16"/>
        <v>25</v>
      </c>
      <c r="AN9" s="127">
        <f t="shared" si="16"/>
        <v>26</v>
      </c>
      <c r="AO9" s="127">
        <f t="shared" si="16"/>
        <v>27</v>
      </c>
      <c r="AP9" s="127">
        <f t="shared" si="16"/>
        <v>28</v>
      </c>
      <c r="AQ9" s="127">
        <f t="shared" si="16"/>
        <v>29</v>
      </c>
      <c r="AR9" s="127">
        <f t="shared" si="16"/>
        <v>30</v>
      </c>
      <c r="AS9" s="128" t="str">
        <f>IF(VLOOKUP(AI9,Emargement!$A$9:$J$528,2,FALSE)="","NA",IF(VLOOKUP(AI9,Emargement!$A$9:$J$528,10,FALSE)&lt;&gt;0,"NP",IF(_xlfn.XLOOKUP(AI9,$H$7:$H$206,$H$7:$H$206,"")&lt;&gt;"","AB",_xlfn.XLOOKUP(AI9,'Feuille de saisie'!$D$7:$D$206,'Feuille de saisie'!$D$7:$D$206,"NC",0))))</f>
        <v>NA</v>
      </c>
      <c r="AT9" s="128" t="str">
        <f>IF(VLOOKUP(AJ9,Emargement!$A$9:$J$528,2,FALSE)="","NA",IF(VLOOKUP(AJ9,Emargement!$A$9:$J$528,10,FALSE)&lt;&gt;0,"NP",IF(_xlfn.XLOOKUP(AJ9,$H$7:$H$206,$H$7:$H$206,"")&lt;&gt;"","AB",_xlfn.XLOOKUP(AJ9,'Feuille de saisie'!$D$7:$D$206,'Feuille de saisie'!$D$7:$D$206,"NC",0))))</f>
        <v>NA</v>
      </c>
      <c r="AU9" s="128" t="str">
        <f>IF(VLOOKUP(AK9,Emargement!$A$9:$J$528,2,FALSE)="","NA",IF(VLOOKUP(AK9,Emargement!$A$9:$J$528,10,FALSE)&lt;&gt;0,"NP",IF(_xlfn.XLOOKUP(AK9,$H$7:$H$206,$H$7:$H$206,"")&lt;&gt;"","AB",_xlfn.XLOOKUP(AK9,'Feuille de saisie'!$D$7:$D$206,'Feuille de saisie'!$D$7:$D$206,"NC",0))))</f>
        <v>NA</v>
      </c>
      <c r="AV9" s="128" t="str">
        <f>IF(VLOOKUP(AL9,Emargement!$A$9:$J$528,2,FALSE)="","NA",IF(VLOOKUP(AL9,Emargement!$A$9:$J$528,10,FALSE)&lt;&gt;0,"NP",IF(_xlfn.XLOOKUP(AL9,$H$7:$H$206,$H$7:$H$206,"")&lt;&gt;"","AB",_xlfn.XLOOKUP(AL9,'Feuille de saisie'!$D$7:$D$206,'Feuille de saisie'!$D$7:$D$206,"NC",0))))</f>
        <v>NA</v>
      </c>
      <c r="AW9" s="128" t="str">
        <f>IF(VLOOKUP(AM9,Emargement!$A$9:$J$528,2,FALSE)="","NA",IF(VLOOKUP(AM9,Emargement!$A$9:$J$528,10,FALSE)&lt;&gt;0,"NP",IF(_xlfn.XLOOKUP(AM9,$H$7:$H$206,$H$7:$H$206,"")&lt;&gt;"","AB",_xlfn.XLOOKUP(AM9,'Feuille de saisie'!$D$7:$D$206,'Feuille de saisie'!$D$7:$D$206,"NC",0))))</f>
        <v>NA</v>
      </c>
      <c r="AX9" s="128" t="str">
        <f>IF(VLOOKUP(AN9,Emargement!$A$9:$J$528,2,FALSE)="","NA",IF(VLOOKUP(AN9,Emargement!$A$9:$J$528,10,FALSE)&lt;&gt;0,"NP",IF(_xlfn.XLOOKUP(AN9,$H$7:$H$206,$H$7:$H$206,"")&lt;&gt;"","AB",_xlfn.XLOOKUP(AN9,'Feuille de saisie'!$D$7:$D$206,'Feuille de saisie'!$D$7:$D$206,"NC",0))))</f>
        <v>NA</v>
      </c>
      <c r="AY9" s="128" t="str">
        <f>IF(VLOOKUP(AO9,Emargement!$A$9:$J$528,2,FALSE)="","NA",IF(VLOOKUP(AO9,Emargement!$A$9:$J$528,10,FALSE)&lt;&gt;0,"NP",IF(_xlfn.XLOOKUP(AO9,$H$7:$H$206,$H$7:$H$206,"")&lt;&gt;"","AB",_xlfn.XLOOKUP(AO9,'Feuille de saisie'!$D$7:$D$206,'Feuille de saisie'!$D$7:$D$206,"NC",0))))</f>
        <v>NA</v>
      </c>
      <c r="AZ9" s="128" t="str">
        <f>IF(VLOOKUP(AP9,Emargement!$A$9:$J$528,2,FALSE)="","NA",IF(VLOOKUP(AP9,Emargement!$A$9:$J$528,10,FALSE)&lt;&gt;0,"NP",IF(_xlfn.XLOOKUP(AP9,$H$7:$H$206,$H$7:$H$206,"")&lt;&gt;"","AB",_xlfn.XLOOKUP(AP9,'Feuille de saisie'!$D$7:$D$206,'Feuille de saisie'!$D$7:$D$206,"NC",0))))</f>
        <v>NA</v>
      </c>
      <c r="BA9" s="128" t="str">
        <f>IF(VLOOKUP(AQ9,Emargement!$A$9:$J$528,2,FALSE)="","NA",IF(VLOOKUP(AQ9,Emargement!$A$9:$J$528,10,FALSE)&lt;&gt;0,"NP",IF(_xlfn.XLOOKUP(AQ9,$H$7:$H$206,$H$7:$H$206,"")&lt;&gt;"","AB",_xlfn.XLOOKUP(AQ9,'Feuille de saisie'!$D$7:$D$206,'Feuille de saisie'!$D$7:$D$206,"NC",0))))</f>
        <v>NA</v>
      </c>
      <c r="BB9" s="128" t="str">
        <f>IF(VLOOKUP(AR9,Emargement!$A$9:$J$528,2,FALSE)="","NA",IF(VLOOKUP(AR9,Emargement!$A$9:$J$528,10,FALSE)&lt;&gt;0,"NP",IF(_xlfn.XLOOKUP(AR9,$H$7:$H$206,$H$7:$H$206,"")&lt;&gt;"","AB",_xlfn.XLOOKUP(AR9,'Feuille de saisie'!$D$7:$D$206,'Feuille de saisie'!$D$7:$D$206,"NC",0))))</f>
        <v>NA</v>
      </c>
    </row>
    <row r="10" spans="1:54" x14ac:dyDescent="0.25">
      <c r="A10" s="21">
        <v>4</v>
      </c>
      <c r="B10" s="21">
        <v>4</v>
      </c>
      <c r="C10" s="21">
        <v>4</v>
      </c>
      <c r="D10" s="32"/>
      <c r="E10" s="33"/>
      <c r="F10" s="34"/>
      <c r="G10" s="35"/>
      <c r="H10" s="134"/>
      <c r="I10" s="21">
        <f t="shared" si="2"/>
        <v>0</v>
      </c>
      <c r="J10" s="21">
        <f t="shared" si="3"/>
        <v>0</v>
      </c>
      <c r="K10" s="21">
        <f t="shared" si="4"/>
        <v>0</v>
      </c>
      <c r="L10" s="21">
        <f>IFERROR(VLOOKUP(D10,Emargement!$A$9:$J$528,10,FALSE),0)</f>
        <v>0</v>
      </c>
      <c r="M10" s="20"/>
      <c r="N10" s="141" t="str">
        <f t="shared" si="5"/>
        <v/>
      </c>
      <c r="O10" s="20"/>
      <c r="P10" s="20">
        <f t="shared" si="6"/>
        <v>0</v>
      </c>
      <c r="Q10" s="20">
        <f t="shared" ref="Q10:Q72" si="17">P10-$P$7</f>
        <v>0</v>
      </c>
      <c r="R10" s="20"/>
      <c r="S10" s="115" t="str">
        <f t="shared" si="7"/>
        <v/>
      </c>
      <c r="T10" s="21" t="str">
        <f t="shared" si="8"/>
        <v/>
      </c>
      <c r="U10" s="21" t="str">
        <f t="shared" si="9"/>
        <v/>
      </c>
      <c r="V10" s="21" t="str">
        <f t="shared" si="10"/>
        <v/>
      </c>
      <c r="W10" s="21" t="str">
        <f t="shared" si="11"/>
        <v/>
      </c>
      <c r="X10" s="21" t="str">
        <f t="shared" si="12"/>
        <v/>
      </c>
      <c r="Y10" s="114" t="str">
        <f t="shared" si="13"/>
        <v/>
      </c>
      <c r="Z10" s="20"/>
      <c r="AA10" s="30" t="str">
        <f>IF(D10="","",VLOOKUP(D10,Emargement!$A$9:$B$528,2,TRUE))</f>
        <v/>
      </c>
      <c r="AB10" s="20" t="str">
        <f>IF(D10="","",VLOOKUP(D10,Emargement!$A$9:$C$528,3,TRUE))</f>
        <v/>
      </c>
      <c r="AC10" s="20" t="str">
        <f>IF(D10="","",VLOOKUP(D10,Emargement!$A$9:$D$528,4,TRUE))</f>
        <v/>
      </c>
      <c r="AD10" s="20" t="str">
        <f>IF(D10="","",VLOOKUP(D10,Emargement!$A$9:$E$528,5,TRUE))</f>
        <v/>
      </c>
      <c r="AE10" s="20" t="str">
        <f>IF(D10="","",VLOOKUP(D10,Emargement!$A$9:$G$528,7,TRUE))</f>
        <v/>
      </c>
      <c r="AF10" s="20" t="str">
        <f>IF(D10="","",VLOOKUP(D10,Emargement!$A$9:$F$528,6,TRUE))</f>
        <v/>
      </c>
      <c r="AG10" s="31" t="str">
        <f t="shared" si="14"/>
        <v/>
      </c>
      <c r="AH10" s="20"/>
      <c r="AI10" s="129">
        <f t="shared" si="15"/>
        <v>31</v>
      </c>
      <c r="AJ10" s="127">
        <f t="shared" ref="AJ10:AR10" si="18">AI10+1</f>
        <v>32</v>
      </c>
      <c r="AK10" s="127">
        <f t="shared" si="18"/>
        <v>33</v>
      </c>
      <c r="AL10" s="127">
        <f t="shared" si="18"/>
        <v>34</v>
      </c>
      <c r="AM10" s="127">
        <f t="shared" si="18"/>
        <v>35</v>
      </c>
      <c r="AN10" s="127">
        <f t="shared" si="18"/>
        <v>36</v>
      </c>
      <c r="AO10" s="127">
        <f t="shared" si="18"/>
        <v>37</v>
      </c>
      <c r="AP10" s="127">
        <f t="shared" si="18"/>
        <v>38</v>
      </c>
      <c r="AQ10" s="127">
        <f t="shared" si="18"/>
        <v>39</v>
      </c>
      <c r="AR10" s="127">
        <f t="shared" si="18"/>
        <v>40</v>
      </c>
      <c r="AS10" s="128" t="str">
        <f>IF(VLOOKUP(AI10,Emargement!$A$9:$J$528,2,FALSE)="","NA",IF(VLOOKUP(AI10,Emargement!$A$9:$J$528,10,FALSE)&lt;&gt;0,"NP",IF(_xlfn.XLOOKUP(AI10,$H$7:$H$206,$H$7:$H$206,"")&lt;&gt;"","AB",_xlfn.XLOOKUP(AI10,'Feuille de saisie'!$D$7:$D$206,'Feuille de saisie'!$D$7:$D$206,"NC",0))))</f>
        <v>NA</v>
      </c>
      <c r="AT10" s="128" t="str">
        <f>IF(VLOOKUP(AJ10,Emargement!$A$9:$J$528,2,FALSE)="","NA",IF(VLOOKUP(AJ10,Emargement!$A$9:$J$528,10,FALSE)&lt;&gt;0,"NP",IF(_xlfn.XLOOKUP(AJ10,$H$7:$H$206,$H$7:$H$206,"")&lt;&gt;"","AB",_xlfn.XLOOKUP(AJ10,'Feuille de saisie'!$D$7:$D$206,'Feuille de saisie'!$D$7:$D$206,"NC",0))))</f>
        <v>NA</v>
      </c>
      <c r="AU10" s="128" t="str">
        <f>IF(VLOOKUP(AK10,Emargement!$A$9:$J$528,2,FALSE)="","NA",IF(VLOOKUP(AK10,Emargement!$A$9:$J$528,10,FALSE)&lt;&gt;0,"NP",IF(_xlfn.XLOOKUP(AK10,$H$7:$H$206,$H$7:$H$206,"")&lt;&gt;"","AB",_xlfn.XLOOKUP(AK10,'Feuille de saisie'!$D$7:$D$206,'Feuille de saisie'!$D$7:$D$206,"NC",0))))</f>
        <v>NA</v>
      </c>
      <c r="AV10" s="128" t="str">
        <f>IF(VLOOKUP(AL10,Emargement!$A$9:$J$528,2,FALSE)="","NA",IF(VLOOKUP(AL10,Emargement!$A$9:$J$528,10,FALSE)&lt;&gt;0,"NP",IF(_xlfn.XLOOKUP(AL10,$H$7:$H$206,$H$7:$H$206,"")&lt;&gt;"","AB",_xlfn.XLOOKUP(AL10,'Feuille de saisie'!$D$7:$D$206,'Feuille de saisie'!$D$7:$D$206,"NC",0))))</f>
        <v>NA</v>
      </c>
      <c r="AW10" s="128" t="str">
        <f>IF(VLOOKUP(AM10,Emargement!$A$9:$J$528,2,FALSE)="","NA",IF(VLOOKUP(AM10,Emargement!$A$9:$J$528,10,FALSE)&lt;&gt;0,"NP",IF(_xlfn.XLOOKUP(AM10,$H$7:$H$206,$H$7:$H$206,"")&lt;&gt;"","AB",_xlfn.XLOOKUP(AM10,'Feuille de saisie'!$D$7:$D$206,'Feuille de saisie'!$D$7:$D$206,"NC",0))))</f>
        <v>NA</v>
      </c>
      <c r="AX10" s="128" t="str">
        <f>IF(VLOOKUP(AN10,Emargement!$A$9:$J$528,2,FALSE)="","NA",IF(VLOOKUP(AN10,Emargement!$A$9:$J$528,10,FALSE)&lt;&gt;0,"NP",IF(_xlfn.XLOOKUP(AN10,$H$7:$H$206,$H$7:$H$206,"")&lt;&gt;"","AB",_xlfn.XLOOKUP(AN10,'Feuille de saisie'!$D$7:$D$206,'Feuille de saisie'!$D$7:$D$206,"NC",0))))</f>
        <v>NA</v>
      </c>
      <c r="AY10" s="128" t="str">
        <f>IF(VLOOKUP(AO10,Emargement!$A$9:$J$528,2,FALSE)="","NA",IF(VLOOKUP(AO10,Emargement!$A$9:$J$528,10,FALSE)&lt;&gt;0,"NP",IF(_xlfn.XLOOKUP(AO10,$H$7:$H$206,$H$7:$H$206,"")&lt;&gt;"","AB",_xlfn.XLOOKUP(AO10,'Feuille de saisie'!$D$7:$D$206,'Feuille de saisie'!$D$7:$D$206,"NC",0))))</f>
        <v>NA</v>
      </c>
      <c r="AZ10" s="128" t="str">
        <f>IF(VLOOKUP(AP10,Emargement!$A$9:$J$528,2,FALSE)="","NA",IF(VLOOKUP(AP10,Emargement!$A$9:$J$528,10,FALSE)&lt;&gt;0,"NP",IF(_xlfn.XLOOKUP(AP10,$H$7:$H$206,$H$7:$H$206,"")&lt;&gt;"","AB",_xlfn.XLOOKUP(AP10,'Feuille de saisie'!$D$7:$D$206,'Feuille de saisie'!$D$7:$D$206,"NC",0))))</f>
        <v>NA</v>
      </c>
      <c r="BA10" s="128" t="str">
        <f>IF(VLOOKUP(AQ10,Emargement!$A$9:$J$528,2,FALSE)="","NA",IF(VLOOKUP(AQ10,Emargement!$A$9:$J$528,10,FALSE)&lt;&gt;0,"NP",IF(_xlfn.XLOOKUP(AQ10,$H$7:$H$206,$H$7:$H$206,"")&lt;&gt;"","AB",_xlfn.XLOOKUP(AQ10,'Feuille de saisie'!$D$7:$D$206,'Feuille de saisie'!$D$7:$D$206,"NC",0))))</f>
        <v>NA</v>
      </c>
      <c r="BB10" s="128" t="str">
        <f>IF(VLOOKUP(AR10,Emargement!$A$9:$J$528,2,FALSE)="","NA",IF(VLOOKUP(AR10,Emargement!$A$9:$J$528,10,FALSE)&lt;&gt;0,"NP",IF(_xlfn.XLOOKUP(AR10,$H$7:$H$206,$H$7:$H$206,"")&lt;&gt;"","AB",_xlfn.XLOOKUP(AR10,'Feuille de saisie'!$D$7:$D$206,'Feuille de saisie'!$D$7:$D$206,"NC",0))))</f>
        <v>NA</v>
      </c>
    </row>
    <row r="11" spans="1:54" x14ac:dyDescent="0.25">
      <c r="A11" s="21">
        <v>5</v>
      </c>
      <c r="B11" s="21">
        <v>5</v>
      </c>
      <c r="C11" s="21">
        <v>5</v>
      </c>
      <c r="D11" s="32"/>
      <c r="E11" s="33"/>
      <c r="F11" s="34"/>
      <c r="G11" s="35"/>
      <c r="H11" s="134"/>
      <c r="I11" s="21">
        <f t="shared" si="2"/>
        <v>0</v>
      </c>
      <c r="J11" s="21">
        <f t="shared" si="3"/>
        <v>0</v>
      </c>
      <c r="K11" s="21">
        <f t="shared" si="4"/>
        <v>0</v>
      </c>
      <c r="L11" s="21">
        <f>IFERROR(VLOOKUP(D11,Emargement!$A$9:$J$528,10,FALSE),0)</f>
        <v>0</v>
      </c>
      <c r="M11" s="20"/>
      <c r="N11" s="141" t="str">
        <f t="shared" si="5"/>
        <v/>
      </c>
      <c r="O11" s="20"/>
      <c r="P11" s="20">
        <f t="shared" si="6"/>
        <v>0</v>
      </c>
      <c r="Q11" s="20">
        <f t="shared" si="17"/>
        <v>0</v>
      </c>
      <c r="R11" s="20"/>
      <c r="S11" s="115" t="str">
        <f t="shared" si="7"/>
        <v/>
      </c>
      <c r="T11" s="21" t="str">
        <f t="shared" si="8"/>
        <v/>
      </c>
      <c r="U11" s="21" t="str">
        <f t="shared" si="9"/>
        <v/>
      </c>
      <c r="V11" s="21" t="str">
        <f t="shared" si="10"/>
        <v/>
      </c>
      <c r="W11" s="21" t="str">
        <f t="shared" si="11"/>
        <v/>
      </c>
      <c r="X11" s="21" t="str">
        <f t="shared" si="12"/>
        <v/>
      </c>
      <c r="Y11" s="114" t="str">
        <f t="shared" si="13"/>
        <v/>
      </c>
      <c r="Z11" s="20"/>
      <c r="AA11" s="30" t="str">
        <f>IF(D11="","",VLOOKUP(D11,Emargement!$A$9:$B$528,2,TRUE))</f>
        <v/>
      </c>
      <c r="AB11" s="20" t="str">
        <f>IF(D11="","",VLOOKUP(D11,Emargement!$A$9:$C$528,3,TRUE))</f>
        <v/>
      </c>
      <c r="AC11" s="20" t="str">
        <f>IF(D11="","",VLOOKUP(D11,Emargement!$A$9:$D$528,4,TRUE))</f>
        <v/>
      </c>
      <c r="AD11" s="20" t="str">
        <f>IF(D11="","",VLOOKUP(D11,Emargement!$A$9:$E$528,5,TRUE))</f>
        <v/>
      </c>
      <c r="AE11" s="20" t="str">
        <f>IF(D11="","",VLOOKUP(D11,Emargement!$A$9:$G$528,7,TRUE))</f>
        <v/>
      </c>
      <c r="AF11" s="20" t="str">
        <f>IF(D11="","",VLOOKUP(D11,Emargement!$A$9:$F$528,6,TRUE))</f>
        <v/>
      </c>
      <c r="AG11" s="31" t="str">
        <f t="shared" si="14"/>
        <v/>
      </c>
      <c r="AH11" s="20"/>
      <c r="AI11" s="129">
        <f t="shared" si="15"/>
        <v>41</v>
      </c>
      <c r="AJ11" s="127">
        <f t="shared" ref="AJ11:AR11" si="19">AI11+1</f>
        <v>42</v>
      </c>
      <c r="AK11" s="127">
        <f t="shared" si="19"/>
        <v>43</v>
      </c>
      <c r="AL11" s="127">
        <f t="shared" si="19"/>
        <v>44</v>
      </c>
      <c r="AM11" s="127">
        <f t="shared" si="19"/>
        <v>45</v>
      </c>
      <c r="AN11" s="127">
        <f t="shared" si="19"/>
        <v>46</v>
      </c>
      <c r="AO11" s="127">
        <f t="shared" si="19"/>
        <v>47</v>
      </c>
      <c r="AP11" s="127">
        <f t="shared" si="19"/>
        <v>48</v>
      </c>
      <c r="AQ11" s="127">
        <f t="shared" si="19"/>
        <v>49</v>
      </c>
      <c r="AR11" s="127">
        <f t="shared" si="19"/>
        <v>50</v>
      </c>
      <c r="AS11" s="128" t="str">
        <f>IF(VLOOKUP(AI11,Emargement!$A$9:$J$528,2,FALSE)="","NA",IF(VLOOKUP(AI11,Emargement!$A$9:$J$528,10,FALSE)&lt;&gt;0,"NP",IF(_xlfn.XLOOKUP(AI11,$H$7:$H$206,$H$7:$H$206,"")&lt;&gt;"","AB",_xlfn.XLOOKUP(AI11,'Feuille de saisie'!$D$7:$D$206,'Feuille de saisie'!$D$7:$D$206,"NC",0))))</f>
        <v>NA</v>
      </c>
      <c r="AT11" s="128" t="str">
        <f>IF(VLOOKUP(AJ11,Emargement!$A$9:$J$528,2,FALSE)="","NA",IF(VLOOKUP(AJ11,Emargement!$A$9:$J$528,10,FALSE)&lt;&gt;0,"NP",IF(_xlfn.XLOOKUP(AJ11,$H$7:$H$206,$H$7:$H$206,"")&lt;&gt;"","AB",_xlfn.XLOOKUP(AJ11,'Feuille de saisie'!$D$7:$D$206,'Feuille de saisie'!$D$7:$D$206,"NC",0))))</f>
        <v>NA</v>
      </c>
      <c r="AU11" s="128" t="str">
        <f>IF(VLOOKUP(AK11,Emargement!$A$9:$J$528,2,FALSE)="","NA",IF(VLOOKUP(AK11,Emargement!$A$9:$J$528,10,FALSE)&lt;&gt;0,"NP",IF(_xlfn.XLOOKUP(AK11,$H$7:$H$206,$H$7:$H$206,"")&lt;&gt;"","AB",_xlfn.XLOOKUP(AK11,'Feuille de saisie'!$D$7:$D$206,'Feuille de saisie'!$D$7:$D$206,"NC",0))))</f>
        <v>NA</v>
      </c>
      <c r="AV11" s="128" t="str">
        <f>IF(VLOOKUP(AL11,Emargement!$A$9:$J$528,2,FALSE)="","NA",IF(VLOOKUP(AL11,Emargement!$A$9:$J$528,10,FALSE)&lt;&gt;0,"NP",IF(_xlfn.XLOOKUP(AL11,$H$7:$H$206,$H$7:$H$206,"")&lt;&gt;"","AB",_xlfn.XLOOKUP(AL11,'Feuille de saisie'!$D$7:$D$206,'Feuille de saisie'!$D$7:$D$206,"NC",0))))</f>
        <v>NA</v>
      </c>
      <c r="AW11" s="128" t="str">
        <f>IF(VLOOKUP(AM11,Emargement!$A$9:$J$528,2,FALSE)="","NA",IF(VLOOKUP(AM11,Emargement!$A$9:$J$528,10,FALSE)&lt;&gt;0,"NP",IF(_xlfn.XLOOKUP(AM11,$H$7:$H$206,$H$7:$H$206,"")&lt;&gt;"","AB",_xlfn.XLOOKUP(AM11,'Feuille de saisie'!$D$7:$D$206,'Feuille de saisie'!$D$7:$D$206,"NC",0))))</f>
        <v>NA</v>
      </c>
      <c r="AX11" s="128" t="str">
        <f>IF(VLOOKUP(AN11,Emargement!$A$9:$J$528,2,FALSE)="","NA",IF(VLOOKUP(AN11,Emargement!$A$9:$J$528,10,FALSE)&lt;&gt;0,"NP",IF(_xlfn.XLOOKUP(AN11,$H$7:$H$206,$H$7:$H$206,"")&lt;&gt;"","AB",_xlfn.XLOOKUP(AN11,'Feuille de saisie'!$D$7:$D$206,'Feuille de saisie'!$D$7:$D$206,"NC",0))))</f>
        <v>NA</v>
      </c>
      <c r="AY11" s="128" t="str">
        <f>IF(VLOOKUP(AO11,Emargement!$A$9:$J$528,2,FALSE)="","NA",IF(VLOOKUP(AO11,Emargement!$A$9:$J$528,10,FALSE)&lt;&gt;0,"NP",IF(_xlfn.XLOOKUP(AO11,$H$7:$H$206,$H$7:$H$206,"")&lt;&gt;"","AB",_xlfn.XLOOKUP(AO11,'Feuille de saisie'!$D$7:$D$206,'Feuille de saisie'!$D$7:$D$206,"NC",0))))</f>
        <v>NA</v>
      </c>
      <c r="AZ11" s="128" t="str">
        <f>IF(VLOOKUP(AP11,Emargement!$A$9:$J$528,2,FALSE)="","NA",IF(VLOOKUP(AP11,Emargement!$A$9:$J$528,10,FALSE)&lt;&gt;0,"NP",IF(_xlfn.XLOOKUP(AP11,$H$7:$H$206,$H$7:$H$206,"")&lt;&gt;"","AB",_xlfn.XLOOKUP(AP11,'Feuille de saisie'!$D$7:$D$206,'Feuille de saisie'!$D$7:$D$206,"NC",0))))</f>
        <v>NA</v>
      </c>
      <c r="BA11" s="128" t="str">
        <f>IF(VLOOKUP(AQ11,Emargement!$A$9:$J$528,2,FALSE)="","NA",IF(VLOOKUP(AQ11,Emargement!$A$9:$J$528,10,FALSE)&lt;&gt;0,"NP",IF(_xlfn.XLOOKUP(AQ11,$H$7:$H$206,$H$7:$H$206,"")&lt;&gt;"","AB",_xlfn.XLOOKUP(AQ11,'Feuille de saisie'!$D$7:$D$206,'Feuille de saisie'!$D$7:$D$206,"NC",0))))</f>
        <v>NA</v>
      </c>
      <c r="BB11" s="128" t="str">
        <f>IF(VLOOKUP(AR11,Emargement!$A$9:$J$528,2,FALSE)="","NA",IF(VLOOKUP(AR11,Emargement!$A$9:$J$528,10,FALSE)&lt;&gt;0,"NP",IF(_xlfn.XLOOKUP(AR11,$H$7:$H$206,$H$7:$H$206,"")&lt;&gt;"","AB",_xlfn.XLOOKUP(AR11,'Feuille de saisie'!$D$7:$D$206,'Feuille de saisie'!$D$7:$D$206,"NC",0))))</f>
        <v>NA</v>
      </c>
    </row>
    <row r="12" spans="1:54" x14ac:dyDescent="0.25">
      <c r="A12" s="21">
        <v>6</v>
      </c>
      <c r="B12" s="21">
        <v>6</v>
      </c>
      <c r="C12" s="21">
        <v>6</v>
      </c>
      <c r="D12" s="32"/>
      <c r="E12" s="33"/>
      <c r="F12" s="34"/>
      <c r="G12" s="35"/>
      <c r="H12" s="134"/>
      <c r="I12" s="21">
        <f t="shared" si="2"/>
        <v>0</v>
      </c>
      <c r="J12" s="21">
        <f t="shared" si="3"/>
        <v>0</v>
      </c>
      <c r="K12" s="21">
        <f t="shared" si="4"/>
        <v>0</v>
      </c>
      <c r="L12" s="21">
        <f>IFERROR(VLOOKUP(D12,Emargement!$A$9:$J$528,10,FALSE),0)</f>
        <v>0</v>
      </c>
      <c r="M12" s="20"/>
      <c r="N12" s="141" t="str">
        <f t="shared" si="5"/>
        <v/>
      </c>
      <c r="O12" s="20"/>
      <c r="P12" s="20">
        <f t="shared" si="6"/>
        <v>0</v>
      </c>
      <c r="Q12" s="20">
        <f t="shared" si="17"/>
        <v>0</v>
      </c>
      <c r="R12" s="20"/>
      <c r="S12" s="115" t="str">
        <f t="shared" si="7"/>
        <v/>
      </c>
      <c r="T12" s="21" t="str">
        <f t="shared" si="8"/>
        <v/>
      </c>
      <c r="U12" s="21" t="str">
        <f t="shared" si="9"/>
        <v/>
      </c>
      <c r="V12" s="21" t="str">
        <f t="shared" si="10"/>
        <v/>
      </c>
      <c r="W12" s="21" t="str">
        <f t="shared" si="11"/>
        <v/>
      </c>
      <c r="X12" s="21" t="str">
        <f t="shared" si="12"/>
        <v/>
      </c>
      <c r="Y12" s="114" t="str">
        <f t="shared" si="13"/>
        <v/>
      </c>
      <c r="Z12" s="20"/>
      <c r="AA12" s="30" t="str">
        <f>IF(D12="","",VLOOKUP(D12,Emargement!$A$9:$B$528,2,TRUE))</f>
        <v/>
      </c>
      <c r="AB12" s="20" t="str">
        <f>IF(D12="","",VLOOKUP(D12,Emargement!$A$9:$C$528,3,TRUE))</f>
        <v/>
      </c>
      <c r="AC12" s="20" t="str">
        <f>IF(D12="","",VLOOKUP(D12,Emargement!$A$9:$D$528,4,TRUE))</f>
        <v/>
      </c>
      <c r="AD12" s="20" t="str">
        <f>IF(D12="","",VLOOKUP(D12,Emargement!$A$9:$E$528,5,TRUE))</f>
        <v/>
      </c>
      <c r="AE12" s="20" t="str">
        <f>IF(D12="","",VLOOKUP(D12,Emargement!$A$9:$G$528,7,TRUE))</f>
        <v/>
      </c>
      <c r="AF12" s="20" t="str">
        <f>IF(D12="","",VLOOKUP(D12,Emargement!$A$9:$F$528,6,TRUE))</f>
        <v/>
      </c>
      <c r="AG12" s="31" t="str">
        <f t="shared" si="14"/>
        <v/>
      </c>
      <c r="AH12" s="20"/>
      <c r="AI12" s="129">
        <f t="shared" si="15"/>
        <v>51</v>
      </c>
      <c r="AJ12" s="127">
        <f t="shared" ref="AJ12:AR12" si="20">AI12+1</f>
        <v>52</v>
      </c>
      <c r="AK12" s="127">
        <f t="shared" si="20"/>
        <v>53</v>
      </c>
      <c r="AL12" s="127">
        <f t="shared" si="20"/>
        <v>54</v>
      </c>
      <c r="AM12" s="127">
        <f t="shared" si="20"/>
        <v>55</v>
      </c>
      <c r="AN12" s="127">
        <f t="shared" si="20"/>
        <v>56</v>
      </c>
      <c r="AO12" s="127">
        <f t="shared" si="20"/>
        <v>57</v>
      </c>
      <c r="AP12" s="127">
        <f t="shared" si="20"/>
        <v>58</v>
      </c>
      <c r="AQ12" s="127">
        <f t="shared" si="20"/>
        <v>59</v>
      </c>
      <c r="AR12" s="127">
        <f t="shared" si="20"/>
        <v>60</v>
      </c>
      <c r="AS12" s="128" t="str">
        <f>IF(VLOOKUP(AI12,Emargement!$A$9:$J$528,2,FALSE)="","NA",IF(VLOOKUP(AI12,Emargement!$A$9:$J$528,10,FALSE)&lt;&gt;0,"NP",IF(_xlfn.XLOOKUP(AI12,$H$7:$H$206,$H$7:$H$206,"")&lt;&gt;"","AB",_xlfn.XLOOKUP(AI12,'Feuille de saisie'!$D$7:$D$206,'Feuille de saisie'!$D$7:$D$206,"NC",0))))</f>
        <v>NA</v>
      </c>
      <c r="AT12" s="128" t="str">
        <f>IF(VLOOKUP(AJ12,Emargement!$A$9:$J$528,2,FALSE)="","NA",IF(VLOOKUP(AJ12,Emargement!$A$9:$J$528,10,FALSE)&lt;&gt;0,"NP",IF(_xlfn.XLOOKUP(AJ12,$H$7:$H$206,$H$7:$H$206,"")&lt;&gt;"","AB",_xlfn.XLOOKUP(AJ12,'Feuille de saisie'!$D$7:$D$206,'Feuille de saisie'!$D$7:$D$206,"NC",0))))</f>
        <v>NA</v>
      </c>
      <c r="AU12" s="128" t="str">
        <f>IF(VLOOKUP(AK12,Emargement!$A$9:$J$528,2,FALSE)="","NA",IF(VLOOKUP(AK12,Emargement!$A$9:$J$528,10,FALSE)&lt;&gt;0,"NP",IF(_xlfn.XLOOKUP(AK12,$H$7:$H$206,$H$7:$H$206,"")&lt;&gt;"","AB",_xlfn.XLOOKUP(AK12,'Feuille de saisie'!$D$7:$D$206,'Feuille de saisie'!$D$7:$D$206,"NC",0))))</f>
        <v>NA</v>
      </c>
      <c r="AV12" s="128" t="str">
        <f>IF(VLOOKUP(AL12,Emargement!$A$9:$J$528,2,FALSE)="","NA",IF(VLOOKUP(AL12,Emargement!$A$9:$J$528,10,FALSE)&lt;&gt;0,"NP",IF(_xlfn.XLOOKUP(AL12,$H$7:$H$206,$H$7:$H$206,"")&lt;&gt;"","AB",_xlfn.XLOOKUP(AL12,'Feuille de saisie'!$D$7:$D$206,'Feuille de saisie'!$D$7:$D$206,"NC",0))))</f>
        <v>NA</v>
      </c>
      <c r="AW12" s="128" t="str">
        <f>IF(VLOOKUP(AM12,Emargement!$A$9:$J$528,2,FALSE)="","NA",IF(VLOOKUP(AM12,Emargement!$A$9:$J$528,10,FALSE)&lt;&gt;0,"NP",IF(_xlfn.XLOOKUP(AM12,$H$7:$H$206,$H$7:$H$206,"")&lt;&gt;"","AB",_xlfn.XLOOKUP(AM12,'Feuille de saisie'!$D$7:$D$206,'Feuille de saisie'!$D$7:$D$206,"NC",0))))</f>
        <v>NA</v>
      </c>
      <c r="AX12" s="128" t="str">
        <f>IF(VLOOKUP(AN12,Emargement!$A$9:$J$528,2,FALSE)="","NA",IF(VLOOKUP(AN12,Emargement!$A$9:$J$528,10,FALSE)&lt;&gt;0,"NP",IF(_xlfn.XLOOKUP(AN12,$H$7:$H$206,$H$7:$H$206,"")&lt;&gt;"","AB",_xlfn.XLOOKUP(AN12,'Feuille de saisie'!$D$7:$D$206,'Feuille de saisie'!$D$7:$D$206,"NC",0))))</f>
        <v>NA</v>
      </c>
      <c r="AY12" s="128" t="str">
        <f>IF(VLOOKUP(AO12,Emargement!$A$9:$J$528,2,FALSE)="","NA",IF(VLOOKUP(AO12,Emargement!$A$9:$J$528,10,FALSE)&lt;&gt;0,"NP",IF(_xlfn.XLOOKUP(AO12,$H$7:$H$206,$H$7:$H$206,"")&lt;&gt;"","AB",_xlfn.XLOOKUP(AO12,'Feuille de saisie'!$D$7:$D$206,'Feuille de saisie'!$D$7:$D$206,"NC",0))))</f>
        <v>NA</v>
      </c>
      <c r="AZ12" s="128" t="str">
        <f>IF(VLOOKUP(AP12,Emargement!$A$9:$J$528,2,FALSE)="","NA",IF(VLOOKUP(AP12,Emargement!$A$9:$J$528,10,FALSE)&lt;&gt;0,"NP",IF(_xlfn.XLOOKUP(AP12,$H$7:$H$206,$H$7:$H$206,"")&lt;&gt;"","AB",_xlfn.XLOOKUP(AP12,'Feuille de saisie'!$D$7:$D$206,'Feuille de saisie'!$D$7:$D$206,"NC",0))))</f>
        <v>NA</v>
      </c>
      <c r="BA12" s="128" t="str">
        <f>IF(VLOOKUP(AQ12,Emargement!$A$9:$J$528,2,FALSE)="","NA",IF(VLOOKUP(AQ12,Emargement!$A$9:$J$528,10,FALSE)&lt;&gt;0,"NP",IF(_xlfn.XLOOKUP(AQ12,$H$7:$H$206,$H$7:$H$206,"")&lt;&gt;"","AB",_xlfn.XLOOKUP(AQ12,'Feuille de saisie'!$D$7:$D$206,'Feuille de saisie'!$D$7:$D$206,"NC",0))))</f>
        <v>NA</v>
      </c>
      <c r="BB12" s="128" t="str">
        <f>IF(VLOOKUP(AR12,Emargement!$A$9:$J$528,2,FALSE)="","NA",IF(VLOOKUP(AR12,Emargement!$A$9:$J$528,10,FALSE)&lt;&gt;0,"NP",IF(_xlfn.XLOOKUP(AR12,$H$7:$H$206,$H$7:$H$206,"")&lt;&gt;"","AB",_xlfn.XLOOKUP(AR12,'Feuille de saisie'!$D$7:$D$206,'Feuille de saisie'!$D$7:$D$206,"NC",0))))</f>
        <v>NA</v>
      </c>
    </row>
    <row r="13" spans="1:54" x14ac:dyDescent="0.25">
      <c r="A13" s="21">
        <v>7</v>
      </c>
      <c r="B13" s="21">
        <v>7</v>
      </c>
      <c r="C13" s="21">
        <v>7</v>
      </c>
      <c r="D13" s="32"/>
      <c r="E13" s="33"/>
      <c r="F13" s="34"/>
      <c r="G13" s="35"/>
      <c r="H13" s="134"/>
      <c r="I13" s="21">
        <f t="shared" si="2"/>
        <v>0</v>
      </c>
      <c r="J13" s="21">
        <f t="shared" si="3"/>
        <v>0</v>
      </c>
      <c r="K13" s="21">
        <f t="shared" si="4"/>
        <v>0</v>
      </c>
      <c r="L13" s="21">
        <f>IFERROR(VLOOKUP(D13,Emargement!$A$9:$J$528,10,FALSE),0)</f>
        <v>0</v>
      </c>
      <c r="M13" s="20"/>
      <c r="N13" s="141" t="str">
        <f t="shared" si="5"/>
        <v/>
      </c>
      <c r="O13" s="20"/>
      <c r="P13" s="20">
        <f t="shared" si="6"/>
        <v>0</v>
      </c>
      <c r="Q13" s="20">
        <f>P13-$P$7</f>
        <v>0</v>
      </c>
      <c r="R13" s="20"/>
      <c r="S13" s="115" t="str">
        <f t="shared" si="7"/>
        <v/>
      </c>
      <c r="T13" s="21" t="str">
        <f t="shared" si="8"/>
        <v/>
      </c>
      <c r="U13" s="21" t="str">
        <f t="shared" si="9"/>
        <v/>
      </c>
      <c r="V13" s="21" t="str">
        <f t="shared" si="10"/>
        <v/>
      </c>
      <c r="W13" s="21" t="str">
        <f t="shared" si="11"/>
        <v/>
      </c>
      <c r="X13" s="21" t="str">
        <f t="shared" si="12"/>
        <v/>
      </c>
      <c r="Y13" s="114" t="str">
        <f t="shared" si="13"/>
        <v/>
      </c>
      <c r="Z13" s="20"/>
      <c r="AA13" s="30" t="str">
        <f>IF(D13="","",VLOOKUP(D13,Emargement!$A$9:$B$528,2,TRUE))</f>
        <v/>
      </c>
      <c r="AB13" s="20" t="str">
        <f>IF(D13="","",VLOOKUP(D13,Emargement!$A$9:$C$528,3,TRUE))</f>
        <v/>
      </c>
      <c r="AC13" s="20" t="str">
        <f>IF(D13="","",VLOOKUP(D13,Emargement!$A$9:$D$528,4,TRUE))</f>
        <v/>
      </c>
      <c r="AD13" s="20" t="str">
        <f>IF(D13="","",VLOOKUP(D13,Emargement!$A$9:$E$528,5,TRUE))</f>
        <v/>
      </c>
      <c r="AE13" s="20" t="str">
        <f>IF(D13="","",VLOOKUP(D13,Emargement!$A$9:$G$528,7,TRUE))</f>
        <v/>
      </c>
      <c r="AF13" s="20" t="str">
        <f>IF(D13="","",VLOOKUP(D13,Emargement!$A$9:$F$528,6,TRUE))</f>
        <v/>
      </c>
      <c r="AG13" s="31" t="str">
        <f t="shared" si="14"/>
        <v/>
      </c>
      <c r="AH13" s="20"/>
      <c r="AI13" s="129">
        <f t="shared" si="15"/>
        <v>61</v>
      </c>
      <c r="AJ13" s="127">
        <f t="shared" ref="AJ13:AR13" si="21">AI13+1</f>
        <v>62</v>
      </c>
      <c r="AK13" s="127">
        <f t="shared" si="21"/>
        <v>63</v>
      </c>
      <c r="AL13" s="127">
        <f t="shared" si="21"/>
        <v>64</v>
      </c>
      <c r="AM13" s="127">
        <f t="shared" si="21"/>
        <v>65</v>
      </c>
      <c r="AN13" s="127">
        <f t="shared" si="21"/>
        <v>66</v>
      </c>
      <c r="AO13" s="127">
        <f t="shared" si="21"/>
        <v>67</v>
      </c>
      <c r="AP13" s="127">
        <f t="shared" si="21"/>
        <v>68</v>
      </c>
      <c r="AQ13" s="127">
        <f t="shared" si="21"/>
        <v>69</v>
      </c>
      <c r="AR13" s="127">
        <f t="shared" si="21"/>
        <v>70</v>
      </c>
      <c r="AS13" s="128" t="str">
        <f>IF(VLOOKUP(AI13,Emargement!$A$9:$J$528,2,FALSE)="","NA",IF(VLOOKUP(AI13,Emargement!$A$9:$J$528,10,FALSE)&lt;&gt;0,"NP",IF(_xlfn.XLOOKUP(AI13,$H$7:$H$206,$H$7:$H$206,"")&lt;&gt;"","AB",_xlfn.XLOOKUP(AI13,'Feuille de saisie'!$D$7:$D$206,'Feuille de saisie'!$D$7:$D$206,"NC",0))))</f>
        <v>NA</v>
      </c>
      <c r="AT13" s="128" t="str">
        <f>IF(VLOOKUP(AJ13,Emargement!$A$9:$J$528,2,FALSE)="","NA",IF(VLOOKUP(AJ13,Emargement!$A$9:$J$528,10,FALSE)&lt;&gt;0,"NP",IF(_xlfn.XLOOKUP(AJ13,$H$7:$H$206,$H$7:$H$206,"")&lt;&gt;"","AB",_xlfn.XLOOKUP(AJ13,'Feuille de saisie'!$D$7:$D$206,'Feuille de saisie'!$D$7:$D$206,"NC",0))))</f>
        <v>NA</v>
      </c>
      <c r="AU13" s="128" t="str">
        <f>IF(VLOOKUP(AK13,Emargement!$A$9:$J$528,2,FALSE)="","NA",IF(VLOOKUP(AK13,Emargement!$A$9:$J$528,10,FALSE)&lt;&gt;0,"NP",IF(_xlfn.XLOOKUP(AK13,$H$7:$H$206,$H$7:$H$206,"")&lt;&gt;"","AB",_xlfn.XLOOKUP(AK13,'Feuille de saisie'!$D$7:$D$206,'Feuille de saisie'!$D$7:$D$206,"NC",0))))</f>
        <v>NA</v>
      </c>
      <c r="AV13" s="128" t="str">
        <f>IF(VLOOKUP(AL13,Emargement!$A$9:$J$528,2,FALSE)="","NA",IF(VLOOKUP(AL13,Emargement!$A$9:$J$528,10,FALSE)&lt;&gt;0,"NP",IF(_xlfn.XLOOKUP(AL13,$H$7:$H$206,$H$7:$H$206,"")&lt;&gt;"","AB",_xlfn.XLOOKUP(AL13,'Feuille de saisie'!$D$7:$D$206,'Feuille de saisie'!$D$7:$D$206,"NC",0))))</f>
        <v>NA</v>
      </c>
      <c r="AW13" s="128" t="str">
        <f>IF(VLOOKUP(AM13,Emargement!$A$9:$J$528,2,FALSE)="","NA",IF(VLOOKUP(AM13,Emargement!$A$9:$J$528,10,FALSE)&lt;&gt;0,"NP",IF(_xlfn.XLOOKUP(AM13,$H$7:$H$206,$H$7:$H$206,"")&lt;&gt;"","AB",_xlfn.XLOOKUP(AM13,'Feuille de saisie'!$D$7:$D$206,'Feuille de saisie'!$D$7:$D$206,"NC",0))))</f>
        <v>NA</v>
      </c>
      <c r="AX13" s="128" t="str">
        <f>IF(VLOOKUP(AN13,Emargement!$A$9:$J$528,2,FALSE)="","NA",IF(VLOOKUP(AN13,Emargement!$A$9:$J$528,10,FALSE)&lt;&gt;0,"NP",IF(_xlfn.XLOOKUP(AN13,$H$7:$H$206,$H$7:$H$206,"")&lt;&gt;"","AB",_xlfn.XLOOKUP(AN13,'Feuille de saisie'!$D$7:$D$206,'Feuille de saisie'!$D$7:$D$206,"NC",0))))</f>
        <v>NA</v>
      </c>
      <c r="AY13" s="128" t="str">
        <f>IF(VLOOKUP(AO13,Emargement!$A$9:$J$528,2,FALSE)="","NA",IF(VLOOKUP(AO13,Emargement!$A$9:$J$528,10,FALSE)&lt;&gt;0,"NP",IF(_xlfn.XLOOKUP(AO13,$H$7:$H$206,$H$7:$H$206,"")&lt;&gt;"","AB",_xlfn.XLOOKUP(AO13,'Feuille de saisie'!$D$7:$D$206,'Feuille de saisie'!$D$7:$D$206,"NC",0))))</f>
        <v>NA</v>
      </c>
      <c r="AZ13" s="128" t="str">
        <f>IF(VLOOKUP(AP13,Emargement!$A$9:$J$528,2,FALSE)="","NA",IF(VLOOKUP(AP13,Emargement!$A$9:$J$528,10,FALSE)&lt;&gt;0,"NP",IF(_xlfn.XLOOKUP(AP13,$H$7:$H$206,$H$7:$H$206,"")&lt;&gt;"","AB",_xlfn.XLOOKUP(AP13,'Feuille de saisie'!$D$7:$D$206,'Feuille de saisie'!$D$7:$D$206,"NC",0))))</f>
        <v>NA</v>
      </c>
      <c r="BA13" s="128" t="str">
        <f>IF(VLOOKUP(AQ13,Emargement!$A$9:$J$528,2,FALSE)="","NA",IF(VLOOKUP(AQ13,Emargement!$A$9:$J$528,10,FALSE)&lt;&gt;0,"NP",IF(_xlfn.XLOOKUP(AQ13,$H$7:$H$206,$H$7:$H$206,"")&lt;&gt;"","AB",_xlfn.XLOOKUP(AQ13,'Feuille de saisie'!$D$7:$D$206,'Feuille de saisie'!$D$7:$D$206,"NC",0))))</f>
        <v>NA</v>
      </c>
      <c r="BB13" s="128" t="str">
        <f>IF(VLOOKUP(AR13,Emargement!$A$9:$J$528,2,FALSE)="","NA",IF(VLOOKUP(AR13,Emargement!$A$9:$J$528,10,FALSE)&lt;&gt;0,"NP",IF(_xlfn.XLOOKUP(AR13,$H$7:$H$206,$H$7:$H$206,"")&lt;&gt;"","AB",_xlfn.XLOOKUP(AR13,'Feuille de saisie'!$D$7:$D$206,'Feuille de saisie'!$D$7:$D$206,"NC",0))))</f>
        <v>NA</v>
      </c>
    </row>
    <row r="14" spans="1:54" x14ac:dyDescent="0.25">
      <c r="A14" s="21">
        <v>8</v>
      </c>
      <c r="B14" s="21">
        <v>8</v>
      </c>
      <c r="C14" s="21">
        <v>8</v>
      </c>
      <c r="D14" s="32"/>
      <c r="E14" s="33"/>
      <c r="F14" s="34"/>
      <c r="G14" s="35"/>
      <c r="H14" s="134"/>
      <c r="I14" s="21">
        <f t="shared" si="2"/>
        <v>0</v>
      </c>
      <c r="J14" s="21">
        <f t="shared" si="3"/>
        <v>0</v>
      </c>
      <c r="K14" s="21">
        <f t="shared" si="4"/>
        <v>0</v>
      </c>
      <c r="L14" s="21">
        <f>IFERROR(VLOOKUP(D14,Emargement!$A$9:$J$528,10,FALSE),0)</f>
        <v>0</v>
      </c>
      <c r="M14" s="20"/>
      <c r="N14" s="141" t="str">
        <f t="shared" si="5"/>
        <v/>
      </c>
      <c r="O14" s="20"/>
      <c r="P14" s="20">
        <f t="shared" si="6"/>
        <v>0</v>
      </c>
      <c r="Q14" s="20">
        <f t="shared" si="17"/>
        <v>0</v>
      </c>
      <c r="R14" s="20"/>
      <c r="S14" s="115" t="str">
        <f t="shared" si="7"/>
        <v/>
      </c>
      <c r="T14" s="21" t="str">
        <f t="shared" si="8"/>
        <v/>
      </c>
      <c r="U14" s="21" t="str">
        <f t="shared" si="9"/>
        <v/>
      </c>
      <c r="V14" s="21" t="str">
        <f t="shared" si="10"/>
        <v/>
      </c>
      <c r="W14" s="21" t="str">
        <f t="shared" si="11"/>
        <v/>
      </c>
      <c r="X14" s="21" t="str">
        <f t="shared" si="12"/>
        <v/>
      </c>
      <c r="Y14" s="114" t="str">
        <f t="shared" si="13"/>
        <v/>
      </c>
      <c r="Z14" s="20"/>
      <c r="AA14" s="30" t="str">
        <f>IF(D14="","",VLOOKUP(D14,Emargement!$A$9:$B$528,2,TRUE))</f>
        <v/>
      </c>
      <c r="AB14" s="20" t="str">
        <f>IF(D14="","",VLOOKUP(D14,Emargement!$A$9:$C$528,3,TRUE))</f>
        <v/>
      </c>
      <c r="AC14" s="20" t="str">
        <f>IF(D14="","",VLOOKUP(D14,Emargement!$A$9:$D$528,4,TRUE))</f>
        <v/>
      </c>
      <c r="AD14" s="20" t="str">
        <f>IF(D14="","",VLOOKUP(D14,Emargement!$A$9:$E$528,5,TRUE))</f>
        <v/>
      </c>
      <c r="AE14" s="20" t="str">
        <f>IF(D14="","",VLOOKUP(D14,Emargement!$A$9:$G$528,7,TRUE))</f>
        <v/>
      </c>
      <c r="AF14" s="20" t="str">
        <f>IF(D14="","",VLOOKUP(D14,Emargement!$A$9:$F$528,6,TRUE))</f>
        <v/>
      </c>
      <c r="AG14" s="31" t="str">
        <f t="shared" si="14"/>
        <v/>
      </c>
      <c r="AH14" s="20"/>
      <c r="AI14" s="129">
        <f t="shared" si="15"/>
        <v>71</v>
      </c>
      <c r="AJ14" s="127">
        <f t="shared" ref="AJ14:AR14" si="22">AI14+1</f>
        <v>72</v>
      </c>
      <c r="AK14" s="127">
        <f t="shared" si="22"/>
        <v>73</v>
      </c>
      <c r="AL14" s="127">
        <f t="shared" si="22"/>
        <v>74</v>
      </c>
      <c r="AM14" s="127">
        <f t="shared" si="22"/>
        <v>75</v>
      </c>
      <c r="AN14" s="127">
        <f t="shared" si="22"/>
        <v>76</v>
      </c>
      <c r="AO14" s="127">
        <f t="shared" si="22"/>
        <v>77</v>
      </c>
      <c r="AP14" s="127">
        <f t="shared" si="22"/>
        <v>78</v>
      </c>
      <c r="AQ14" s="127">
        <f t="shared" si="22"/>
        <v>79</v>
      </c>
      <c r="AR14" s="127">
        <f t="shared" si="22"/>
        <v>80</v>
      </c>
      <c r="AS14" s="128" t="str">
        <f>IF(VLOOKUP(AI14,Emargement!$A$9:$J$528,2,FALSE)="","NA",IF(VLOOKUP(AI14,Emargement!$A$9:$J$528,10,FALSE)&lt;&gt;0,"NP",IF(_xlfn.XLOOKUP(AI14,$H$7:$H$206,$H$7:$H$206,"")&lt;&gt;"","AB",_xlfn.XLOOKUP(AI14,'Feuille de saisie'!$D$7:$D$206,'Feuille de saisie'!$D$7:$D$206,"NC",0))))</f>
        <v>NA</v>
      </c>
      <c r="AT14" s="128" t="str">
        <f>IF(VLOOKUP(AJ14,Emargement!$A$9:$J$528,2,FALSE)="","NA",IF(VLOOKUP(AJ14,Emargement!$A$9:$J$528,10,FALSE)&lt;&gt;0,"NP",IF(_xlfn.XLOOKUP(AJ14,$H$7:$H$206,$H$7:$H$206,"")&lt;&gt;"","AB",_xlfn.XLOOKUP(AJ14,'Feuille de saisie'!$D$7:$D$206,'Feuille de saisie'!$D$7:$D$206,"NC",0))))</f>
        <v>NA</v>
      </c>
      <c r="AU14" s="128" t="str">
        <f>IF(VLOOKUP(AK14,Emargement!$A$9:$J$528,2,FALSE)="","NA",IF(VLOOKUP(AK14,Emargement!$A$9:$J$528,10,FALSE)&lt;&gt;0,"NP",IF(_xlfn.XLOOKUP(AK14,$H$7:$H$206,$H$7:$H$206,"")&lt;&gt;"","AB",_xlfn.XLOOKUP(AK14,'Feuille de saisie'!$D$7:$D$206,'Feuille de saisie'!$D$7:$D$206,"NC",0))))</f>
        <v>NA</v>
      </c>
      <c r="AV14" s="128" t="str">
        <f>IF(VLOOKUP(AL14,Emargement!$A$9:$J$528,2,FALSE)="","NA",IF(VLOOKUP(AL14,Emargement!$A$9:$J$528,10,FALSE)&lt;&gt;0,"NP",IF(_xlfn.XLOOKUP(AL14,$H$7:$H$206,$H$7:$H$206,"")&lt;&gt;"","AB",_xlfn.XLOOKUP(AL14,'Feuille de saisie'!$D$7:$D$206,'Feuille de saisie'!$D$7:$D$206,"NC",0))))</f>
        <v>NA</v>
      </c>
      <c r="AW14" s="128" t="str">
        <f>IF(VLOOKUP(AM14,Emargement!$A$9:$J$528,2,FALSE)="","NA",IF(VLOOKUP(AM14,Emargement!$A$9:$J$528,10,FALSE)&lt;&gt;0,"NP",IF(_xlfn.XLOOKUP(AM14,$H$7:$H$206,$H$7:$H$206,"")&lt;&gt;"","AB",_xlfn.XLOOKUP(AM14,'Feuille de saisie'!$D$7:$D$206,'Feuille de saisie'!$D$7:$D$206,"NC",0))))</f>
        <v>NA</v>
      </c>
      <c r="AX14" s="128" t="str">
        <f>IF(VLOOKUP(AN14,Emargement!$A$9:$J$528,2,FALSE)="","NA",IF(VLOOKUP(AN14,Emargement!$A$9:$J$528,10,FALSE)&lt;&gt;0,"NP",IF(_xlfn.XLOOKUP(AN14,$H$7:$H$206,$H$7:$H$206,"")&lt;&gt;"","AB",_xlfn.XLOOKUP(AN14,'Feuille de saisie'!$D$7:$D$206,'Feuille de saisie'!$D$7:$D$206,"NC",0))))</f>
        <v>NA</v>
      </c>
      <c r="AY14" s="128" t="str">
        <f>IF(VLOOKUP(AO14,Emargement!$A$9:$J$528,2,FALSE)="","NA",IF(VLOOKUP(AO14,Emargement!$A$9:$J$528,10,FALSE)&lt;&gt;0,"NP",IF(_xlfn.XLOOKUP(AO14,$H$7:$H$206,$H$7:$H$206,"")&lt;&gt;"","AB",_xlfn.XLOOKUP(AO14,'Feuille de saisie'!$D$7:$D$206,'Feuille de saisie'!$D$7:$D$206,"NC",0))))</f>
        <v>NA</v>
      </c>
      <c r="AZ14" s="128" t="str">
        <f>IF(VLOOKUP(AP14,Emargement!$A$9:$J$528,2,FALSE)="","NA",IF(VLOOKUP(AP14,Emargement!$A$9:$J$528,10,FALSE)&lt;&gt;0,"NP",IF(_xlfn.XLOOKUP(AP14,$H$7:$H$206,$H$7:$H$206,"")&lt;&gt;"","AB",_xlfn.XLOOKUP(AP14,'Feuille de saisie'!$D$7:$D$206,'Feuille de saisie'!$D$7:$D$206,"NC",0))))</f>
        <v>NA</v>
      </c>
      <c r="BA14" s="128" t="str">
        <f>IF(VLOOKUP(AQ14,Emargement!$A$9:$J$528,2,FALSE)="","NA",IF(VLOOKUP(AQ14,Emargement!$A$9:$J$528,10,FALSE)&lt;&gt;0,"NP",IF(_xlfn.XLOOKUP(AQ14,$H$7:$H$206,$H$7:$H$206,"")&lt;&gt;"","AB",_xlfn.XLOOKUP(AQ14,'Feuille de saisie'!$D$7:$D$206,'Feuille de saisie'!$D$7:$D$206,"NC",0))))</f>
        <v>NA</v>
      </c>
      <c r="BB14" s="128" t="str">
        <f>IF(VLOOKUP(AR14,Emargement!$A$9:$J$528,2,FALSE)="","NA",IF(VLOOKUP(AR14,Emargement!$A$9:$J$528,10,FALSE)&lt;&gt;0,"NP",IF(_xlfn.XLOOKUP(AR14,$H$7:$H$206,$H$7:$H$206,"")&lt;&gt;"","AB",_xlfn.XLOOKUP(AR14,'Feuille de saisie'!$D$7:$D$206,'Feuille de saisie'!$D$7:$D$206,"NC",0))))</f>
        <v>NA</v>
      </c>
    </row>
    <row r="15" spans="1:54" x14ac:dyDescent="0.25">
      <c r="A15" s="21">
        <v>9</v>
      </c>
      <c r="B15" s="21">
        <v>9</v>
      </c>
      <c r="C15" s="21">
        <v>9</v>
      </c>
      <c r="D15" s="32"/>
      <c r="E15" s="33"/>
      <c r="F15" s="34"/>
      <c r="G15" s="35"/>
      <c r="H15" s="134"/>
      <c r="I15" s="21">
        <f t="shared" si="2"/>
        <v>0</v>
      </c>
      <c r="J15" s="21">
        <f t="shared" si="3"/>
        <v>0</v>
      </c>
      <c r="K15" s="21">
        <f t="shared" si="4"/>
        <v>0</v>
      </c>
      <c r="L15" s="21">
        <f>IFERROR(VLOOKUP(D15,Emargement!$A$9:$J$528,10,FALSE),0)</f>
        <v>0</v>
      </c>
      <c r="M15" s="20"/>
      <c r="N15" s="141" t="str">
        <f t="shared" si="5"/>
        <v/>
      </c>
      <c r="O15" s="20"/>
      <c r="P15" s="20">
        <f t="shared" si="6"/>
        <v>0</v>
      </c>
      <c r="Q15" s="20">
        <f t="shared" si="17"/>
        <v>0</v>
      </c>
      <c r="R15" s="20"/>
      <c r="S15" s="115" t="str">
        <f t="shared" si="7"/>
        <v/>
      </c>
      <c r="T15" s="21" t="str">
        <f t="shared" si="8"/>
        <v/>
      </c>
      <c r="U15" s="21" t="str">
        <f t="shared" si="9"/>
        <v/>
      </c>
      <c r="V15" s="21" t="str">
        <f t="shared" si="10"/>
        <v/>
      </c>
      <c r="W15" s="21" t="str">
        <f t="shared" si="11"/>
        <v/>
      </c>
      <c r="X15" s="21" t="str">
        <f t="shared" si="12"/>
        <v/>
      </c>
      <c r="Y15" s="114" t="str">
        <f t="shared" si="13"/>
        <v/>
      </c>
      <c r="Z15" s="20"/>
      <c r="AA15" s="30" t="str">
        <f>IF(D15="","",VLOOKUP(D15,Emargement!$A$9:$B$528,2,TRUE))</f>
        <v/>
      </c>
      <c r="AB15" s="20" t="str">
        <f>IF(D15="","",VLOOKUP(D15,Emargement!$A$9:$C$528,3,TRUE))</f>
        <v/>
      </c>
      <c r="AC15" s="20" t="str">
        <f>IF(D15="","",VLOOKUP(D15,Emargement!$A$9:$D$528,4,TRUE))</f>
        <v/>
      </c>
      <c r="AD15" s="20" t="str">
        <f>IF(D15="","",VLOOKUP(D15,Emargement!$A$9:$E$528,5,TRUE))</f>
        <v/>
      </c>
      <c r="AE15" s="20" t="str">
        <f>IF(D15="","",VLOOKUP(D15,Emargement!$A$9:$G$528,7,TRUE))</f>
        <v/>
      </c>
      <c r="AF15" s="20" t="str">
        <f>IF(D15="","",VLOOKUP(D15,Emargement!$A$9:$F$528,6,TRUE))</f>
        <v/>
      </c>
      <c r="AG15" s="31" t="str">
        <f t="shared" si="14"/>
        <v/>
      </c>
      <c r="AH15" s="20"/>
      <c r="AI15" s="129">
        <f t="shared" si="15"/>
        <v>81</v>
      </c>
      <c r="AJ15" s="127">
        <f t="shared" ref="AJ15:AR15" si="23">AI15+1</f>
        <v>82</v>
      </c>
      <c r="AK15" s="127">
        <f t="shared" si="23"/>
        <v>83</v>
      </c>
      <c r="AL15" s="127">
        <f t="shared" si="23"/>
        <v>84</v>
      </c>
      <c r="AM15" s="127">
        <f t="shared" si="23"/>
        <v>85</v>
      </c>
      <c r="AN15" s="127">
        <f t="shared" si="23"/>
        <v>86</v>
      </c>
      <c r="AO15" s="127">
        <f t="shared" si="23"/>
        <v>87</v>
      </c>
      <c r="AP15" s="127">
        <f t="shared" si="23"/>
        <v>88</v>
      </c>
      <c r="AQ15" s="127">
        <f t="shared" si="23"/>
        <v>89</v>
      </c>
      <c r="AR15" s="127">
        <f t="shared" si="23"/>
        <v>90</v>
      </c>
      <c r="AS15" s="128" t="str">
        <f>IF(VLOOKUP(AI15,Emargement!$A$9:$J$528,2,FALSE)="","NA",IF(VLOOKUP(AI15,Emargement!$A$9:$J$528,10,FALSE)&lt;&gt;0,"NP",IF(_xlfn.XLOOKUP(AI15,$H$7:$H$206,$H$7:$H$206,"")&lt;&gt;"","AB",_xlfn.XLOOKUP(AI15,'Feuille de saisie'!$D$7:$D$206,'Feuille de saisie'!$D$7:$D$206,"NC",0))))</f>
        <v>NA</v>
      </c>
      <c r="AT15" s="128" t="str">
        <f>IF(VLOOKUP(AJ15,Emargement!$A$9:$J$528,2,FALSE)="","NA",IF(VLOOKUP(AJ15,Emargement!$A$9:$J$528,10,FALSE)&lt;&gt;0,"NP",IF(_xlfn.XLOOKUP(AJ15,$H$7:$H$206,$H$7:$H$206,"")&lt;&gt;"","AB",_xlfn.XLOOKUP(AJ15,'Feuille de saisie'!$D$7:$D$206,'Feuille de saisie'!$D$7:$D$206,"NC",0))))</f>
        <v>NA</v>
      </c>
      <c r="AU15" s="128" t="str">
        <f>IF(VLOOKUP(AK15,Emargement!$A$9:$J$528,2,FALSE)="","NA",IF(VLOOKUP(AK15,Emargement!$A$9:$J$528,10,FALSE)&lt;&gt;0,"NP",IF(_xlfn.XLOOKUP(AK15,$H$7:$H$206,$H$7:$H$206,"")&lt;&gt;"","AB",_xlfn.XLOOKUP(AK15,'Feuille de saisie'!$D$7:$D$206,'Feuille de saisie'!$D$7:$D$206,"NC",0))))</f>
        <v>NA</v>
      </c>
      <c r="AV15" s="128" t="str">
        <f>IF(VLOOKUP(AL15,Emargement!$A$9:$J$528,2,FALSE)="","NA",IF(VLOOKUP(AL15,Emargement!$A$9:$J$528,10,FALSE)&lt;&gt;0,"NP",IF(_xlfn.XLOOKUP(AL15,$H$7:$H$206,$H$7:$H$206,"")&lt;&gt;"","AB",_xlfn.XLOOKUP(AL15,'Feuille de saisie'!$D$7:$D$206,'Feuille de saisie'!$D$7:$D$206,"NC",0))))</f>
        <v>NA</v>
      </c>
      <c r="AW15" s="128" t="str">
        <f>IF(VLOOKUP(AM15,Emargement!$A$9:$J$528,2,FALSE)="","NA",IF(VLOOKUP(AM15,Emargement!$A$9:$J$528,10,FALSE)&lt;&gt;0,"NP",IF(_xlfn.XLOOKUP(AM15,$H$7:$H$206,$H$7:$H$206,"")&lt;&gt;"","AB",_xlfn.XLOOKUP(AM15,'Feuille de saisie'!$D$7:$D$206,'Feuille de saisie'!$D$7:$D$206,"NC",0))))</f>
        <v>NA</v>
      </c>
      <c r="AX15" s="128" t="str">
        <f>IF(VLOOKUP(AN15,Emargement!$A$9:$J$528,2,FALSE)="","NA",IF(VLOOKUP(AN15,Emargement!$A$9:$J$528,10,FALSE)&lt;&gt;0,"NP",IF(_xlfn.XLOOKUP(AN15,$H$7:$H$206,$H$7:$H$206,"")&lt;&gt;"","AB",_xlfn.XLOOKUP(AN15,'Feuille de saisie'!$D$7:$D$206,'Feuille de saisie'!$D$7:$D$206,"NC",0))))</f>
        <v>NA</v>
      </c>
      <c r="AY15" s="128" t="str">
        <f>IF(VLOOKUP(AO15,Emargement!$A$9:$J$528,2,FALSE)="","NA",IF(VLOOKUP(AO15,Emargement!$A$9:$J$528,10,FALSE)&lt;&gt;0,"NP",IF(_xlfn.XLOOKUP(AO15,$H$7:$H$206,$H$7:$H$206,"")&lt;&gt;"","AB",_xlfn.XLOOKUP(AO15,'Feuille de saisie'!$D$7:$D$206,'Feuille de saisie'!$D$7:$D$206,"NC",0))))</f>
        <v>NA</v>
      </c>
      <c r="AZ15" s="128" t="str">
        <f>IF(VLOOKUP(AP15,Emargement!$A$9:$J$528,2,FALSE)="","NA",IF(VLOOKUP(AP15,Emargement!$A$9:$J$528,10,FALSE)&lt;&gt;0,"NP",IF(_xlfn.XLOOKUP(AP15,$H$7:$H$206,$H$7:$H$206,"")&lt;&gt;"","AB",_xlfn.XLOOKUP(AP15,'Feuille de saisie'!$D$7:$D$206,'Feuille de saisie'!$D$7:$D$206,"NC",0))))</f>
        <v>NA</v>
      </c>
      <c r="BA15" s="128" t="str">
        <f>IF(VLOOKUP(AQ15,Emargement!$A$9:$J$528,2,FALSE)="","NA",IF(VLOOKUP(AQ15,Emargement!$A$9:$J$528,10,FALSE)&lt;&gt;0,"NP",IF(_xlfn.XLOOKUP(AQ15,$H$7:$H$206,$H$7:$H$206,"")&lt;&gt;"","AB",_xlfn.XLOOKUP(AQ15,'Feuille de saisie'!$D$7:$D$206,'Feuille de saisie'!$D$7:$D$206,"NC",0))))</f>
        <v>NA</v>
      </c>
      <c r="BB15" s="128" t="str">
        <f>IF(VLOOKUP(AR15,Emargement!$A$9:$J$528,2,FALSE)="","NA",IF(VLOOKUP(AR15,Emargement!$A$9:$J$528,10,FALSE)&lt;&gt;0,"NP",IF(_xlfn.XLOOKUP(AR15,$H$7:$H$206,$H$7:$H$206,"")&lt;&gt;"","AB",_xlfn.XLOOKUP(AR15,'Feuille de saisie'!$D$7:$D$206,'Feuille de saisie'!$D$7:$D$206,"NC",0))))</f>
        <v>NA</v>
      </c>
    </row>
    <row r="16" spans="1:54" x14ac:dyDescent="0.25">
      <c r="A16" s="21">
        <v>10</v>
      </c>
      <c r="B16" s="21">
        <v>10</v>
      </c>
      <c r="C16" s="21">
        <v>10</v>
      </c>
      <c r="D16" s="32"/>
      <c r="E16" s="33"/>
      <c r="F16" s="34"/>
      <c r="G16" s="35"/>
      <c r="H16" s="134"/>
      <c r="I16" s="21">
        <f t="shared" si="2"/>
        <v>0</v>
      </c>
      <c r="J16" s="21">
        <f t="shared" si="3"/>
        <v>0</v>
      </c>
      <c r="K16" s="21">
        <f t="shared" si="4"/>
        <v>0</v>
      </c>
      <c r="L16" s="21">
        <f>IFERROR(VLOOKUP(D16,Emargement!$A$9:$J$528,10,FALSE),0)</f>
        <v>0</v>
      </c>
      <c r="M16" s="20"/>
      <c r="N16" s="141" t="str">
        <f t="shared" si="5"/>
        <v/>
      </c>
      <c r="O16" s="20"/>
      <c r="P16" s="20">
        <f t="shared" si="6"/>
        <v>0</v>
      </c>
      <c r="Q16" s="20">
        <f t="shared" si="17"/>
        <v>0</v>
      </c>
      <c r="R16" s="20"/>
      <c r="S16" s="115" t="str">
        <f t="shared" si="7"/>
        <v/>
      </c>
      <c r="T16" s="21" t="str">
        <f t="shared" si="8"/>
        <v/>
      </c>
      <c r="U16" s="21" t="str">
        <f t="shared" si="9"/>
        <v/>
      </c>
      <c r="V16" s="21" t="str">
        <f t="shared" si="10"/>
        <v/>
      </c>
      <c r="W16" s="21" t="str">
        <f t="shared" si="11"/>
        <v/>
      </c>
      <c r="X16" s="21" t="str">
        <f t="shared" si="12"/>
        <v/>
      </c>
      <c r="Y16" s="114" t="str">
        <f t="shared" si="13"/>
        <v/>
      </c>
      <c r="Z16" s="20"/>
      <c r="AA16" s="30" t="str">
        <f>IF(D16="","",VLOOKUP(D16,Emargement!$A$9:$B$528,2,TRUE))</f>
        <v/>
      </c>
      <c r="AB16" s="20" t="str">
        <f>IF(D16="","",VLOOKUP(D16,Emargement!$A$9:$C$528,3,TRUE))</f>
        <v/>
      </c>
      <c r="AC16" s="20" t="str">
        <f>IF(D16="","",VLOOKUP(D16,Emargement!$A$9:$D$528,4,TRUE))</f>
        <v/>
      </c>
      <c r="AD16" s="20" t="str">
        <f>IF(D16="","",VLOOKUP(D16,Emargement!$A$9:$E$528,5,TRUE))</f>
        <v/>
      </c>
      <c r="AE16" s="20" t="str">
        <f>IF(D16="","",VLOOKUP(D16,Emargement!$A$9:$G$528,7,TRUE))</f>
        <v/>
      </c>
      <c r="AF16" s="20" t="str">
        <f>IF(D16="","",VLOOKUP(D16,Emargement!$A$9:$F$528,6,TRUE))</f>
        <v/>
      </c>
      <c r="AG16" s="31" t="str">
        <f t="shared" si="14"/>
        <v/>
      </c>
      <c r="AH16" s="20"/>
      <c r="AI16" s="129">
        <f t="shared" si="15"/>
        <v>91</v>
      </c>
      <c r="AJ16" s="127">
        <f t="shared" ref="AJ16:AR16" si="24">AI16+1</f>
        <v>92</v>
      </c>
      <c r="AK16" s="127">
        <f t="shared" si="24"/>
        <v>93</v>
      </c>
      <c r="AL16" s="127">
        <f t="shared" si="24"/>
        <v>94</v>
      </c>
      <c r="AM16" s="127">
        <f t="shared" si="24"/>
        <v>95</v>
      </c>
      <c r="AN16" s="127">
        <f t="shared" si="24"/>
        <v>96</v>
      </c>
      <c r="AO16" s="127">
        <f t="shared" si="24"/>
        <v>97</v>
      </c>
      <c r="AP16" s="127">
        <f t="shared" si="24"/>
        <v>98</v>
      </c>
      <c r="AQ16" s="127">
        <f t="shared" si="24"/>
        <v>99</v>
      </c>
      <c r="AR16" s="127">
        <f t="shared" si="24"/>
        <v>100</v>
      </c>
      <c r="AS16" s="128" t="str">
        <f>IF(VLOOKUP(AI16,Emargement!$A$9:$J$528,2,FALSE)="","NA",IF(VLOOKUP(AI16,Emargement!$A$9:$J$528,10,FALSE)&lt;&gt;0,"NP",IF(_xlfn.XLOOKUP(AI16,$H$7:$H$206,$H$7:$H$206,"")&lt;&gt;"","AB",_xlfn.XLOOKUP(AI16,'Feuille de saisie'!$D$7:$D$206,'Feuille de saisie'!$D$7:$D$206,"NC",0))))</f>
        <v>NA</v>
      </c>
      <c r="AT16" s="128" t="str">
        <f>IF(VLOOKUP(AJ16,Emargement!$A$9:$J$528,2,FALSE)="","NA",IF(VLOOKUP(AJ16,Emargement!$A$9:$J$528,10,FALSE)&lt;&gt;0,"NP",IF(_xlfn.XLOOKUP(AJ16,$H$7:$H$206,$H$7:$H$206,"")&lt;&gt;"","AB",_xlfn.XLOOKUP(AJ16,'Feuille de saisie'!$D$7:$D$206,'Feuille de saisie'!$D$7:$D$206,"NC",0))))</f>
        <v>NA</v>
      </c>
      <c r="AU16" s="128" t="str">
        <f>IF(VLOOKUP(AK16,Emargement!$A$9:$J$528,2,FALSE)="","NA",IF(VLOOKUP(AK16,Emargement!$A$9:$J$528,10,FALSE)&lt;&gt;0,"NP",IF(_xlfn.XLOOKUP(AK16,$H$7:$H$206,$H$7:$H$206,"")&lt;&gt;"","AB",_xlfn.XLOOKUP(AK16,'Feuille de saisie'!$D$7:$D$206,'Feuille de saisie'!$D$7:$D$206,"NC",0))))</f>
        <v>NA</v>
      </c>
      <c r="AV16" s="128" t="str">
        <f>IF(VLOOKUP(AL16,Emargement!$A$9:$J$528,2,FALSE)="","NA",IF(VLOOKUP(AL16,Emargement!$A$9:$J$528,10,FALSE)&lt;&gt;0,"NP",IF(_xlfn.XLOOKUP(AL16,$H$7:$H$206,$H$7:$H$206,"")&lt;&gt;"","AB",_xlfn.XLOOKUP(AL16,'Feuille de saisie'!$D$7:$D$206,'Feuille de saisie'!$D$7:$D$206,"NC",0))))</f>
        <v>NA</v>
      </c>
      <c r="AW16" s="128" t="str">
        <f>IF(VLOOKUP(AM16,Emargement!$A$9:$J$528,2,FALSE)="","NA",IF(VLOOKUP(AM16,Emargement!$A$9:$J$528,10,FALSE)&lt;&gt;0,"NP",IF(_xlfn.XLOOKUP(AM16,$H$7:$H$206,$H$7:$H$206,"")&lt;&gt;"","AB",_xlfn.XLOOKUP(AM16,'Feuille de saisie'!$D$7:$D$206,'Feuille de saisie'!$D$7:$D$206,"NC",0))))</f>
        <v>NA</v>
      </c>
      <c r="AX16" s="128" t="str">
        <f>IF(VLOOKUP(AN16,Emargement!$A$9:$J$528,2,FALSE)="","NA",IF(VLOOKUP(AN16,Emargement!$A$9:$J$528,10,FALSE)&lt;&gt;0,"NP",IF(_xlfn.XLOOKUP(AN16,$H$7:$H$206,$H$7:$H$206,"")&lt;&gt;"","AB",_xlfn.XLOOKUP(AN16,'Feuille de saisie'!$D$7:$D$206,'Feuille de saisie'!$D$7:$D$206,"NC",0))))</f>
        <v>NA</v>
      </c>
      <c r="AY16" s="128" t="str">
        <f>IF(VLOOKUP(AO16,Emargement!$A$9:$J$528,2,FALSE)="","NA",IF(VLOOKUP(AO16,Emargement!$A$9:$J$528,10,FALSE)&lt;&gt;0,"NP",IF(_xlfn.XLOOKUP(AO16,$H$7:$H$206,$H$7:$H$206,"")&lt;&gt;"","AB",_xlfn.XLOOKUP(AO16,'Feuille de saisie'!$D$7:$D$206,'Feuille de saisie'!$D$7:$D$206,"NC",0))))</f>
        <v>NA</v>
      </c>
      <c r="AZ16" s="128" t="str">
        <f>IF(VLOOKUP(AP16,Emargement!$A$9:$J$528,2,FALSE)="","NA",IF(VLOOKUP(AP16,Emargement!$A$9:$J$528,10,FALSE)&lt;&gt;0,"NP",IF(_xlfn.XLOOKUP(AP16,$H$7:$H$206,$H$7:$H$206,"")&lt;&gt;"","AB",_xlfn.XLOOKUP(AP16,'Feuille de saisie'!$D$7:$D$206,'Feuille de saisie'!$D$7:$D$206,"NC",0))))</f>
        <v>NA</v>
      </c>
      <c r="BA16" s="128" t="str">
        <f>IF(VLOOKUP(AQ16,Emargement!$A$9:$J$528,2,FALSE)="","NA",IF(VLOOKUP(AQ16,Emargement!$A$9:$J$528,10,FALSE)&lt;&gt;0,"NP",IF(_xlfn.XLOOKUP(AQ16,$H$7:$H$206,$H$7:$H$206,"")&lt;&gt;"","AB",_xlfn.XLOOKUP(AQ16,'Feuille de saisie'!$D$7:$D$206,'Feuille de saisie'!$D$7:$D$206,"NC",0))))</f>
        <v>NA</v>
      </c>
      <c r="BB16" s="128" t="str">
        <f>IF(VLOOKUP(AR16,Emargement!$A$9:$J$528,2,FALSE)="","NA",IF(VLOOKUP(AR16,Emargement!$A$9:$J$528,10,FALSE)&lt;&gt;0,"NP",IF(_xlfn.XLOOKUP(AR16,$H$7:$H$206,$H$7:$H$206,"")&lt;&gt;"","AB",_xlfn.XLOOKUP(AR16,'Feuille de saisie'!$D$7:$D$206,'Feuille de saisie'!$D$7:$D$206,"NC",0))))</f>
        <v>NA</v>
      </c>
    </row>
    <row r="17" spans="1:54" x14ac:dyDescent="0.25">
      <c r="A17" s="21">
        <v>11</v>
      </c>
      <c r="B17" s="21">
        <v>11</v>
      </c>
      <c r="C17" s="21">
        <v>11</v>
      </c>
      <c r="D17" s="32"/>
      <c r="E17" s="33"/>
      <c r="F17" s="34"/>
      <c r="G17" s="35"/>
      <c r="H17" s="134"/>
      <c r="I17" s="21">
        <f t="shared" si="2"/>
        <v>0</v>
      </c>
      <c r="J17" s="21">
        <f t="shared" si="3"/>
        <v>0</v>
      </c>
      <c r="K17" s="21">
        <f t="shared" si="4"/>
        <v>0</v>
      </c>
      <c r="L17" s="21">
        <f>IFERROR(VLOOKUP(D17,Emargement!$A$9:$J$528,10,FALSE),0)</f>
        <v>0</v>
      </c>
      <c r="M17" s="20"/>
      <c r="N17" s="141" t="str">
        <f t="shared" si="5"/>
        <v/>
      </c>
      <c r="O17" s="20"/>
      <c r="P17" s="20">
        <f t="shared" si="6"/>
        <v>0</v>
      </c>
      <c r="Q17" s="20">
        <f t="shared" si="17"/>
        <v>0</v>
      </c>
      <c r="R17" s="20"/>
      <c r="S17" s="115" t="str">
        <f t="shared" si="7"/>
        <v/>
      </c>
      <c r="T17" s="21" t="str">
        <f t="shared" si="8"/>
        <v/>
      </c>
      <c r="U17" s="21" t="str">
        <f t="shared" si="9"/>
        <v/>
      </c>
      <c r="V17" s="21" t="str">
        <f t="shared" si="10"/>
        <v/>
      </c>
      <c r="W17" s="21" t="str">
        <f t="shared" si="11"/>
        <v/>
      </c>
      <c r="X17" s="21" t="str">
        <f t="shared" si="12"/>
        <v/>
      </c>
      <c r="Y17" s="114" t="str">
        <f t="shared" si="13"/>
        <v/>
      </c>
      <c r="Z17" s="20"/>
      <c r="AA17" s="30" t="str">
        <f>IF(D17="","",VLOOKUP(D17,Emargement!$A$9:$B$528,2,TRUE))</f>
        <v/>
      </c>
      <c r="AB17" s="20" t="str">
        <f>IF(D17="","",VLOOKUP(D17,Emargement!$A$9:$C$528,3,TRUE))</f>
        <v/>
      </c>
      <c r="AC17" s="20" t="str">
        <f>IF(D17="","",VLOOKUP(D17,Emargement!$A$9:$D$528,4,TRUE))</f>
        <v/>
      </c>
      <c r="AD17" s="20" t="str">
        <f>IF(D17="","",VLOOKUP(D17,Emargement!$A$9:$E$528,5,TRUE))</f>
        <v/>
      </c>
      <c r="AE17" s="20" t="str">
        <f>IF(D17="","",VLOOKUP(D17,Emargement!$A$9:$G$528,7,TRUE))</f>
        <v/>
      </c>
      <c r="AF17" s="20" t="str">
        <f>IF(D17="","",VLOOKUP(D17,Emargement!$A$9:$F$528,6,TRUE))</f>
        <v/>
      </c>
      <c r="AG17" s="31" t="str">
        <f t="shared" si="14"/>
        <v/>
      </c>
      <c r="AH17" s="20"/>
      <c r="AI17" s="129">
        <f t="shared" si="15"/>
        <v>101</v>
      </c>
      <c r="AJ17" s="127">
        <f t="shared" ref="AJ17:AR17" si="25">AI17+1</f>
        <v>102</v>
      </c>
      <c r="AK17" s="127">
        <f t="shared" si="25"/>
        <v>103</v>
      </c>
      <c r="AL17" s="127">
        <f t="shared" si="25"/>
        <v>104</v>
      </c>
      <c r="AM17" s="127">
        <f t="shared" si="25"/>
        <v>105</v>
      </c>
      <c r="AN17" s="127">
        <f t="shared" si="25"/>
        <v>106</v>
      </c>
      <c r="AO17" s="127">
        <f t="shared" si="25"/>
        <v>107</v>
      </c>
      <c r="AP17" s="127">
        <f t="shared" si="25"/>
        <v>108</v>
      </c>
      <c r="AQ17" s="127">
        <f t="shared" si="25"/>
        <v>109</v>
      </c>
      <c r="AR17" s="127">
        <f t="shared" si="25"/>
        <v>110</v>
      </c>
      <c r="AS17" s="128" t="str">
        <f>IF(VLOOKUP(AI17,Emargement!$A$9:$J$528,2,FALSE)="","NA",IF(VLOOKUP(AI17,Emargement!$A$9:$J$528,10,FALSE)&lt;&gt;0,"NP",IF(_xlfn.XLOOKUP(AI17,$H$7:$H$206,$H$7:$H$206,"")&lt;&gt;"","AB",_xlfn.XLOOKUP(AI17,'Feuille de saisie'!$D$7:$D$206,'Feuille de saisie'!$D$7:$D$206,"NC",0))))</f>
        <v>NA</v>
      </c>
      <c r="AT17" s="128" t="str">
        <f>IF(VLOOKUP(AJ17,Emargement!$A$9:$J$528,2,FALSE)="","NA",IF(VLOOKUP(AJ17,Emargement!$A$9:$J$528,10,FALSE)&lt;&gt;0,"NP",IF(_xlfn.XLOOKUP(AJ17,$H$7:$H$206,$H$7:$H$206,"")&lt;&gt;"","AB",_xlfn.XLOOKUP(AJ17,'Feuille de saisie'!$D$7:$D$206,'Feuille de saisie'!$D$7:$D$206,"NC",0))))</f>
        <v>NA</v>
      </c>
      <c r="AU17" s="128" t="str">
        <f>IF(VLOOKUP(AK17,Emargement!$A$9:$J$528,2,FALSE)="","NA",IF(VLOOKUP(AK17,Emargement!$A$9:$J$528,10,FALSE)&lt;&gt;0,"NP",IF(_xlfn.XLOOKUP(AK17,$H$7:$H$206,$H$7:$H$206,"")&lt;&gt;"","AB",_xlfn.XLOOKUP(AK17,'Feuille de saisie'!$D$7:$D$206,'Feuille de saisie'!$D$7:$D$206,"NC",0))))</f>
        <v>NA</v>
      </c>
      <c r="AV17" s="128" t="str">
        <f>IF(VLOOKUP(AL17,Emargement!$A$9:$J$528,2,FALSE)="","NA",IF(VLOOKUP(AL17,Emargement!$A$9:$J$528,10,FALSE)&lt;&gt;0,"NP",IF(_xlfn.XLOOKUP(AL17,$H$7:$H$206,$H$7:$H$206,"")&lt;&gt;"","AB",_xlfn.XLOOKUP(AL17,'Feuille de saisie'!$D$7:$D$206,'Feuille de saisie'!$D$7:$D$206,"NC",0))))</f>
        <v>NA</v>
      </c>
      <c r="AW17" s="128" t="str">
        <f>IF(VLOOKUP(AM17,Emargement!$A$9:$J$528,2,FALSE)="","NA",IF(VLOOKUP(AM17,Emargement!$A$9:$J$528,10,FALSE)&lt;&gt;0,"NP",IF(_xlfn.XLOOKUP(AM17,$H$7:$H$206,$H$7:$H$206,"")&lt;&gt;"","AB",_xlfn.XLOOKUP(AM17,'Feuille de saisie'!$D$7:$D$206,'Feuille de saisie'!$D$7:$D$206,"NC",0))))</f>
        <v>NA</v>
      </c>
      <c r="AX17" s="128" t="str">
        <f>IF(VLOOKUP(AN17,Emargement!$A$9:$J$528,2,FALSE)="","NA",IF(VLOOKUP(AN17,Emargement!$A$9:$J$528,10,FALSE)&lt;&gt;0,"NP",IF(_xlfn.XLOOKUP(AN17,$H$7:$H$206,$H$7:$H$206,"")&lt;&gt;"","AB",_xlfn.XLOOKUP(AN17,'Feuille de saisie'!$D$7:$D$206,'Feuille de saisie'!$D$7:$D$206,"NC",0))))</f>
        <v>NA</v>
      </c>
      <c r="AY17" s="128" t="str">
        <f>IF(VLOOKUP(AO17,Emargement!$A$9:$J$528,2,FALSE)="","NA",IF(VLOOKUP(AO17,Emargement!$A$9:$J$528,10,FALSE)&lt;&gt;0,"NP",IF(_xlfn.XLOOKUP(AO17,$H$7:$H$206,$H$7:$H$206,"")&lt;&gt;"","AB",_xlfn.XLOOKUP(AO17,'Feuille de saisie'!$D$7:$D$206,'Feuille de saisie'!$D$7:$D$206,"NC",0))))</f>
        <v>NA</v>
      </c>
      <c r="AZ17" s="128" t="str">
        <f>IF(VLOOKUP(AP17,Emargement!$A$9:$J$528,2,FALSE)="","NA",IF(VLOOKUP(AP17,Emargement!$A$9:$J$528,10,FALSE)&lt;&gt;0,"NP",IF(_xlfn.XLOOKUP(AP17,$H$7:$H$206,$H$7:$H$206,"")&lt;&gt;"","AB",_xlfn.XLOOKUP(AP17,'Feuille de saisie'!$D$7:$D$206,'Feuille de saisie'!$D$7:$D$206,"NC",0))))</f>
        <v>NA</v>
      </c>
      <c r="BA17" s="128" t="str">
        <f>IF(VLOOKUP(AQ17,Emargement!$A$9:$J$528,2,FALSE)="","NA",IF(VLOOKUP(AQ17,Emargement!$A$9:$J$528,10,FALSE)&lt;&gt;0,"NP",IF(_xlfn.XLOOKUP(AQ17,$H$7:$H$206,$H$7:$H$206,"")&lt;&gt;"","AB",_xlfn.XLOOKUP(AQ17,'Feuille de saisie'!$D$7:$D$206,'Feuille de saisie'!$D$7:$D$206,"NC",0))))</f>
        <v>NA</v>
      </c>
      <c r="BB17" s="128" t="str">
        <f>IF(VLOOKUP(AR17,Emargement!$A$9:$J$528,2,FALSE)="","NA",IF(VLOOKUP(AR17,Emargement!$A$9:$J$528,10,FALSE)&lt;&gt;0,"NP",IF(_xlfn.XLOOKUP(AR17,$H$7:$H$206,$H$7:$H$206,"")&lt;&gt;"","AB",_xlfn.XLOOKUP(AR17,'Feuille de saisie'!$D$7:$D$206,'Feuille de saisie'!$D$7:$D$206,"NC",0))))</f>
        <v>NA</v>
      </c>
    </row>
    <row r="18" spans="1:54" x14ac:dyDescent="0.25">
      <c r="A18" s="21">
        <v>12</v>
      </c>
      <c r="B18" s="21">
        <v>12</v>
      </c>
      <c r="C18" s="21">
        <v>12</v>
      </c>
      <c r="D18" s="32"/>
      <c r="E18" s="33"/>
      <c r="F18" s="34"/>
      <c r="G18" s="35"/>
      <c r="H18" s="134"/>
      <c r="I18" s="21">
        <f t="shared" si="2"/>
        <v>0</v>
      </c>
      <c r="J18" s="21">
        <f t="shared" si="3"/>
        <v>0</v>
      </c>
      <c r="K18" s="21">
        <f t="shared" si="4"/>
        <v>0</v>
      </c>
      <c r="L18" s="21">
        <f>IFERROR(VLOOKUP(D18,Emargement!$A$9:$J$528,10,FALSE),0)</f>
        <v>0</v>
      </c>
      <c r="M18" s="20"/>
      <c r="N18" s="141" t="str">
        <f t="shared" si="5"/>
        <v/>
      </c>
      <c r="O18" s="20"/>
      <c r="P18" s="20">
        <f t="shared" si="6"/>
        <v>0</v>
      </c>
      <c r="Q18" s="20">
        <f t="shared" si="17"/>
        <v>0</v>
      </c>
      <c r="R18" s="20"/>
      <c r="S18" s="115" t="str">
        <f t="shared" si="7"/>
        <v/>
      </c>
      <c r="T18" s="21" t="str">
        <f t="shared" si="8"/>
        <v/>
      </c>
      <c r="U18" s="21" t="str">
        <f t="shared" si="9"/>
        <v/>
      </c>
      <c r="V18" s="21" t="str">
        <f t="shared" si="10"/>
        <v/>
      </c>
      <c r="W18" s="21" t="str">
        <f t="shared" si="11"/>
        <v/>
      </c>
      <c r="X18" s="21" t="str">
        <f t="shared" si="12"/>
        <v/>
      </c>
      <c r="Y18" s="114" t="str">
        <f t="shared" si="13"/>
        <v/>
      </c>
      <c r="Z18" s="20"/>
      <c r="AA18" s="30" t="str">
        <f>IF(D18="","",VLOOKUP(D18,Emargement!$A$9:$B$528,2,TRUE))</f>
        <v/>
      </c>
      <c r="AB18" s="20" t="str">
        <f>IF(D18="","",VLOOKUP(D18,Emargement!$A$9:$C$528,3,TRUE))</f>
        <v/>
      </c>
      <c r="AC18" s="20" t="str">
        <f>IF(D18="","",VLOOKUP(D18,Emargement!$A$9:$D$528,4,TRUE))</f>
        <v/>
      </c>
      <c r="AD18" s="20" t="str">
        <f>IF(D18="","",VLOOKUP(D18,Emargement!$A$9:$E$528,5,TRUE))</f>
        <v/>
      </c>
      <c r="AE18" s="20" t="str">
        <f>IF(D18="","",VLOOKUP(D18,Emargement!$A$9:$G$528,7,TRUE))</f>
        <v/>
      </c>
      <c r="AF18" s="20" t="str">
        <f>IF(D18="","",VLOOKUP(D18,Emargement!$A$9:$F$528,6,TRUE))</f>
        <v/>
      </c>
      <c r="AG18" s="31" t="str">
        <f t="shared" si="14"/>
        <v/>
      </c>
      <c r="AH18" s="20"/>
      <c r="AI18" s="129">
        <f t="shared" si="15"/>
        <v>111</v>
      </c>
      <c r="AJ18" s="127">
        <f t="shared" ref="AJ18:AR18" si="26">AI18+1</f>
        <v>112</v>
      </c>
      <c r="AK18" s="127">
        <f t="shared" si="26"/>
        <v>113</v>
      </c>
      <c r="AL18" s="127">
        <f t="shared" si="26"/>
        <v>114</v>
      </c>
      <c r="AM18" s="127">
        <f t="shared" si="26"/>
        <v>115</v>
      </c>
      <c r="AN18" s="127">
        <f t="shared" si="26"/>
        <v>116</v>
      </c>
      <c r="AO18" s="127">
        <f t="shared" si="26"/>
        <v>117</v>
      </c>
      <c r="AP18" s="127">
        <f t="shared" si="26"/>
        <v>118</v>
      </c>
      <c r="AQ18" s="127">
        <f t="shared" si="26"/>
        <v>119</v>
      </c>
      <c r="AR18" s="127">
        <f t="shared" si="26"/>
        <v>120</v>
      </c>
      <c r="AS18" s="128" t="str">
        <f>IF(VLOOKUP(AI18,Emargement!$A$9:$J$528,2,FALSE)="","NA",IF(VLOOKUP(AI18,Emargement!$A$9:$J$528,10,FALSE)&lt;&gt;0,"NP",IF(_xlfn.XLOOKUP(AI18,$H$7:$H$206,$H$7:$H$206,"")&lt;&gt;"","AB",_xlfn.XLOOKUP(AI18,'Feuille de saisie'!$D$7:$D$206,'Feuille de saisie'!$D$7:$D$206,"NC",0))))</f>
        <v>NA</v>
      </c>
      <c r="AT18" s="128" t="str">
        <f>IF(VLOOKUP(AJ18,Emargement!$A$9:$J$528,2,FALSE)="","NA",IF(VLOOKUP(AJ18,Emargement!$A$9:$J$528,10,FALSE)&lt;&gt;0,"NP",IF(_xlfn.XLOOKUP(AJ18,$H$7:$H$206,$H$7:$H$206,"")&lt;&gt;"","AB",_xlfn.XLOOKUP(AJ18,'Feuille de saisie'!$D$7:$D$206,'Feuille de saisie'!$D$7:$D$206,"NC",0))))</f>
        <v>NA</v>
      </c>
      <c r="AU18" s="128" t="str">
        <f>IF(VLOOKUP(AK18,Emargement!$A$9:$J$528,2,FALSE)="","NA",IF(VLOOKUP(AK18,Emargement!$A$9:$J$528,10,FALSE)&lt;&gt;0,"NP",IF(_xlfn.XLOOKUP(AK18,$H$7:$H$206,$H$7:$H$206,"")&lt;&gt;"","AB",_xlfn.XLOOKUP(AK18,'Feuille de saisie'!$D$7:$D$206,'Feuille de saisie'!$D$7:$D$206,"NC",0))))</f>
        <v>NA</v>
      </c>
      <c r="AV18" s="128" t="str">
        <f>IF(VLOOKUP(AL18,Emargement!$A$9:$J$528,2,FALSE)="","NA",IF(VLOOKUP(AL18,Emargement!$A$9:$J$528,10,FALSE)&lt;&gt;0,"NP",IF(_xlfn.XLOOKUP(AL18,$H$7:$H$206,$H$7:$H$206,"")&lt;&gt;"","AB",_xlfn.XLOOKUP(AL18,'Feuille de saisie'!$D$7:$D$206,'Feuille de saisie'!$D$7:$D$206,"NC",0))))</f>
        <v>NA</v>
      </c>
      <c r="AW18" s="128" t="str">
        <f>IF(VLOOKUP(AM18,Emargement!$A$9:$J$528,2,FALSE)="","NA",IF(VLOOKUP(AM18,Emargement!$A$9:$J$528,10,FALSE)&lt;&gt;0,"NP",IF(_xlfn.XLOOKUP(AM18,$H$7:$H$206,$H$7:$H$206,"")&lt;&gt;"","AB",_xlfn.XLOOKUP(AM18,'Feuille de saisie'!$D$7:$D$206,'Feuille de saisie'!$D$7:$D$206,"NC",0))))</f>
        <v>NA</v>
      </c>
      <c r="AX18" s="128" t="str">
        <f>IF(VLOOKUP(AN18,Emargement!$A$9:$J$528,2,FALSE)="","NA",IF(VLOOKUP(AN18,Emargement!$A$9:$J$528,10,FALSE)&lt;&gt;0,"NP",IF(_xlfn.XLOOKUP(AN18,$H$7:$H$206,$H$7:$H$206,"")&lt;&gt;"","AB",_xlfn.XLOOKUP(AN18,'Feuille de saisie'!$D$7:$D$206,'Feuille de saisie'!$D$7:$D$206,"NC",0))))</f>
        <v>NA</v>
      </c>
      <c r="AY18" s="128" t="str">
        <f>IF(VLOOKUP(AO18,Emargement!$A$9:$J$528,2,FALSE)="","NA",IF(VLOOKUP(AO18,Emargement!$A$9:$J$528,10,FALSE)&lt;&gt;0,"NP",IF(_xlfn.XLOOKUP(AO18,$H$7:$H$206,$H$7:$H$206,"")&lt;&gt;"","AB",_xlfn.XLOOKUP(AO18,'Feuille de saisie'!$D$7:$D$206,'Feuille de saisie'!$D$7:$D$206,"NC",0))))</f>
        <v>NA</v>
      </c>
      <c r="AZ18" s="128" t="str">
        <f>IF(VLOOKUP(AP18,Emargement!$A$9:$J$528,2,FALSE)="","NA",IF(VLOOKUP(AP18,Emargement!$A$9:$J$528,10,FALSE)&lt;&gt;0,"NP",IF(_xlfn.XLOOKUP(AP18,$H$7:$H$206,$H$7:$H$206,"")&lt;&gt;"","AB",_xlfn.XLOOKUP(AP18,'Feuille de saisie'!$D$7:$D$206,'Feuille de saisie'!$D$7:$D$206,"NC",0))))</f>
        <v>NA</v>
      </c>
      <c r="BA18" s="128" t="str">
        <f>IF(VLOOKUP(AQ18,Emargement!$A$9:$J$528,2,FALSE)="","NA",IF(VLOOKUP(AQ18,Emargement!$A$9:$J$528,10,FALSE)&lt;&gt;0,"NP",IF(_xlfn.XLOOKUP(AQ18,$H$7:$H$206,$H$7:$H$206,"")&lt;&gt;"","AB",_xlfn.XLOOKUP(AQ18,'Feuille de saisie'!$D$7:$D$206,'Feuille de saisie'!$D$7:$D$206,"NC",0))))</f>
        <v>NA</v>
      </c>
      <c r="BB18" s="128" t="str">
        <f>IF(VLOOKUP(AR18,Emargement!$A$9:$J$528,2,FALSE)="","NA",IF(VLOOKUP(AR18,Emargement!$A$9:$J$528,10,FALSE)&lt;&gt;0,"NP",IF(_xlfn.XLOOKUP(AR18,$H$7:$H$206,$H$7:$H$206,"")&lt;&gt;"","AB",_xlfn.XLOOKUP(AR18,'Feuille de saisie'!$D$7:$D$206,'Feuille de saisie'!$D$7:$D$206,"NC",0))))</f>
        <v>NA</v>
      </c>
    </row>
    <row r="19" spans="1:54" x14ac:dyDescent="0.25">
      <c r="A19" s="21">
        <v>13</v>
      </c>
      <c r="B19" s="21">
        <v>13</v>
      </c>
      <c r="C19" s="21">
        <v>13</v>
      </c>
      <c r="D19" s="32"/>
      <c r="E19" s="33"/>
      <c r="F19" s="34"/>
      <c r="G19" s="35"/>
      <c r="H19" s="134"/>
      <c r="I19" s="21">
        <f t="shared" si="2"/>
        <v>0</v>
      </c>
      <c r="J19" s="21">
        <f t="shared" si="3"/>
        <v>0</v>
      </c>
      <c r="K19" s="21">
        <f t="shared" si="4"/>
        <v>0</v>
      </c>
      <c r="L19" s="21">
        <f>IFERROR(VLOOKUP(D19,Emargement!$A$9:$J$528,10,FALSE),0)</f>
        <v>0</v>
      </c>
      <c r="M19" s="20"/>
      <c r="N19" s="141" t="str">
        <f t="shared" si="5"/>
        <v/>
      </c>
      <c r="O19" s="20"/>
      <c r="P19" s="20">
        <f t="shared" si="6"/>
        <v>0</v>
      </c>
      <c r="Q19" s="20">
        <f t="shared" si="17"/>
        <v>0</v>
      </c>
      <c r="R19" s="20"/>
      <c r="S19" s="115" t="str">
        <f t="shared" si="7"/>
        <v/>
      </c>
      <c r="T19" s="21" t="str">
        <f t="shared" si="8"/>
        <v/>
      </c>
      <c r="U19" s="21" t="str">
        <f t="shared" si="9"/>
        <v/>
      </c>
      <c r="V19" s="21" t="str">
        <f t="shared" si="10"/>
        <v/>
      </c>
      <c r="W19" s="21" t="str">
        <f t="shared" si="11"/>
        <v/>
      </c>
      <c r="X19" s="21" t="str">
        <f t="shared" si="12"/>
        <v/>
      </c>
      <c r="Y19" s="114" t="str">
        <f t="shared" si="13"/>
        <v/>
      </c>
      <c r="Z19" s="20"/>
      <c r="AA19" s="30" t="str">
        <f>IF(D19="","",VLOOKUP(D19,Emargement!$A$9:$B$528,2,TRUE))</f>
        <v/>
      </c>
      <c r="AB19" s="20" t="str">
        <f>IF(D19="","",VLOOKUP(D19,Emargement!$A$9:$C$528,3,TRUE))</f>
        <v/>
      </c>
      <c r="AC19" s="20" t="str">
        <f>IF(D19="","",VLOOKUP(D19,Emargement!$A$9:$D$528,4,TRUE))</f>
        <v/>
      </c>
      <c r="AD19" s="20" t="str">
        <f>IF(D19="","",VLOOKUP(D19,Emargement!$A$9:$E$528,5,TRUE))</f>
        <v/>
      </c>
      <c r="AE19" s="20" t="str">
        <f>IF(D19="","",VLOOKUP(D19,Emargement!$A$9:$G$528,7,TRUE))</f>
        <v/>
      </c>
      <c r="AF19" s="20" t="str">
        <f>IF(D19="","",VLOOKUP(D19,Emargement!$A$9:$F$528,6,TRUE))</f>
        <v/>
      </c>
      <c r="AG19" s="31" t="str">
        <f t="shared" si="14"/>
        <v/>
      </c>
      <c r="AH19" s="20"/>
      <c r="AI19" s="129">
        <f t="shared" si="15"/>
        <v>121</v>
      </c>
      <c r="AJ19" s="127">
        <f t="shared" ref="AJ19:AR19" si="27">AI19+1</f>
        <v>122</v>
      </c>
      <c r="AK19" s="127">
        <f t="shared" si="27"/>
        <v>123</v>
      </c>
      <c r="AL19" s="127">
        <f t="shared" si="27"/>
        <v>124</v>
      </c>
      <c r="AM19" s="127">
        <f t="shared" si="27"/>
        <v>125</v>
      </c>
      <c r="AN19" s="127">
        <f t="shared" si="27"/>
        <v>126</v>
      </c>
      <c r="AO19" s="127">
        <f t="shared" si="27"/>
        <v>127</v>
      </c>
      <c r="AP19" s="127">
        <f t="shared" si="27"/>
        <v>128</v>
      </c>
      <c r="AQ19" s="127">
        <f t="shared" si="27"/>
        <v>129</v>
      </c>
      <c r="AR19" s="127">
        <f t="shared" si="27"/>
        <v>130</v>
      </c>
      <c r="AS19" s="128" t="str">
        <f>IF(VLOOKUP(AI19,Emargement!$A$9:$J$528,2,FALSE)="","NA",IF(VLOOKUP(AI19,Emargement!$A$9:$J$528,10,FALSE)&lt;&gt;0,"NP",IF(_xlfn.XLOOKUP(AI19,$H$7:$H$206,$H$7:$H$206,"")&lt;&gt;"","AB",_xlfn.XLOOKUP(AI19,'Feuille de saisie'!$D$7:$D$206,'Feuille de saisie'!$D$7:$D$206,"NC",0))))</f>
        <v>NA</v>
      </c>
      <c r="AT19" s="128" t="str">
        <f>IF(VLOOKUP(AJ19,Emargement!$A$9:$J$528,2,FALSE)="","NA",IF(VLOOKUP(AJ19,Emargement!$A$9:$J$528,10,FALSE)&lt;&gt;0,"NP",IF(_xlfn.XLOOKUP(AJ19,$H$7:$H$206,$H$7:$H$206,"")&lt;&gt;"","AB",_xlfn.XLOOKUP(AJ19,'Feuille de saisie'!$D$7:$D$206,'Feuille de saisie'!$D$7:$D$206,"NC",0))))</f>
        <v>NA</v>
      </c>
      <c r="AU19" s="128" t="str">
        <f>IF(VLOOKUP(AK19,Emargement!$A$9:$J$528,2,FALSE)="","NA",IF(VLOOKUP(AK19,Emargement!$A$9:$J$528,10,FALSE)&lt;&gt;0,"NP",IF(_xlfn.XLOOKUP(AK19,$H$7:$H$206,$H$7:$H$206,"")&lt;&gt;"","AB",_xlfn.XLOOKUP(AK19,'Feuille de saisie'!$D$7:$D$206,'Feuille de saisie'!$D$7:$D$206,"NC",0))))</f>
        <v>NA</v>
      </c>
      <c r="AV19" s="128" t="str">
        <f>IF(VLOOKUP(AL19,Emargement!$A$9:$J$528,2,FALSE)="","NA",IF(VLOOKUP(AL19,Emargement!$A$9:$J$528,10,FALSE)&lt;&gt;0,"NP",IF(_xlfn.XLOOKUP(AL19,$H$7:$H$206,$H$7:$H$206,"")&lt;&gt;"","AB",_xlfn.XLOOKUP(AL19,'Feuille de saisie'!$D$7:$D$206,'Feuille de saisie'!$D$7:$D$206,"NC",0))))</f>
        <v>NA</v>
      </c>
      <c r="AW19" s="128" t="str">
        <f>IF(VLOOKUP(AM19,Emargement!$A$9:$J$528,2,FALSE)="","NA",IF(VLOOKUP(AM19,Emargement!$A$9:$J$528,10,FALSE)&lt;&gt;0,"NP",IF(_xlfn.XLOOKUP(AM19,$H$7:$H$206,$H$7:$H$206,"")&lt;&gt;"","AB",_xlfn.XLOOKUP(AM19,'Feuille de saisie'!$D$7:$D$206,'Feuille de saisie'!$D$7:$D$206,"NC",0))))</f>
        <v>NA</v>
      </c>
      <c r="AX19" s="128" t="str">
        <f>IF(VLOOKUP(AN19,Emargement!$A$9:$J$528,2,FALSE)="","NA",IF(VLOOKUP(AN19,Emargement!$A$9:$J$528,10,FALSE)&lt;&gt;0,"NP",IF(_xlfn.XLOOKUP(AN19,$H$7:$H$206,$H$7:$H$206,"")&lt;&gt;"","AB",_xlfn.XLOOKUP(AN19,'Feuille de saisie'!$D$7:$D$206,'Feuille de saisie'!$D$7:$D$206,"NC",0))))</f>
        <v>NA</v>
      </c>
      <c r="AY19" s="128" t="str">
        <f>IF(VLOOKUP(AO19,Emargement!$A$9:$J$528,2,FALSE)="","NA",IF(VLOOKUP(AO19,Emargement!$A$9:$J$528,10,FALSE)&lt;&gt;0,"NP",IF(_xlfn.XLOOKUP(AO19,$H$7:$H$206,$H$7:$H$206,"")&lt;&gt;"","AB",_xlfn.XLOOKUP(AO19,'Feuille de saisie'!$D$7:$D$206,'Feuille de saisie'!$D$7:$D$206,"NC",0))))</f>
        <v>NA</v>
      </c>
      <c r="AZ19" s="128" t="str">
        <f>IF(VLOOKUP(AP19,Emargement!$A$9:$J$528,2,FALSE)="","NA",IF(VLOOKUP(AP19,Emargement!$A$9:$J$528,10,FALSE)&lt;&gt;0,"NP",IF(_xlfn.XLOOKUP(AP19,$H$7:$H$206,$H$7:$H$206,"")&lt;&gt;"","AB",_xlfn.XLOOKUP(AP19,'Feuille de saisie'!$D$7:$D$206,'Feuille de saisie'!$D$7:$D$206,"NC",0))))</f>
        <v>NA</v>
      </c>
      <c r="BA19" s="128" t="str">
        <f>IF(VLOOKUP(AQ19,Emargement!$A$9:$J$528,2,FALSE)="","NA",IF(VLOOKUP(AQ19,Emargement!$A$9:$J$528,10,FALSE)&lt;&gt;0,"NP",IF(_xlfn.XLOOKUP(AQ19,$H$7:$H$206,$H$7:$H$206,"")&lt;&gt;"","AB",_xlfn.XLOOKUP(AQ19,'Feuille de saisie'!$D$7:$D$206,'Feuille de saisie'!$D$7:$D$206,"NC",0))))</f>
        <v>NA</v>
      </c>
      <c r="BB19" s="128" t="str">
        <f>IF(VLOOKUP(AR19,Emargement!$A$9:$J$528,2,FALSE)="","NA",IF(VLOOKUP(AR19,Emargement!$A$9:$J$528,10,FALSE)&lt;&gt;0,"NP",IF(_xlfn.XLOOKUP(AR19,$H$7:$H$206,$H$7:$H$206,"")&lt;&gt;"","AB",_xlfn.XLOOKUP(AR19,'Feuille de saisie'!$D$7:$D$206,'Feuille de saisie'!$D$7:$D$206,"NC",0))))</f>
        <v>NA</v>
      </c>
    </row>
    <row r="20" spans="1:54" x14ac:dyDescent="0.25">
      <c r="A20" s="21">
        <v>14</v>
      </c>
      <c r="B20" s="21">
        <v>14</v>
      </c>
      <c r="C20" s="21">
        <v>14</v>
      </c>
      <c r="D20" s="32"/>
      <c r="E20" s="33"/>
      <c r="F20" s="34"/>
      <c r="G20" s="35"/>
      <c r="H20" s="134"/>
      <c r="I20" s="21">
        <f t="shared" si="2"/>
        <v>0</v>
      </c>
      <c r="J20" s="21">
        <f t="shared" si="3"/>
        <v>0</v>
      </c>
      <c r="K20" s="21">
        <f t="shared" si="4"/>
        <v>0</v>
      </c>
      <c r="L20" s="21">
        <f>IFERROR(VLOOKUP(D20,Emargement!$A$9:$J$528,10,FALSE),0)</f>
        <v>0</v>
      </c>
      <c r="M20" s="20"/>
      <c r="N20" s="141" t="str">
        <f t="shared" si="5"/>
        <v/>
      </c>
      <c r="O20" s="20"/>
      <c r="P20" s="20">
        <f t="shared" si="6"/>
        <v>0</v>
      </c>
      <c r="Q20" s="20">
        <f t="shared" si="17"/>
        <v>0</v>
      </c>
      <c r="R20" s="20"/>
      <c r="S20" s="115" t="str">
        <f t="shared" si="7"/>
        <v/>
      </c>
      <c r="T20" s="21" t="str">
        <f t="shared" si="8"/>
        <v/>
      </c>
      <c r="U20" s="21" t="str">
        <f t="shared" si="9"/>
        <v/>
      </c>
      <c r="V20" s="21" t="str">
        <f t="shared" si="10"/>
        <v/>
      </c>
      <c r="W20" s="21" t="str">
        <f t="shared" si="11"/>
        <v/>
      </c>
      <c r="X20" s="21" t="str">
        <f t="shared" si="12"/>
        <v/>
      </c>
      <c r="Y20" s="114" t="str">
        <f t="shared" si="13"/>
        <v/>
      </c>
      <c r="Z20" s="20"/>
      <c r="AA20" s="30" t="str">
        <f>IF(D20="","",VLOOKUP(D20,Emargement!$A$9:$B$528,2,TRUE))</f>
        <v/>
      </c>
      <c r="AB20" s="20" t="str">
        <f>IF(D20="","",VLOOKUP(D20,Emargement!$A$9:$C$528,3,TRUE))</f>
        <v/>
      </c>
      <c r="AC20" s="20" t="str">
        <f>IF(D20="","",VLOOKUP(D20,Emargement!$A$9:$D$528,4,TRUE))</f>
        <v/>
      </c>
      <c r="AD20" s="20" t="str">
        <f>IF(D20="","",VLOOKUP(D20,Emargement!$A$9:$E$528,5,TRUE))</f>
        <v/>
      </c>
      <c r="AE20" s="20" t="str">
        <f>IF(D20="","",VLOOKUP(D20,Emargement!$A$9:$G$528,7,TRUE))</f>
        <v/>
      </c>
      <c r="AF20" s="20" t="str">
        <f>IF(D20="","",VLOOKUP(D20,Emargement!$A$9:$F$528,6,TRUE))</f>
        <v/>
      </c>
      <c r="AG20" s="31" t="str">
        <f t="shared" si="14"/>
        <v/>
      </c>
      <c r="AH20" s="20"/>
      <c r="AI20" s="129">
        <f t="shared" si="15"/>
        <v>131</v>
      </c>
      <c r="AJ20" s="127">
        <f t="shared" ref="AJ20:AR20" si="28">AI20+1</f>
        <v>132</v>
      </c>
      <c r="AK20" s="127">
        <f t="shared" si="28"/>
        <v>133</v>
      </c>
      <c r="AL20" s="127">
        <f t="shared" si="28"/>
        <v>134</v>
      </c>
      <c r="AM20" s="127">
        <f t="shared" si="28"/>
        <v>135</v>
      </c>
      <c r="AN20" s="127">
        <f t="shared" si="28"/>
        <v>136</v>
      </c>
      <c r="AO20" s="127">
        <f t="shared" si="28"/>
        <v>137</v>
      </c>
      <c r="AP20" s="127">
        <f t="shared" si="28"/>
        <v>138</v>
      </c>
      <c r="AQ20" s="127">
        <f t="shared" si="28"/>
        <v>139</v>
      </c>
      <c r="AR20" s="127">
        <f t="shared" si="28"/>
        <v>140</v>
      </c>
      <c r="AS20" s="128" t="str">
        <f>IF(VLOOKUP(AI20,Emargement!$A$9:$J$528,2,FALSE)="","NA",IF(VLOOKUP(AI20,Emargement!$A$9:$J$528,10,FALSE)&lt;&gt;0,"NP",IF(_xlfn.XLOOKUP(AI20,$H$7:$H$206,$H$7:$H$206,"")&lt;&gt;"","AB",_xlfn.XLOOKUP(AI20,'Feuille de saisie'!$D$7:$D$206,'Feuille de saisie'!$D$7:$D$206,"NC",0))))</f>
        <v>NA</v>
      </c>
      <c r="AT20" s="128" t="str">
        <f>IF(VLOOKUP(AJ20,Emargement!$A$9:$J$528,2,FALSE)="","NA",IF(VLOOKUP(AJ20,Emargement!$A$9:$J$528,10,FALSE)&lt;&gt;0,"NP",IF(_xlfn.XLOOKUP(AJ20,$H$7:$H$206,$H$7:$H$206,"")&lt;&gt;"","AB",_xlfn.XLOOKUP(AJ20,'Feuille de saisie'!$D$7:$D$206,'Feuille de saisie'!$D$7:$D$206,"NC",0))))</f>
        <v>NA</v>
      </c>
      <c r="AU20" s="128" t="str">
        <f>IF(VLOOKUP(AK20,Emargement!$A$9:$J$528,2,FALSE)="","NA",IF(VLOOKUP(AK20,Emargement!$A$9:$J$528,10,FALSE)&lt;&gt;0,"NP",IF(_xlfn.XLOOKUP(AK20,$H$7:$H$206,$H$7:$H$206,"")&lt;&gt;"","AB",_xlfn.XLOOKUP(AK20,'Feuille de saisie'!$D$7:$D$206,'Feuille de saisie'!$D$7:$D$206,"NC",0))))</f>
        <v>NA</v>
      </c>
      <c r="AV20" s="128" t="str">
        <f>IF(VLOOKUP(AL20,Emargement!$A$9:$J$528,2,FALSE)="","NA",IF(VLOOKUP(AL20,Emargement!$A$9:$J$528,10,FALSE)&lt;&gt;0,"NP",IF(_xlfn.XLOOKUP(AL20,$H$7:$H$206,$H$7:$H$206,"")&lt;&gt;"","AB",_xlfn.XLOOKUP(AL20,'Feuille de saisie'!$D$7:$D$206,'Feuille de saisie'!$D$7:$D$206,"NC",0))))</f>
        <v>NA</v>
      </c>
      <c r="AW20" s="128" t="str">
        <f>IF(VLOOKUP(AM20,Emargement!$A$9:$J$528,2,FALSE)="","NA",IF(VLOOKUP(AM20,Emargement!$A$9:$J$528,10,FALSE)&lt;&gt;0,"NP",IF(_xlfn.XLOOKUP(AM20,$H$7:$H$206,$H$7:$H$206,"")&lt;&gt;"","AB",_xlfn.XLOOKUP(AM20,'Feuille de saisie'!$D$7:$D$206,'Feuille de saisie'!$D$7:$D$206,"NC",0))))</f>
        <v>NA</v>
      </c>
      <c r="AX20" s="128" t="str">
        <f>IF(VLOOKUP(AN20,Emargement!$A$9:$J$528,2,FALSE)="","NA",IF(VLOOKUP(AN20,Emargement!$A$9:$J$528,10,FALSE)&lt;&gt;0,"NP",IF(_xlfn.XLOOKUP(AN20,$H$7:$H$206,$H$7:$H$206,"")&lt;&gt;"","AB",_xlfn.XLOOKUP(AN20,'Feuille de saisie'!$D$7:$D$206,'Feuille de saisie'!$D$7:$D$206,"NC",0))))</f>
        <v>NA</v>
      </c>
      <c r="AY20" s="128" t="str">
        <f>IF(VLOOKUP(AO20,Emargement!$A$9:$J$528,2,FALSE)="","NA",IF(VLOOKUP(AO20,Emargement!$A$9:$J$528,10,FALSE)&lt;&gt;0,"NP",IF(_xlfn.XLOOKUP(AO20,$H$7:$H$206,$H$7:$H$206,"")&lt;&gt;"","AB",_xlfn.XLOOKUP(AO20,'Feuille de saisie'!$D$7:$D$206,'Feuille de saisie'!$D$7:$D$206,"NC",0))))</f>
        <v>NA</v>
      </c>
      <c r="AZ20" s="128" t="str">
        <f>IF(VLOOKUP(AP20,Emargement!$A$9:$J$528,2,FALSE)="","NA",IF(VLOOKUP(AP20,Emargement!$A$9:$J$528,10,FALSE)&lt;&gt;0,"NP",IF(_xlfn.XLOOKUP(AP20,$H$7:$H$206,$H$7:$H$206,"")&lt;&gt;"","AB",_xlfn.XLOOKUP(AP20,'Feuille de saisie'!$D$7:$D$206,'Feuille de saisie'!$D$7:$D$206,"NC",0))))</f>
        <v>NA</v>
      </c>
      <c r="BA20" s="128" t="str">
        <f>IF(VLOOKUP(AQ20,Emargement!$A$9:$J$528,2,FALSE)="","NA",IF(VLOOKUP(AQ20,Emargement!$A$9:$J$528,10,FALSE)&lt;&gt;0,"NP",IF(_xlfn.XLOOKUP(AQ20,$H$7:$H$206,$H$7:$H$206,"")&lt;&gt;"","AB",_xlfn.XLOOKUP(AQ20,'Feuille de saisie'!$D$7:$D$206,'Feuille de saisie'!$D$7:$D$206,"NC",0))))</f>
        <v>NA</v>
      </c>
      <c r="BB20" s="128" t="str">
        <f>IF(VLOOKUP(AR20,Emargement!$A$9:$J$528,2,FALSE)="","NA",IF(VLOOKUP(AR20,Emargement!$A$9:$J$528,10,FALSE)&lt;&gt;0,"NP",IF(_xlfn.XLOOKUP(AR20,$H$7:$H$206,$H$7:$H$206,"")&lt;&gt;"","AB",_xlfn.XLOOKUP(AR20,'Feuille de saisie'!$D$7:$D$206,'Feuille de saisie'!$D$7:$D$206,"NC",0))))</f>
        <v>NA</v>
      </c>
    </row>
    <row r="21" spans="1:54" x14ac:dyDescent="0.25">
      <c r="A21" s="21">
        <v>15</v>
      </c>
      <c r="B21" s="21">
        <v>15</v>
      </c>
      <c r="C21" s="21">
        <v>15</v>
      </c>
      <c r="D21" s="32"/>
      <c r="E21" s="33"/>
      <c r="F21" s="34"/>
      <c r="G21" s="35"/>
      <c r="H21" s="134"/>
      <c r="I21" s="21">
        <f t="shared" si="2"/>
        <v>0</v>
      </c>
      <c r="J21" s="21">
        <f t="shared" si="3"/>
        <v>0</v>
      </c>
      <c r="K21" s="21">
        <f t="shared" si="4"/>
        <v>0</v>
      </c>
      <c r="L21" s="21">
        <f>IFERROR(VLOOKUP(D21,Emargement!$A$9:$J$528,10,FALSE),0)</f>
        <v>0</v>
      </c>
      <c r="M21" s="20"/>
      <c r="N21" s="141" t="str">
        <f t="shared" si="5"/>
        <v/>
      </c>
      <c r="O21" s="20"/>
      <c r="P21" s="20">
        <f t="shared" si="6"/>
        <v>0</v>
      </c>
      <c r="Q21" s="20">
        <f t="shared" si="17"/>
        <v>0</v>
      </c>
      <c r="R21" s="20"/>
      <c r="S21" s="115" t="str">
        <f t="shared" si="7"/>
        <v/>
      </c>
      <c r="T21" s="21" t="str">
        <f t="shared" si="8"/>
        <v/>
      </c>
      <c r="U21" s="21" t="str">
        <f t="shared" si="9"/>
        <v/>
      </c>
      <c r="V21" s="21" t="str">
        <f t="shared" si="10"/>
        <v/>
      </c>
      <c r="W21" s="21" t="str">
        <f t="shared" si="11"/>
        <v/>
      </c>
      <c r="X21" s="21" t="str">
        <f t="shared" si="12"/>
        <v/>
      </c>
      <c r="Y21" s="114" t="str">
        <f t="shared" si="13"/>
        <v/>
      </c>
      <c r="Z21" s="20"/>
      <c r="AA21" s="30" t="str">
        <f>IF(D21="","",VLOOKUP(D21,Emargement!$A$9:$B$528,2,TRUE))</f>
        <v/>
      </c>
      <c r="AB21" s="20" t="str">
        <f>IF(D21="","",VLOOKUP(D21,Emargement!$A$9:$C$528,3,TRUE))</f>
        <v/>
      </c>
      <c r="AC21" s="20" t="str">
        <f>IF(D21="","",VLOOKUP(D21,Emargement!$A$9:$D$528,4,TRUE))</f>
        <v/>
      </c>
      <c r="AD21" s="20" t="str">
        <f>IF(D21="","",VLOOKUP(D21,Emargement!$A$9:$E$528,5,TRUE))</f>
        <v/>
      </c>
      <c r="AE21" s="20" t="str">
        <f>IF(D21="","",VLOOKUP(D21,Emargement!$A$9:$G$528,7,TRUE))</f>
        <v/>
      </c>
      <c r="AF21" s="20" t="str">
        <f>IF(D21="","",VLOOKUP(D21,Emargement!$A$9:$F$528,6,TRUE))</f>
        <v/>
      </c>
      <c r="AG21" s="31" t="str">
        <f t="shared" si="14"/>
        <v/>
      </c>
      <c r="AH21" s="20"/>
      <c r="AI21" s="129">
        <f t="shared" si="15"/>
        <v>141</v>
      </c>
      <c r="AJ21" s="127">
        <f t="shared" ref="AJ21:AR21" si="29">AI21+1</f>
        <v>142</v>
      </c>
      <c r="AK21" s="127">
        <f t="shared" si="29"/>
        <v>143</v>
      </c>
      <c r="AL21" s="127">
        <f t="shared" si="29"/>
        <v>144</v>
      </c>
      <c r="AM21" s="127">
        <f t="shared" si="29"/>
        <v>145</v>
      </c>
      <c r="AN21" s="127">
        <f t="shared" si="29"/>
        <v>146</v>
      </c>
      <c r="AO21" s="127">
        <f t="shared" si="29"/>
        <v>147</v>
      </c>
      <c r="AP21" s="127">
        <f t="shared" si="29"/>
        <v>148</v>
      </c>
      <c r="AQ21" s="127">
        <f t="shared" si="29"/>
        <v>149</v>
      </c>
      <c r="AR21" s="127">
        <f t="shared" si="29"/>
        <v>150</v>
      </c>
      <c r="AS21" s="128" t="str">
        <f>IF(VLOOKUP(AI21,Emargement!$A$9:$J$528,2,FALSE)="","NA",IF(VLOOKUP(AI21,Emargement!$A$9:$J$528,10,FALSE)&lt;&gt;0,"NP",IF(_xlfn.XLOOKUP(AI21,$H$7:$H$206,$H$7:$H$206,"")&lt;&gt;"","AB",_xlfn.XLOOKUP(AI21,'Feuille de saisie'!$D$7:$D$206,'Feuille de saisie'!$D$7:$D$206,"NC",0))))</f>
        <v>NA</v>
      </c>
      <c r="AT21" s="128" t="str">
        <f>IF(VLOOKUP(AJ21,Emargement!$A$9:$J$528,2,FALSE)="","NA",IF(VLOOKUP(AJ21,Emargement!$A$9:$J$528,10,FALSE)&lt;&gt;0,"NP",IF(_xlfn.XLOOKUP(AJ21,$H$7:$H$206,$H$7:$H$206,"")&lt;&gt;"","AB",_xlfn.XLOOKUP(AJ21,'Feuille de saisie'!$D$7:$D$206,'Feuille de saisie'!$D$7:$D$206,"NC",0))))</f>
        <v>NA</v>
      </c>
      <c r="AU21" s="128" t="str">
        <f>IF(VLOOKUP(AK21,Emargement!$A$9:$J$528,2,FALSE)="","NA",IF(VLOOKUP(AK21,Emargement!$A$9:$J$528,10,FALSE)&lt;&gt;0,"NP",IF(_xlfn.XLOOKUP(AK21,$H$7:$H$206,$H$7:$H$206,"")&lt;&gt;"","AB",_xlfn.XLOOKUP(AK21,'Feuille de saisie'!$D$7:$D$206,'Feuille de saisie'!$D$7:$D$206,"NC",0))))</f>
        <v>NA</v>
      </c>
      <c r="AV21" s="128" t="str">
        <f>IF(VLOOKUP(AL21,Emargement!$A$9:$J$528,2,FALSE)="","NA",IF(VLOOKUP(AL21,Emargement!$A$9:$J$528,10,FALSE)&lt;&gt;0,"NP",IF(_xlfn.XLOOKUP(AL21,$H$7:$H$206,$H$7:$H$206,"")&lt;&gt;"","AB",_xlfn.XLOOKUP(AL21,'Feuille de saisie'!$D$7:$D$206,'Feuille de saisie'!$D$7:$D$206,"NC",0))))</f>
        <v>NA</v>
      </c>
      <c r="AW21" s="128" t="str">
        <f>IF(VLOOKUP(AM21,Emargement!$A$9:$J$528,2,FALSE)="","NA",IF(VLOOKUP(AM21,Emargement!$A$9:$J$528,10,FALSE)&lt;&gt;0,"NP",IF(_xlfn.XLOOKUP(AM21,$H$7:$H$206,$H$7:$H$206,"")&lt;&gt;"","AB",_xlfn.XLOOKUP(AM21,'Feuille de saisie'!$D$7:$D$206,'Feuille de saisie'!$D$7:$D$206,"NC",0))))</f>
        <v>NA</v>
      </c>
      <c r="AX21" s="128" t="str">
        <f>IF(VLOOKUP(AN21,Emargement!$A$9:$J$528,2,FALSE)="","NA",IF(VLOOKUP(AN21,Emargement!$A$9:$J$528,10,FALSE)&lt;&gt;0,"NP",IF(_xlfn.XLOOKUP(AN21,$H$7:$H$206,$H$7:$H$206,"")&lt;&gt;"","AB",_xlfn.XLOOKUP(AN21,'Feuille de saisie'!$D$7:$D$206,'Feuille de saisie'!$D$7:$D$206,"NC",0))))</f>
        <v>NA</v>
      </c>
      <c r="AY21" s="128" t="str">
        <f>IF(VLOOKUP(AO21,Emargement!$A$9:$J$528,2,FALSE)="","NA",IF(VLOOKUP(AO21,Emargement!$A$9:$J$528,10,FALSE)&lt;&gt;0,"NP",IF(_xlfn.XLOOKUP(AO21,$H$7:$H$206,$H$7:$H$206,"")&lt;&gt;"","AB",_xlfn.XLOOKUP(AO21,'Feuille de saisie'!$D$7:$D$206,'Feuille de saisie'!$D$7:$D$206,"NC",0))))</f>
        <v>NA</v>
      </c>
      <c r="AZ21" s="128" t="str">
        <f>IF(VLOOKUP(AP21,Emargement!$A$9:$J$528,2,FALSE)="","NA",IF(VLOOKUP(AP21,Emargement!$A$9:$J$528,10,FALSE)&lt;&gt;0,"NP",IF(_xlfn.XLOOKUP(AP21,$H$7:$H$206,$H$7:$H$206,"")&lt;&gt;"","AB",_xlfn.XLOOKUP(AP21,'Feuille de saisie'!$D$7:$D$206,'Feuille de saisie'!$D$7:$D$206,"NC",0))))</f>
        <v>NA</v>
      </c>
      <c r="BA21" s="128" t="str">
        <f>IF(VLOOKUP(AQ21,Emargement!$A$9:$J$528,2,FALSE)="","NA",IF(VLOOKUP(AQ21,Emargement!$A$9:$J$528,10,FALSE)&lt;&gt;0,"NP",IF(_xlfn.XLOOKUP(AQ21,$H$7:$H$206,$H$7:$H$206,"")&lt;&gt;"","AB",_xlfn.XLOOKUP(AQ21,'Feuille de saisie'!$D$7:$D$206,'Feuille de saisie'!$D$7:$D$206,"NC",0))))</f>
        <v>NA</v>
      </c>
      <c r="BB21" s="128" t="str">
        <f>IF(VLOOKUP(AR21,Emargement!$A$9:$J$528,2,FALSE)="","NA",IF(VLOOKUP(AR21,Emargement!$A$9:$J$528,10,FALSE)&lt;&gt;0,"NP",IF(_xlfn.XLOOKUP(AR21,$H$7:$H$206,$H$7:$H$206,"")&lt;&gt;"","AB",_xlfn.XLOOKUP(AR21,'Feuille de saisie'!$D$7:$D$206,'Feuille de saisie'!$D$7:$D$206,"NC",0))))</f>
        <v>NA</v>
      </c>
    </row>
    <row r="22" spans="1:54" x14ac:dyDescent="0.25">
      <c r="A22" s="21">
        <v>16</v>
      </c>
      <c r="B22" s="21">
        <v>16</v>
      </c>
      <c r="C22" s="21">
        <v>16</v>
      </c>
      <c r="D22" s="32"/>
      <c r="E22" s="33"/>
      <c r="F22" s="34"/>
      <c r="G22" s="35"/>
      <c r="H22" s="134"/>
      <c r="I22" s="21">
        <f t="shared" si="2"/>
        <v>0</v>
      </c>
      <c r="J22" s="21">
        <f t="shared" si="3"/>
        <v>0</v>
      </c>
      <c r="K22" s="21">
        <f t="shared" si="4"/>
        <v>0</v>
      </c>
      <c r="L22" s="21">
        <f>IFERROR(VLOOKUP(D22,Emargement!$A$9:$J$528,10,FALSE),0)</f>
        <v>0</v>
      </c>
      <c r="M22" s="20"/>
      <c r="N22" s="141" t="str">
        <f t="shared" si="5"/>
        <v/>
      </c>
      <c r="O22" s="20"/>
      <c r="P22" s="20">
        <f t="shared" si="6"/>
        <v>0</v>
      </c>
      <c r="Q22" s="20">
        <f t="shared" si="17"/>
        <v>0</v>
      </c>
      <c r="R22" s="20"/>
      <c r="S22" s="115" t="str">
        <f t="shared" si="7"/>
        <v/>
      </c>
      <c r="T22" s="21" t="str">
        <f t="shared" si="8"/>
        <v/>
      </c>
      <c r="U22" s="21" t="str">
        <f t="shared" si="9"/>
        <v/>
      </c>
      <c r="V22" s="21" t="str">
        <f t="shared" si="10"/>
        <v/>
      </c>
      <c r="W22" s="21" t="str">
        <f t="shared" si="11"/>
        <v/>
      </c>
      <c r="X22" s="21" t="str">
        <f t="shared" si="12"/>
        <v/>
      </c>
      <c r="Y22" s="114" t="str">
        <f t="shared" si="13"/>
        <v/>
      </c>
      <c r="Z22" s="20"/>
      <c r="AA22" s="30" t="str">
        <f>IF(D22="","",VLOOKUP(D22,Emargement!$A$9:$B$528,2,TRUE))</f>
        <v/>
      </c>
      <c r="AB22" s="20" t="str">
        <f>IF(D22="","",VLOOKUP(D22,Emargement!$A$9:$C$528,3,TRUE))</f>
        <v/>
      </c>
      <c r="AC22" s="20" t="str">
        <f>IF(D22="","",VLOOKUP(D22,Emargement!$A$9:$D$528,4,TRUE))</f>
        <v/>
      </c>
      <c r="AD22" s="20" t="str">
        <f>IF(D22="","",VLOOKUP(D22,Emargement!$A$9:$E$528,5,TRUE))</f>
        <v/>
      </c>
      <c r="AE22" s="20" t="str">
        <f>IF(D22="","",VLOOKUP(D22,Emargement!$A$9:$G$528,7,TRUE))</f>
        <v/>
      </c>
      <c r="AF22" s="20" t="str">
        <f>IF(D22="","",VLOOKUP(D22,Emargement!$A$9:$F$528,6,TRUE))</f>
        <v/>
      </c>
      <c r="AG22" s="31" t="str">
        <f t="shared" si="14"/>
        <v/>
      </c>
      <c r="AH22" s="20"/>
      <c r="AI22" s="129">
        <f t="shared" si="15"/>
        <v>151</v>
      </c>
      <c r="AJ22" s="127">
        <f t="shared" ref="AJ22:AR22" si="30">AI22+1</f>
        <v>152</v>
      </c>
      <c r="AK22" s="127">
        <f t="shared" si="30"/>
        <v>153</v>
      </c>
      <c r="AL22" s="127">
        <f t="shared" si="30"/>
        <v>154</v>
      </c>
      <c r="AM22" s="127">
        <f t="shared" si="30"/>
        <v>155</v>
      </c>
      <c r="AN22" s="127">
        <f t="shared" si="30"/>
        <v>156</v>
      </c>
      <c r="AO22" s="127">
        <f t="shared" si="30"/>
        <v>157</v>
      </c>
      <c r="AP22" s="127">
        <f t="shared" si="30"/>
        <v>158</v>
      </c>
      <c r="AQ22" s="127">
        <f t="shared" si="30"/>
        <v>159</v>
      </c>
      <c r="AR22" s="127">
        <f t="shared" si="30"/>
        <v>160</v>
      </c>
      <c r="AS22" s="128" t="str">
        <f>IF(VLOOKUP(AI22,Emargement!$A$9:$J$528,2,FALSE)="","NA",IF(VLOOKUP(AI22,Emargement!$A$9:$J$528,10,FALSE)&lt;&gt;0,"NP",IF(_xlfn.XLOOKUP(AI22,$H$7:$H$206,$H$7:$H$206,"")&lt;&gt;"","AB",_xlfn.XLOOKUP(AI22,'Feuille de saisie'!$D$7:$D$206,'Feuille de saisie'!$D$7:$D$206,"NC",0))))</f>
        <v>NA</v>
      </c>
      <c r="AT22" s="128" t="str">
        <f>IF(VLOOKUP(AJ22,Emargement!$A$9:$J$528,2,FALSE)="","NA",IF(VLOOKUP(AJ22,Emargement!$A$9:$J$528,10,FALSE)&lt;&gt;0,"NP",IF(_xlfn.XLOOKUP(AJ22,$H$7:$H$206,$H$7:$H$206,"")&lt;&gt;"","AB",_xlfn.XLOOKUP(AJ22,'Feuille de saisie'!$D$7:$D$206,'Feuille de saisie'!$D$7:$D$206,"NC",0))))</f>
        <v>NA</v>
      </c>
      <c r="AU22" s="128" t="str">
        <f>IF(VLOOKUP(AK22,Emargement!$A$9:$J$528,2,FALSE)="","NA",IF(VLOOKUP(AK22,Emargement!$A$9:$J$528,10,FALSE)&lt;&gt;0,"NP",IF(_xlfn.XLOOKUP(AK22,$H$7:$H$206,$H$7:$H$206,"")&lt;&gt;"","AB",_xlfn.XLOOKUP(AK22,'Feuille de saisie'!$D$7:$D$206,'Feuille de saisie'!$D$7:$D$206,"NC",0))))</f>
        <v>NA</v>
      </c>
      <c r="AV22" s="128" t="str">
        <f>IF(VLOOKUP(AL22,Emargement!$A$9:$J$528,2,FALSE)="","NA",IF(VLOOKUP(AL22,Emargement!$A$9:$J$528,10,FALSE)&lt;&gt;0,"NP",IF(_xlfn.XLOOKUP(AL22,$H$7:$H$206,$H$7:$H$206,"")&lt;&gt;"","AB",_xlfn.XLOOKUP(AL22,'Feuille de saisie'!$D$7:$D$206,'Feuille de saisie'!$D$7:$D$206,"NC",0))))</f>
        <v>NA</v>
      </c>
      <c r="AW22" s="128" t="str">
        <f>IF(VLOOKUP(AM22,Emargement!$A$9:$J$528,2,FALSE)="","NA",IF(VLOOKUP(AM22,Emargement!$A$9:$J$528,10,FALSE)&lt;&gt;0,"NP",IF(_xlfn.XLOOKUP(AM22,$H$7:$H$206,$H$7:$H$206,"")&lt;&gt;"","AB",_xlfn.XLOOKUP(AM22,'Feuille de saisie'!$D$7:$D$206,'Feuille de saisie'!$D$7:$D$206,"NC",0))))</f>
        <v>NA</v>
      </c>
      <c r="AX22" s="128" t="str">
        <f>IF(VLOOKUP(AN22,Emargement!$A$9:$J$528,2,FALSE)="","NA",IF(VLOOKUP(AN22,Emargement!$A$9:$J$528,10,FALSE)&lt;&gt;0,"NP",IF(_xlfn.XLOOKUP(AN22,$H$7:$H$206,$H$7:$H$206,"")&lt;&gt;"","AB",_xlfn.XLOOKUP(AN22,'Feuille de saisie'!$D$7:$D$206,'Feuille de saisie'!$D$7:$D$206,"NC",0))))</f>
        <v>NA</v>
      </c>
      <c r="AY22" s="128" t="str">
        <f>IF(VLOOKUP(AO22,Emargement!$A$9:$J$528,2,FALSE)="","NA",IF(VLOOKUP(AO22,Emargement!$A$9:$J$528,10,FALSE)&lt;&gt;0,"NP",IF(_xlfn.XLOOKUP(AO22,$H$7:$H$206,$H$7:$H$206,"")&lt;&gt;"","AB",_xlfn.XLOOKUP(AO22,'Feuille de saisie'!$D$7:$D$206,'Feuille de saisie'!$D$7:$D$206,"NC",0))))</f>
        <v>NA</v>
      </c>
      <c r="AZ22" s="128" t="str">
        <f>IF(VLOOKUP(AP22,Emargement!$A$9:$J$528,2,FALSE)="","NA",IF(VLOOKUP(AP22,Emargement!$A$9:$J$528,10,FALSE)&lt;&gt;0,"NP",IF(_xlfn.XLOOKUP(AP22,$H$7:$H$206,$H$7:$H$206,"")&lt;&gt;"","AB",_xlfn.XLOOKUP(AP22,'Feuille de saisie'!$D$7:$D$206,'Feuille de saisie'!$D$7:$D$206,"NC",0))))</f>
        <v>NA</v>
      </c>
      <c r="BA22" s="128" t="str">
        <f>IF(VLOOKUP(AQ22,Emargement!$A$9:$J$528,2,FALSE)="","NA",IF(VLOOKUP(AQ22,Emargement!$A$9:$J$528,10,FALSE)&lt;&gt;0,"NP",IF(_xlfn.XLOOKUP(AQ22,$H$7:$H$206,$H$7:$H$206,"")&lt;&gt;"","AB",_xlfn.XLOOKUP(AQ22,'Feuille de saisie'!$D$7:$D$206,'Feuille de saisie'!$D$7:$D$206,"NC",0))))</f>
        <v>NA</v>
      </c>
      <c r="BB22" s="128" t="str">
        <f>IF(VLOOKUP(AR22,Emargement!$A$9:$J$528,2,FALSE)="","NA",IF(VLOOKUP(AR22,Emargement!$A$9:$J$528,10,FALSE)&lt;&gt;0,"NP",IF(_xlfn.XLOOKUP(AR22,$H$7:$H$206,$H$7:$H$206,"")&lt;&gt;"","AB",_xlfn.XLOOKUP(AR22,'Feuille de saisie'!$D$7:$D$206,'Feuille de saisie'!$D$7:$D$206,"NC",0))))</f>
        <v>NA</v>
      </c>
    </row>
    <row r="23" spans="1:54" x14ac:dyDescent="0.25">
      <c r="A23" s="21">
        <v>17</v>
      </c>
      <c r="B23" s="21">
        <v>17</v>
      </c>
      <c r="C23" s="21">
        <v>17</v>
      </c>
      <c r="D23" s="32"/>
      <c r="E23" s="33"/>
      <c r="F23" s="34"/>
      <c r="G23" s="35"/>
      <c r="H23" s="134"/>
      <c r="I23" s="21">
        <f t="shared" si="2"/>
        <v>0</v>
      </c>
      <c r="J23" s="21">
        <f t="shared" si="3"/>
        <v>0</v>
      </c>
      <c r="K23" s="21">
        <f t="shared" si="4"/>
        <v>0</v>
      </c>
      <c r="L23" s="21">
        <f>IFERROR(VLOOKUP(D23,Emargement!$A$9:$J$528,10,FALSE),0)</f>
        <v>0</v>
      </c>
      <c r="M23" s="20"/>
      <c r="N23" s="141" t="str">
        <f t="shared" si="5"/>
        <v/>
      </c>
      <c r="O23" s="20"/>
      <c r="P23" s="20">
        <f t="shared" si="6"/>
        <v>0</v>
      </c>
      <c r="Q23" s="20">
        <f t="shared" si="17"/>
        <v>0</v>
      </c>
      <c r="R23" s="20"/>
      <c r="S23" s="115" t="str">
        <f t="shared" si="7"/>
        <v/>
      </c>
      <c r="T23" s="21" t="str">
        <f t="shared" si="8"/>
        <v/>
      </c>
      <c r="U23" s="21" t="str">
        <f t="shared" si="9"/>
        <v/>
      </c>
      <c r="V23" s="21" t="str">
        <f t="shared" si="10"/>
        <v/>
      </c>
      <c r="W23" s="21" t="str">
        <f t="shared" si="11"/>
        <v/>
      </c>
      <c r="X23" s="21" t="str">
        <f t="shared" si="12"/>
        <v/>
      </c>
      <c r="Y23" s="114" t="str">
        <f t="shared" si="13"/>
        <v/>
      </c>
      <c r="Z23" s="20"/>
      <c r="AA23" s="30" t="str">
        <f>IF(D23="","",VLOOKUP(D23,Emargement!$A$9:$B$528,2,TRUE))</f>
        <v/>
      </c>
      <c r="AB23" s="20" t="str">
        <f>IF(D23="","",VLOOKUP(D23,Emargement!$A$9:$C$528,3,TRUE))</f>
        <v/>
      </c>
      <c r="AC23" s="20" t="str">
        <f>IF(D23="","",VLOOKUP(D23,Emargement!$A$9:$D$528,4,TRUE))</f>
        <v/>
      </c>
      <c r="AD23" s="20" t="str">
        <f>IF(D23="","",VLOOKUP(D23,Emargement!$A$9:$E$528,5,TRUE))</f>
        <v/>
      </c>
      <c r="AE23" s="20" t="str">
        <f>IF(D23="","",VLOOKUP(D23,Emargement!$A$9:$G$528,7,TRUE))</f>
        <v/>
      </c>
      <c r="AF23" s="20" t="str">
        <f>IF(D23="","",VLOOKUP(D23,Emargement!$A$9:$F$528,6,TRUE))</f>
        <v/>
      </c>
      <c r="AG23" s="31" t="str">
        <f t="shared" si="14"/>
        <v/>
      </c>
      <c r="AH23" s="20"/>
      <c r="AI23" s="129">
        <f t="shared" si="15"/>
        <v>161</v>
      </c>
      <c r="AJ23" s="127">
        <f t="shared" ref="AJ23:AR23" si="31">AI23+1</f>
        <v>162</v>
      </c>
      <c r="AK23" s="127">
        <f t="shared" si="31"/>
        <v>163</v>
      </c>
      <c r="AL23" s="127">
        <f t="shared" si="31"/>
        <v>164</v>
      </c>
      <c r="AM23" s="127">
        <f t="shared" si="31"/>
        <v>165</v>
      </c>
      <c r="AN23" s="127">
        <f t="shared" si="31"/>
        <v>166</v>
      </c>
      <c r="AO23" s="127">
        <f t="shared" si="31"/>
        <v>167</v>
      </c>
      <c r="AP23" s="127">
        <f t="shared" si="31"/>
        <v>168</v>
      </c>
      <c r="AQ23" s="127">
        <f t="shared" si="31"/>
        <v>169</v>
      </c>
      <c r="AR23" s="127">
        <f t="shared" si="31"/>
        <v>170</v>
      </c>
      <c r="AS23" s="128" t="str">
        <f>IF(VLOOKUP(AI23,Emargement!$A$9:$J$528,2,FALSE)="","NA",IF(VLOOKUP(AI23,Emargement!$A$9:$J$528,10,FALSE)&lt;&gt;0,"NP",IF(_xlfn.XLOOKUP(AI23,$H$7:$H$206,$H$7:$H$206,"")&lt;&gt;"","AB",_xlfn.XLOOKUP(AI23,'Feuille de saisie'!$D$7:$D$206,'Feuille de saisie'!$D$7:$D$206,"NC",0))))</f>
        <v>NA</v>
      </c>
      <c r="AT23" s="128" t="str">
        <f>IF(VLOOKUP(AJ23,Emargement!$A$9:$J$528,2,FALSE)="","NA",IF(VLOOKUP(AJ23,Emargement!$A$9:$J$528,10,FALSE)&lt;&gt;0,"NP",IF(_xlfn.XLOOKUP(AJ23,$H$7:$H$206,$H$7:$H$206,"")&lt;&gt;"","AB",_xlfn.XLOOKUP(AJ23,'Feuille de saisie'!$D$7:$D$206,'Feuille de saisie'!$D$7:$D$206,"NC",0))))</f>
        <v>NA</v>
      </c>
      <c r="AU23" s="128" t="str">
        <f>IF(VLOOKUP(AK23,Emargement!$A$9:$J$528,2,FALSE)="","NA",IF(VLOOKUP(AK23,Emargement!$A$9:$J$528,10,FALSE)&lt;&gt;0,"NP",IF(_xlfn.XLOOKUP(AK23,$H$7:$H$206,$H$7:$H$206,"")&lt;&gt;"","AB",_xlfn.XLOOKUP(AK23,'Feuille de saisie'!$D$7:$D$206,'Feuille de saisie'!$D$7:$D$206,"NC",0))))</f>
        <v>NA</v>
      </c>
      <c r="AV23" s="128" t="str">
        <f>IF(VLOOKUP(AL23,Emargement!$A$9:$J$528,2,FALSE)="","NA",IF(VLOOKUP(AL23,Emargement!$A$9:$J$528,10,FALSE)&lt;&gt;0,"NP",IF(_xlfn.XLOOKUP(AL23,$H$7:$H$206,$H$7:$H$206,"")&lt;&gt;"","AB",_xlfn.XLOOKUP(AL23,'Feuille de saisie'!$D$7:$D$206,'Feuille de saisie'!$D$7:$D$206,"NC",0))))</f>
        <v>NA</v>
      </c>
      <c r="AW23" s="128" t="str">
        <f>IF(VLOOKUP(AM23,Emargement!$A$9:$J$528,2,FALSE)="","NA",IF(VLOOKUP(AM23,Emargement!$A$9:$J$528,10,FALSE)&lt;&gt;0,"NP",IF(_xlfn.XLOOKUP(AM23,$H$7:$H$206,$H$7:$H$206,"")&lt;&gt;"","AB",_xlfn.XLOOKUP(AM23,'Feuille de saisie'!$D$7:$D$206,'Feuille de saisie'!$D$7:$D$206,"NC",0))))</f>
        <v>NA</v>
      </c>
      <c r="AX23" s="128" t="str">
        <f>IF(VLOOKUP(AN23,Emargement!$A$9:$J$528,2,FALSE)="","NA",IF(VLOOKUP(AN23,Emargement!$A$9:$J$528,10,FALSE)&lt;&gt;0,"NP",IF(_xlfn.XLOOKUP(AN23,$H$7:$H$206,$H$7:$H$206,"")&lt;&gt;"","AB",_xlfn.XLOOKUP(AN23,'Feuille de saisie'!$D$7:$D$206,'Feuille de saisie'!$D$7:$D$206,"NC",0))))</f>
        <v>NA</v>
      </c>
      <c r="AY23" s="128" t="str">
        <f>IF(VLOOKUP(AO23,Emargement!$A$9:$J$528,2,FALSE)="","NA",IF(VLOOKUP(AO23,Emargement!$A$9:$J$528,10,FALSE)&lt;&gt;0,"NP",IF(_xlfn.XLOOKUP(AO23,$H$7:$H$206,$H$7:$H$206,"")&lt;&gt;"","AB",_xlfn.XLOOKUP(AO23,'Feuille de saisie'!$D$7:$D$206,'Feuille de saisie'!$D$7:$D$206,"NC",0))))</f>
        <v>NA</v>
      </c>
      <c r="AZ23" s="128" t="str">
        <f>IF(VLOOKUP(AP23,Emargement!$A$9:$J$528,2,FALSE)="","NA",IF(VLOOKUP(AP23,Emargement!$A$9:$J$528,10,FALSE)&lt;&gt;0,"NP",IF(_xlfn.XLOOKUP(AP23,$H$7:$H$206,$H$7:$H$206,"")&lt;&gt;"","AB",_xlfn.XLOOKUP(AP23,'Feuille de saisie'!$D$7:$D$206,'Feuille de saisie'!$D$7:$D$206,"NC",0))))</f>
        <v>NA</v>
      </c>
      <c r="BA23" s="128" t="str">
        <f>IF(VLOOKUP(AQ23,Emargement!$A$9:$J$528,2,FALSE)="","NA",IF(VLOOKUP(AQ23,Emargement!$A$9:$J$528,10,FALSE)&lt;&gt;0,"NP",IF(_xlfn.XLOOKUP(AQ23,$H$7:$H$206,$H$7:$H$206,"")&lt;&gt;"","AB",_xlfn.XLOOKUP(AQ23,'Feuille de saisie'!$D$7:$D$206,'Feuille de saisie'!$D$7:$D$206,"NC",0))))</f>
        <v>NA</v>
      </c>
      <c r="BB23" s="128" t="str">
        <f>IF(VLOOKUP(AR23,Emargement!$A$9:$J$528,2,FALSE)="","NA",IF(VLOOKUP(AR23,Emargement!$A$9:$J$528,10,FALSE)&lt;&gt;0,"NP",IF(_xlfn.XLOOKUP(AR23,$H$7:$H$206,$H$7:$H$206,"")&lt;&gt;"","AB",_xlfn.XLOOKUP(AR23,'Feuille de saisie'!$D$7:$D$206,'Feuille de saisie'!$D$7:$D$206,"NC",0))))</f>
        <v>NA</v>
      </c>
    </row>
    <row r="24" spans="1:54" x14ac:dyDescent="0.25">
      <c r="A24" s="21">
        <v>18</v>
      </c>
      <c r="B24" s="21">
        <v>18</v>
      </c>
      <c r="C24" s="21">
        <v>18</v>
      </c>
      <c r="D24" s="32"/>
      <c r="E24" s="33"/>
      <c r="F24" s="34"/>
      <c r="G24" s="35"/>
      <c r="H24" s="134"/>
      <c r="I24" s="21">
        <f t="shared" si="2"/>
        <v>0</v>
      </c>
      <c r="J24" s="21">
        <f t="shared" si="3"/>
        <v>0</v>
      </c>
      <c r="K24" s="21">
        <f t="shared" si="4"/>
        <v>0</v>
      </c>
      <c r="L24" s="21">
        <f>IFERROR(VLOOKUP(D24,Emargement!$A$9:$J$528,10,FALSE),0)</f>
        <v>0</v>
      </c>
      <c r="M24" s="20"/>
      <c r="N24" s="141" t="str">
        <f t="shared" si="5"/>
        <v/>
      </c>
      <c r="O24" s="20"/>
      <c r="P24" s="20">
        <f t="shared" si="6"/>
        <v>0</v>
      </c>
      <c r="Q24" s="20">
        <f t="shared" si="17"/>
        <v>0</v>
      </c>
      <c r="R24" s="20"/>
      <c r="S24" s="115" t="str">
        <f t="shared" si="7"/>
        <v/>
      </c>
      <c r="T24" s="21" t="str">
        <f t="shared" si="8"/>
        <v/>
      </c>
      <c r="U24" s="21" t="str">
        <f t="shared" si="9"/>
        <v/>
      </c>
      <c r="V24" s="21" t="str">
        <f t="shared" si="10"/>
        <v/>
      </c>
      <c r="W24" s="21" t="str">
        <f t="shared" si="11"/>
        <v/>
      </c>
      <c r="X24" s="21" t="str">
        <f t="shared" si="12"/>
        <v/>
      </c>
      <c r="Y24" s="114" t="str">
        <f t="shared" si="13"/>
        <v/>
      </c>
      <c r="Z24" s="20"/>
      <c r="AA24" s="30" t="str">
        <f>IF(D24="","",VLOOKUP(D24,Emargement!$A$9:$B$528,2,TRUE))</f>
        <v/>
      </c>
      <c r="AB24" s="20" t="str">
        <f>IF(D24="","",VLOOKUP(D24,Emargement!$A$9:$C$528,3,TRUE))</f>
        <v/>
      </c>
      <c r="AC24" s="20" t="str">
        <f>IF(D24="","",VLOOKUP(D24,Emargement!$A$9:$D$528,4,TRUE))</f>
        <v/>
      </c>
      <c r="AD24" s="20" t="str">
        <f>IF(D24="","",VLOOKUP(D24,Emargement!$A$9:$E$528,5,TRUE))</f>
        <v/>
      </c>
      <c r="AE24" s="20" t="str">
        <f>IF(D24="","",VLOOKUP(D24,Emargement!$A$9:$G$528,7,TRUE))</f>
        <v/>
      </c>
      <c r="AF24" s="20" t="str">
        <f>IF(D24="","",VLOOKUP(D24,Emargement!$A$9:$F$528,6,TRUE))</f>
        <v/>
      </c>
      <c r="AG24" s="31" t="str">
        <f t="shared" si="14"/>
        <v/>
      </c>
      <c r="AH24" s="20"/>
      <c r="AI24" s="129">
        <f t="shared" si="15"/>
        <v>171</v>
      </c>
      <c r="AJ24" s="127">
        <f t="shared" ref="AJ24:AR24" si="32">AI24+1</f>
        <v>172</v>
      </c>
      <c r="AK24" s="127">
        <f t="shared" si="32"/>
        <v>173</v>
      </c>
      <c r="AL24" s="127">
        <f t="shared" si="32"/>
        <v>174</v>
      </c>
      <c r="AM24" s="127">
        <f t="shared" si="32"/>
        <v>175</v>
      </c>
      <c r="AN24" s="127">
        <f t="shared" si="32"/>
        <v>176</v>
      </c>
      <c r="AO24" s="127">
        <f t="shared" si="32"/>
        <v>177</v>
      </c>
      <c r="AP24" s="127">
        <f t="shared" si="32"/>
        <v>178</v>
      </c>
      <c r="AQ24" s="127">
        <f t="shared" si="32"/>
        <v>179</v>
      </c>
      <c r="AR24" s="127">
        <f t="shared" si="32"/>
        <v>180</v>
      </c>
      <c r="AS24" s="128" t="str">
        <f>IF(VLOOKUP(AI24,Emargement!$A$9:$J$528,2,FALSE)="","NA",IF(VLOOKUP(AI24,Emargement!$A$9:$J$528,10,FALSE)&lt;&gt;0,"NP",IF(_xlfn.XLOOKUP(AI24,$H$7:$H$206,$H$7:$H$206,"")&lt;&gt;"","AB",_xlfn.XLOOKUP(AI24,'Feuille de saisie'!$D$7:$D$206,'Feuille de saisie'!$D$7:$D$206,"NC",0))))</f>
        <v>NA</v>
      </c>
      <c r="AT24" s="128" t="str">
        <f>IF(VLOOKUP(AJ24,Emargement!$A$9:$J$528,2,FALSE)="","NA",IF(VLOOKUP(AJ24,Emargement!$A$9:$J$528,10,FALSE)&lt;&gt;0,"NP",IF(_xlfn.XLOOKUP(AJ24,$H$7:$H$206,$H$7:$H$206,"")&lt;&gt;"","AB",_xlfn.XLOOKUP(AJ24,'Feuille de saisie'!$D$7:$D$206,'Feuille de saisie'!$D$7:$D$206,"NC",0))))</f>
        <v>NA</v>
      </c>
      <c r="AU24" s="128" t="str">
        <f>IF(VLOOKUP(AK24,Emargement!$A$9:$J$528,2,FALSE)="","NA",IF(VLOOKUP(AK24,Emargement!$A$9:$J$528,10,FALSE)&lt;&gt;0,"NP",IF(_xlfn.XLOOKUP(AK24,$H$7:$H$206,$H$7:$H$206,"")&lt;&gt;"","AB",_xlfn.XLOOKUP(AK24,'Feuille de saisie'!$D$7:$D$206,'Feuille de saisie'!$D$7:$D$206,"NC",0))))</f>
        <v>NA</v>
      </c>
      <c r="AV24" s="128" t="str">
        <f>IF(VLOOKUP(AL24,Emargement!$A$9:$J$528,2,FALSE)="","NA",IF(VLOOKUP(AL24,Emargement!$A$9:$J$528,10,FALSE)&lt;&gt;0,"NP",IF(_xlfn.XLOOKUP(AL24,$H$7:$H$206,$H$7:$H$206,"")&lt;&gt;"","AB",_xlfn.XLOOKUP(AL24,'Feuille de saisie'!$D$7:$D$206,'Feuille de saisie'!$D$7:$D$206,"NC",0))))</f>
        <v>NA</v>
      </c>
      <c r="AW24" s="128" t="str">
        <f>IF(VLOOKUP(AM24,Emargement!$A$9:$J$528,2,FALSE)="","NA",IF(VLOOKUP(AM24,Emargement!$A$9:$J$528,10,FALSE)&lt;&gt;0,"NP",IF(_xlfn.XLOOKUP(AM24,$H$7:$H$206,$H$7:$H$206,"")&lt;&gt;"","AB",_xlfn.XLOOKUP(AM24,'Feuille de saisie'!$D$7:$D$206,'Feuille de saisie'!$D$7:$D$206,"NC",0))))</f>
        <v>NA</v>
      </c>
      <c r="AX24" s="128" t="str">
        <f>IF(VLOOKUP(AN24,Emargement!$A$9:$J$528,2,FALSE)="","NA",IF(VLOOKUP(AN24,Emargement!$A$9:$J$528,10,FALSE)&lt;&gt;0,"NP",IF(_xlfn.XLOOKUP(AN24,$H$7:$H$206,$H$7:$H$206,"")&lt;&gt;"","AB",_xlfn.XLOOKUP(AN24,'Feuille de saisie'!$D$7:$D$206,'Feuille de saisie'!$D$7:$D$206,"NC",0))))</f>
        <v>NA</v>
      </c>
      <c r="AY24" s="128" t="str">
        <f>IF(VLOOKUP(AO24,Emargement!$A$9:$J$528,2,FALSE)="","NA",IF(VLOOKUP(AO24,Emargement!$A$9:$J$528,10,FALSE)&lt;&gt;0,"NP",IF(_xlfn.XLOOKUP(AO24,$H$7:$H$206,$H$7:$H$206,"")&lt;&gt;"","AB",_xlfn.XLOOKUP(AO24,'Feuille de saisie'!$D$7:$D$206,'Feuille de saisie'!$D$7:$D$206,"NC",0))))</f>
        <v>NA</v>
      </c>
      <c r="AZ24" s="128" t="str">
        <f>IF(VLOOKUP(AP24,Emargement!$A$9:$J$528,2,FALSE)="","NA",IF(VLOOKUP(AP24,Emargement!$A$9:$J$528,10,FALSE)&lt;&gt;0,"NP",IF(_xlfn.XLOOKUP(AP24,$H$7:$H$206,$H$7:$H$206,"")&lt;&gt;"","AB",_xlfn.XLOOKUP(AP24,'Feuille de saisie'!$D$7:$D$206,'Feuille de saisie'!$D$7:$D$206,"NC",0))))</f>
        <v>NA</v>
      </c>
      <c r="BA24" s="128" t="str">
        <f>IF(VLOOKUP(AQ24,Emargement!$A$9:$J$528,2,FALSE)="","NA",IF(VLOOKUP(AQ24,Emargement!$A$9:$J$528,10,FALSE)&lt;&gt;0,"NP",IF(_xlfn.XLOOKUP(AQ24,$H$7:$H$206,$H$7:$H$206,"")&lt;&gt;"","AB",_xlfn.XLOOKUP(AQ24,'Feuille de saisie'!$D$7:$D$206,'Feuille de saisie'!$D$7:$D$206,"NC",0))))</f>
        <v>NA</v>
      </c>
      <c r="BB24" s="128" t="str">
        <f>IF(VLOOKUP(AR24,Emargement!$A$9:$J$528,2,FALSE)="","NA",IF(VLOOKUP(AR24,Emargement!$A$9:$J$528,10,FALSE)&lt;&gt;0,"NP",IF(_xlfn.XLOOKUP(AR24,$H$7:$H$206,$H$7:$H$206,"")&lt;&gt;"","AB",_xlfn.XLOOKUP(AR24,'Feuille de saisie'!$D$7:$D$206,'Feuille de saisie'!$D$7:$D$206,"NC",0))))</f>
        <v>NA</v>
      </c>
    </row>
    <row r="25" spans="1:54" x14ac:dyDescent="0.25">
      <c r="A25" s="21">
        <v>19</v>
      </c>
      <c r="B25" s="21">
        <v>19</v>
      </c>
      <c r="C25" s="21">
        <v>19</v>
      </c>
      <c r="D25" s="32"/>
      <c r="E25" s="33"/>
      <c r="F25" s="34"/>
      <c r="G25" s="35"/>
      <c r="H25" s="134"/>
      <c r="I25" s="21">
        <f t="shared" si="2"/>
        <v>0</v>
      </c>
      <c r="J25" s="21">
        <f t="shared" si="3"/>
        <v>0</v>
      </c>
      <c r="K25" s="21">
        <f t="shared" si="4"/>
        <v>0</v>
      </c>
      <c r="L25" s="21">
        <f>IFERROR(VLOOKUP(D25,Emargement!$A$9:$J$528,10,FALSE),0)</f>
        <v>0</v>
      </c>
      <c r="M25" s="20"/>
      <c r="N25" s="141" t="str">
        <f t="shared" si="5"/>
        <v/>
      </c>
      <c r="O25" s="20"/>
      <c r="P25" s="20">
        <f t="shared" si="6"/>
        <v>0</v>
      </c>
      <c r="Q25" s="20">
        <f t="shared" si="17"/>
        <v>0</v>
      </c>
      <c r="R25" s="20"/>
      <c r="S25" s="115" t="str">
        <f t="shared" si="7"/>
        <v/>
      </c>
      <c r="T25" s="21" t="str">
        <f t="shared" si="8"/>
        <v/>
      </c>
      <c r="U25" s="21" t="str">
        <f t="shared" si="9"/>
        <v/>
      </c>
      <c r="V25" s="21" t="str">
        <f t="shared" si="10"/>
        <v/>
      </c>
      <c r="W25" s="21" t="str">
        <f t="shared" si="11"/>
        <v/>
      </c>
      <c r="X25" s="21" t="str">
        <f t="shared" si="12"/>
        <v/>
      </c>
      <c r="Y25" s="114" t="str">
        <f t="shared" si="13"/>
        <v/>
      </c>
      <c r="Z25" s="20"/>
      <c r="AA25" s="30" t="str">
        <f>IF(D25="","",VLOOKUP(D25,Emargement!$A$9:$B$528,2,TRUE))</f>
        <v/>
      </c>
      <c r="AB25" s="20" t="str">
        <f>IF(D25="","",VLOOKUP(D25,Emargement!$A$9:$C$528,3,TRUE))</f>
        <v/>
      </c>
      <c r="AC25" s="20" t="str">
        <f>IF(D25="","",VLOOKUP(D25,Emargement!$A$9:$D$528,4,TRUE))</f>
        <v/>
      </c>
      <c r="AD25" s="20" t="str">
        <f>IF(D25="","",VLOOKUP(D25,Emargement!$A$9:$E$528,5,TRUE))</f>
        <v/>
      </c>
      <c r="AE25" s="20" t="str">
        <f>IF(D25="","",VLOOKUP(D25,Emargement!$A$9:$G$528,7,TRUE))</f>
        <v/>
      </c>
      <c r="AF25" s="20" t="str">
        <f>IF(D25="","",VLOOKUP(D25,Emargement!$A$9:$F$528,6,TRUE))</f>
        <v/>
      </c>
      <c r="AG25" s="31" t="str">
        <f t="shared" si="14"/>
        <v/>
      </c>
      <c r="AH25" s="20"/>
      <c r="AI25" s="129">
        <f t="shared" si="15"/>
        <v>181</v>
      </c>
      <c r="AJ25" s="127">
        <f t="shared" ref="AJ25:AR25" si="33">AI25+1</f>
        <v>182</v>
      </c>
      <c r="AK25" s="127">
        <f t="shared" si="33"/>
        <v>183</v>
      </c>
      <c r="AL25" s="127">
        <f t="shared" si="33"/>
        <v>184</v>
      </c>
      <c r="AM25" s="127">
        <f t="shared" si="33"/>
        <v>185</v>
      </c>
      <c r="AN25" s="127">
        <f t="shared" si="33"/>
        <v>186</v>
      </c>
      <c r="AO25" s="127">
        <f t="shared" si="33"/>
        <v>187</v>
      </c>
      <c r="AP25" s="127">
        <f t="shared" si="33"/>
        <v>188</v>
      </c>
      <c r="AQ25" s="127">
        <f t="shared" si="33"/>
        <v>189</v>
      </c>
      <c r="AR25" s="127">
        <f t="shared" si="33"/>
        <v>190</v>
      </c>
      <c r="AS25" s="128" t="str">
        <f>IF(VLOOKUP(AI25,Emargement!$A$9:$J$528,2,FALSE)="","NA",IF(VLOOKUP(AI25,Emargement!$A$9:$J$528,10,FALSE)&lt;&gt;0,"NP",IF(_xlfn.XLOOKUP(AI25,$H$7:$H$206,$H$7:$H$206,"")&lt;&gt;"","AB",_xlfn.XLOOKUP(AI25,'Feuille de saisie'!$D$7:$D$206,'Feuille de saisie'!$D$7:$D$206,"NC",0))))</f>
        <v>NA</v>
      </c>
      <c r="AT25" s="128" t="str">
        <f>IF(VLOOKUP(AJ25,Emargement!$A$9:$J$528,2,FALSE)="","NA",IF(VLOOKUP(AJ25,Emargement!$A$9:$J$528,10,FALSE)&lt;&gt;0,"NP",IF(_xlfn.XLOOKUP(AJ25,$H$7:$H$206,$H$7:$H$206,"")&lt;&gt;"","AB",_xlfn.XLOOKUP(AJ25,'Feuille de saisie'!$D$7:$D$206,'Feuille de saisie'!$D$7:$D$206,"NC",0))))</f>
        <v>NA</v>
      </c>
      <c r="AU25" s="128" t="str">
        <f>IF(VLOOKUP(AK25,Emargement!$A$9:$J$528,2,FALSE)="","NA",IF(VLOOKUP(AK25,Emargement!$A$9:$J$528,10,FALSE)&lt;&gt;0,"NP",IF(_xlfn.XLOOKUP(AK25,$H$7:$H$206,$H$7:$H$206,"")&lt;&gt;"","AB",_xlfn.XLOOKUP(AK25,'Feuille de saisie'!$D$7:$D$206,'Feuille de saisie'!$D$7:$D$206,"NC",0))))</f>
        <v>NA</v>
      </c>
      <c r="AV25" s="128" t="str">
        <f>IF(VLOOKUP(AL25,Emargement!$A$9:$J$528,2,FALSE)="","NA",IF(VLOOKUP(AL25,Emargement!$A$9:$J$528,10,FALSE)&lt;&gt;0,"NP",IF(_xlfn.XLOOKUP(AL25,$H$7:$H$206,$H$7:$H$206,"")&lt;&gt;"","AB",_xlfn.XLOOKUP(AL25,'Feuille de saisie'!$D$7:$D$206,'Feuille de saisie'!$D$7:$D$206,"NC",0))))</f>
        <v>NA</v>
      </c>
      <c r="AW25" s="128" t="str">
        <f>IF(VLOOKUP(AM25,Emargement!$A$9:$J$528,2,FALSE)="","NA",IF(VLOOKUP(AM25,Emargement!$A$9:$J$528,10,FALSE)&lt;&gt;0,"NP",IF(_xlfn.XLOOKUP(AM25,$H$7:$H$206,$H$7:$H$206,"")&lt;&gt;"","AB",_xlfn.XLOOKUP(AM25,'Feuille de saisie'!$D$7:$D$206,'Feuille de saisie'!$D$7:$D$206,"NC",0))))</f>
        <v>NA</v>
      </c>
      <c r="AX25" s="128" t="str">
        <f>IF(VLOOKUP(AN25,Emargement!$A$9:$J$528,2,FALSE)="","NA",IF(VLOOKUP(AN25,Emargement!$A$9:$J$528,10,FALSE)&lt;&gt;0,"NP",IF(_xlfn.XLOOKUP(AN25,$H$7:$H$206,$H$7:$H$206,"")&lt;&gt;"","AB",_xlfn.XLOOKUP(AN25,'Feuille de saisie'!$D$7:$D$206,'Feuille de saisie'!$D$7:$D$206,"NC",0))))</f>
        <v>NA</v>
      </c>
      <c r="AY25" s="128" t="str">
        <f>IF(VLOOKUP(AO25,Emargement!$A$9:$J$528,2,FALSE)="","NA",IF(VLOOKUP(AO25,Emargement!$A$9:$J$528,10,FALSE)&lt;&gt;0,"NP",IF(_xlfn.XLOOKUP(AO25,$H$7:$H$206,$H$7:$H$206,"")&lt;&gt;"","AB",_xlfn.XLOOKUP(AO25,'Feuille de saisie'!$D$7:$D$206,'Feuille de saisie'!$D$7:$D$206,"NC",0))))</f>
        <v>NA</v>
      </c>
      <c r="AZ25" s="128" t="str">
        <f>IF(VLOOKUP(AP25,Emargement!$A$9:$J$528,2,FALSE)="","NA",IF(VLOOKUP(AP25,Emargement!$A$9:$J$528,10,FALSE)&lt;&gt;0,"NP",IF(_xlfn.XLOOKUP(AP25,$H$7:$H$206,$H$7:$H$206,"")&lt;&gt;"","AB",_xlfn.XLOOKUP(AP25,'Feuille de saisie'!$D$7:$D$206,'Feuille de saisie'!$D$7:$D$206,"NC",0))))</f>
        <v>NA</v>
      </c>
      <c r="BA25" s="128" t="str">
        <f>IF(VLOOKUP(AQ25,Emargement!$A$9:$J$528,2,FALSE)="","NA",IF(VLOOKUP(AQ25,Emargement!$A$9:$J$528,10,FALSE)&lt;&gt;0,"NP",IF(_xlfn.XLOOKUP(AQ25,$H$7:$H$206,$H$7:$H$206,"")&lt;&gt;"","AB",_xlfn.XLOOKUP(AQ25,'Feuille de saisie'!$D$7:$D$206,'Feuille de saisie'!$D$7:$D$206,"NC",0))))</f>
        <v>NA</v>
      </c>
      <c r="BB25" s="128" t="str">
        <f>IF(VLOOKUP(AR25,Emargement!$A$9:$J$528,2,FALSE)="","NA",IF(VLOOKUP(AR25,Emargement!$A$9:$J$528,10,FALSE)&lt;&gt;0,"NP",IF(_xlfn.XLOOKUP(AR25,$H$7:$H$206,$H$7:$H$206,"")&lt;&gt;"","AB",_xlfn.XLOOKUP(AR25,'Feuille de saisie'!$D$7:$D$206,'Feuille de saisie'!$D$7:$D$206,"NC",0))))</f>
        <v>NA</v>
      </c>
    </row>
    <row r="26" spans="1:54" x14ac:dyDescent="0.25">
      <c r="A26" s="21">
        <v>20</v>
      </c>
      <c r="B26" s="21">
        <v>20</v>
      </c>
      <c r="C26" s="21">
        <v>20</v>
      </c>
      <c r="D26" s="32"/>
      <c r="E26" s="33"/>
      <c r="F26" s="34"/>
      <c r="G26" s="35"/>
      <c r="H26" s="134"/>
      <c r="I26" s="21">
        <f t="shared" si="2"/>
        <v>0</v>
      </c>
      <c r="J26" s="21">
        <f t="shared" si="3"/>
        <v>0</v>
      </c>
      <c r="K26" s="21">
        <f t="shared" si="4"/>
        <v>0</v>
      </c>
      <c r="L26" s="21">
        <f>IFERROR(VLOOKUP(D26,Emargement!$A$9:$J$528,10,FALSE),0)</f>
        <v>0</v>
      </c>
      <c r="M26" s="20"/>
      <c r="N26" s="141" t="str">
        <f t="shared" si="5"/>
        <v/>
      </c>
      <c r="O26" s="20"/>
      <c r="P26" s="20">
        <f t="shared" si="6"/>
        <v>0</v>
      </c>
      <c r="Q26" s="20">
        <f t="shared" si="17"/>
        <v>0</v>
      </c>
      <c r="R26" s="20"/>
      <c r="S26" s="115" t="str">
        <f t="shared" si="7"/>
        <v/>
      </c>
      <c r="T26" s="21" t="str">
        <f t="shared" si="8"/>
        <v/>
      </c>
      <c r="U26" s="21" t="str">
        <f t="shared" si="9"/>
        <v/>
      </c>
      <c r="V26" s="21" t="str">
        <f t="shared" si="10"/>
        <v/>
      </c>
      <c r="W26" s="21" t="str">
        <f t="shared" si="11"/>
        <v/>
      </c>
      <c r="X26" s="21" t="str">
        <f t="shared" si="12"/>
        <v/>
      </c>
      <c r="Y26" s="114" t="str">
        <f t="shared" si="13"/>
        <v/>
      </c>
      <c r="Z26" s="20"/>
      <c r="AA26" s="30" t="str">
        <f>IF(D26="","",VLOOKUP(D26,Emargement!$A$9:$B$528,2,TRUE))</f>
        <v/>
      </c>
      <c r="AB26" s="20" t="str">
        <f>IF(D26="","",VLOOKUP(D26,Emargement!$A$9:$C$528,3,TRUE))</f>
        <v/>
      </c>
      <c r="AC26" s="20" t="str">
        <f>IF(D26="","",VLOOKUP(D26,Emargement!$A$9:$D$528,4,TRUE))</f>
        <v/>
      </c>
      <c r="AD26" s="20" t="str">
        <f>IF(D26="","",VLOOKUP(D26,Emargement!$A$9:$E$528,5,TRUE))</f>
        <v/>
      </c>
      <c r="AE26" s="20" t="str">
        <f>IF(D26="","",VLOOKUP(D26,Emargement!$A$9:$G$528,7,TRUE))</f>
        <v/>
      </c>
      <c r="AF26" s="20" t="str">
        <f>IF(D26="","",VLOOKUP(D26,Emargement!$A$9:$F$528,6,TRUE))</f>
        <v/>
      </c>
      <c r="AG26" s="31" t="str">
        <f t="shared" si="14"/>
        <v/>
      </c>
      <c r="AH26" s="20"/>
      <c r="AI26" s="129">
        <f t="shared" si="15"/>
        <v>191</v>
      </c>
      <c r="AJ26" s="127">
        <f t="shared" ref="AJ26:AR26" si="34">AI26+1</f>
        <v>192</v>
      </c>
      <c r="AK26" s="127">
        <f t="shared" si="34"/>
        <v>193</v>
      </c>
      <c r="AL26" s="127">
        <f t="shared" si="34"/>
        <v>194</v>
      </c>
      <c r="AM26" s="127">
        <f t="shared" si="34"/>
        <v>195</v>
      </c>
      <c r="AN26" s="127">
        <f t="shared" si="34"/>
        <v>196</v>
      </c>
      <c r="AO26" s="127">
        <f t="shared" si="34"/>
        <v>197</v>
      </c>
      <c r="AP26" s="127">
        <f t="shared" si="34"/>
        <v>198</v>
      </c>
      <c r="AQ26" s="127">
        <f t="shared" si="34"/>
        <v>199</v>
      </c>
      <c r="AR26" s="127">
        <f t="shared" si="34"/>
        <v>200</v>
      </c>
      <c r="AS26" s="128" t="str">
        <f>IF(VLOOKUP(AI26,Emargement!$A$9:$J$528,2,FALSE)="","NA",IF(VLOOKUP(AI26,Emargement!$A$9:$J$528,10,FALSE)&lt;&gt;0,"NP",IF(_xlfn.XLOOKUP(AI26,$H$7:$H$206,$H$7:$H$206,"")&lt;&gt;"","AB",_xlfn.XLOOKUP(AI26,'Feuille de saisie'!$D$7:$D$206,'Feuille de saisie'!$D$7:$D$206,"NC",0))))</f>
        <v>NA</v>
      </c>
      <c r="AT26" s="128" t="str">
        <f>IF(VLOOKUP(AJ26,Emargement!$A$9:$J$528,2,FALSE)="","NA",IF(VLOOKUP(AJ26,Emargement!$A$9:$J$528,10,FALSE)&lt;&gt;0,"NP",IF(_xlfn.XLOOKUP(AJ26,$H$7:$H$206,$H$7:$H$206,"")&lt;&gt;"","AB",_xlfn.XLOOKUP(AJ26,'Feuille de saisie'!$D$7:$D$206,'Feuille de saisie'!$D$7:$D$206,"NC",0))))</f>
        <v>NA</v>
      </c>
      <c r="AU26" s="128" t="str">
        <f>IF(VLOOKUP(AK26,Emargement!$A$9:$J$528,2,FALSE)="","NA",IF(VLOOKUP(AK26,Emargement!$A$9:$J$528,10,FALSE)&lt;&gt;0,"NP",IF(_xlfn.XLOOKUP(AK26,$H$7:$H$206,$H$7:$H$206,"")&lt;&gt;"","AB",_xlfn.XLOOKUP(AK26,'Feuille de saisie'!$D$7:$D$206,'Feuille de saisie'!$D$7:$D$206,"NC",0))))</f>
        <v>NA</v>
      </c>
      <c r="AV26" s="128" t="str">
        <f>IF(VLOOKUP(AL26,Emargement!$A$9:$J$528,2,FALSE)="","NA",IF(VLOOKUP(AL26,Emargement!$A$9:$J$528,10,FALSE)&lt;&gt;0,"NP",IF(_xlfn.XLOOKUP(AL26,$H$7:$H$206,$H$7:$H$206,"")&lt;&gt;"","AB",_xlfn.XLOOKUP(AL26,'Feuille de saisie'!$D$7:$D$206,'Feuille de saisie'!$D$7:$D$206,"NC",0))))</f>
        <v>NA</v>
      </c>
      <c r="AW26" s="128" t="str">
        <f>IF(VLOOKUP(AM26,Emargement!$A$9:$J$528,2,FALSE)="","NA",IF(VLOOKUP(AM26,Emargement!$A$9:$J$528,10,FALSE)&lt;&gt;0,"NP",IF(_xlfn.XLOOKUP(AM26,$H$7:$H$206,$H$7:$H$206,"")&lt;&gt;"","AB",_xlfn.XLOOKUP(AM26,'Feuille de saisie'!$D$7:$D$206,'Feuille de saisie'!$D$7:$D$206,"NC",0))))</f>
        <v>NA</v>
      </c>
      <c r="AX26" s="128" t="str">
        <f>IF(VLOOKUP(AN26,Emargement!$A$9:$J$528,2,FALSE)="","NA",IF(VLOOKUP(AN26,Emargement!$A$9:$J$528,10,FALSE)&lt;&gt;0,"NP",IF(_xlfn.XLOOKUP(AN26,$H$7:$H$206,$H$7:$H$206,"")&lt;&gt;"","AB",_xlfn.XLOOKUP(AN26,'Feuille de saisie'!$D$7:$D$206,'Feuille de saisie'!$D$7:$D$206,"NC",0))))</f>
        <v>NA</v>
      </c>
      <c r="AY26" s="128" t="str">
        <f>IF(VLOOKUP(AO26,Emargement!$A$9:$J$528,2,FALSE)="","NA",IF(VLOOKUP(AO26,Emargement!$A$9:$J$528,10,FALSE)&lt;&gt;0,"NP",IF(_xlfn.XLOOKUP(AO26,$H$7:$H$206,$H$7:$H$206,"")&lt;&gt;"","AB",_xlfn.XLOOKUP(AO26,'Feuille de saisie'!$D$7:$D$206,'Feuille de saisie'!$D$7:$D$206,"NC",0))))</f>
        <v>NA</v>
      </c>
      <c r="AZ26" s="128" t="str">
        <f>IF(VLOOKUP(AP26,Emargement!$A$9:$J$528,2,FALSE)="","NA",IF(VLOOKUP(AP26,Emargement!$A$9:$J$528,10,FALSE)&lt;&gt;0,"NP",IF(_xlfn.XLOOKUP(AP26,$H$7:$H$206,$H$7:$H$206,"")&lt;&gt;"","AB",_xlfn.XLOOKUP(AP26,'Feuille de saisie'!$D$7:$D$206,'Feuille de saisie'!$D$7:$D$206,"NC",0))))</f>
        <v>NA</v>
      </c>
      <c r="BA26" s="128" t="str">
        <f>IF(VLOOKUP(AQ26,Emargement!$A$9:$J$528,2,FALSE)="","NA",IF(VLOOKUP(AQ26,Emargement!$A$9:$J$528,10,FALSE)&lt;&gt;0,"NP",IF(_xlfn.XLOOKUP(AQ26,$H$7:$H$206,$H$7:$H$206,"")&lt;&gt;"","AB",_xlfn.XLOOKUP(AQ26,'Feuille de saisie'!$D$7:$D$206,'Feuille de saisie'!$D$7:$D$206,"NC",0))))</f>
        <v>NA</v>
      </c>
      <c r="BB26" s="128" t="str">
        <f>IF(VLOOKUP(AR26,Emargement!$A$9:$J$528,2,FALSE)="","NA",IF(VLOOKUP(AR26,Emargement!$A$9:$J$528,10,FALSE)&lt;&gt;0,"NP",IF(_xlfn.XLOOKUP(AR26,$H$7:$H$206,$H$7:$H$206,"")&lt;&gt;"","AB",_xlfn.XLOOKUP(AR26,'Feuille de saisie'!$D$7:$D$206,'Feuille de saisie'!$D$7:$D$206,"NC",0))))</f>
        <v>NA</v>
      </c>
    </row>
    <row r="27" spans="1:54" x14ac:dyDescent="0.25">
      <c r="A27" s="21">
        <v>21</v>
      </c>
      <c r="B27" s="21">
        <v>21</v>
      </c>
      <c r="C27" s="21">
        <v>21</v>
      </c>
      <c r="D27" s="32"/>
      <c r="E27" s="33"/>
      <c r="F27" s="34"/>
      <c r="G27" s="35"/>
      <c r="H27" s="134"/>
      <c r="I27" s="21">
        <f t="shared" si="2"/>
        <v>0</v>
      </c>
      <c r="J27" s="21">
        <f t="shared" si="3"/>
        <v>0</v>
      </c>
      <c r="K27" s="21">
        <f t="shared" si="4"/>
        <v>0</v>
      </c>
      <c r="L27" s="21">
        <f>IFERROR(VLOOKUP(D27,Emargement!$A$9:$J$528,10,FALSE),0)</f>
        <v>0</v>
      </c>
      <c r="M27" s="20"/>
      <c r="N27" s="141" t="str">
        <f t="shared" si="5"/>
        <v/>
      </c>
      <c r="O27" s="20"/>
      <c r="P27" s="20">
        <f t="shared" si="6"/>
        <v>0</v>
      </c>
      <c r="Q27" s="20">
        <f t="shared" si="17"/>
        <v>0</v>
      </c>
      <c r="R27" s="20"/>
      <c r="S27" s="115" t="str">
        <f t="shared" si="7"/>
        <v/>
      </c>
      <c r="T27" s="21" t="str">
        <f t="shared" si="8"/>
        <v/>
      </c>
      <c r="U27" s="21" t="str">
        <f t="shared" si="9"/>
        <v/>
      </c>
      <c r="V27" s="21" t="str">
        <f t="shared" si="10"/>
        <v/>
      </c>
      <c r="W27" s="21" t="str">
        <f t="shared" si="11"/>
        <v/>
      </c>
      <c r="X27" s="21" t="str">
        <f t="shared" si="12"/>
        <v/>
      </c>
      <c r="Y27" s="114" t="str">
        <f t="shared" si="13"/>
        <v/>
      </c>
      <c r="Z27" s="20"/>
      <c r="AA27" s="30" t="str">
        <f>IF(D27="","",VLOOKUP(D27,Emargement!$A$9:$B$528,2,TRUE))</f>
        <v/>
      </c>
      <c r="AB27" s="20" t="str">
        <f>IF(D27="","",VLOOKUP(D27,Emargement!$A$9:$C$528,3,TRUE))</f>
        <v/>
      </c>
      <c r="AC27" s="20" t="str">
        <f>IF(D27="","",VLOOKUP(D27,Emargement!$A$9:$D$528,4,TRUE))</f>
        <v/>
      </c>
      <c r="AD27" s="20" t="str">
        <f>IF(D27="","",VLOOKUP(D27,Emargement!$A$9:$E$528,5,TRUE))</f>
        <v/>
      </c>
      <c r="AE27" s="20" t="str">
        <f>IF(D27="","",VLOOKUP(D27,Emargement!$A$9:$G$528,7,TRUE))</f>
        <v/>
      </c>
      <c r="AF27" s="20" t="str">
        <f>IF(D27="","",VLOOKUP(D27,Emargement!$A$9:$F$528,6,TRUE))</f>
        <v/>
      </c>
      <c r="AG27" s="31" t="str">
        <f t="shared" si="14"/>
        <v/>
      </c>
      <c r="AH27" s="20"/>
    </row>
    <row r="28" spans="1:54" x14ac:dyDescent="0.25">
      <c r="A28" s="21">
        <v>22</v>
      </c>
      <c r="B28" s="21">
        <v>22</v>
      </c>
      <c r="C28" s="21">
        <v>22</v>
      </c>
      <c r="D28" s="32"/>
      <c r="E28" s="33"/>
      <c r="F28" s="34"/>
      <c r="G28" s="35"/>
      <c r="H28" s="134"/>
      <c r="I28" s="21">
        <f t="shared" si="2"/>
        <v>0</v>
      </c>
      <c r="J28" s="21">
        <f t="shared" si="3"/>
        <v>0</v>
      </c>
      <c r="K28" s="21">
        <f t="shared" si="4"/>
        <v>0</v>
      </c>
      <c r="L28" s="21">
        <f>IFERROR(VLOOKUP(D28,Emargement!$A$9:$J$528,10,FALSE),0)</f>
        <v>0</v>
      </c>
      <c r="M28" s="20"/>
      <c r="N28" s="141" t="str">
        <f t="shared" si="5"/>
        <v/>
      </c>
      <c r="O28" s="20"/>
      <c r="P28" s="20">
        <f t="shared" si="6"/>
        <v>0</v>
      </c>
      <c r="Q28" s="20">
        <f t="shared" si="17"/>
        <v>0</v>
      </c>
      <c r="R28" s="20"/>
      <c r="S28" s="115" t="str">
        <f t="shared" si="7"/>
        <v/>
      </c>
      <c r="T28" s="21" t="str">
        <f t="shared" si="8"/>
        <v/>
      </c>
      <c r="U28" s="21" t="str">
        <f t="shared" si="9"/>
        <v/>
      </c>
      <c r="V28" s="21" t="str">
        <f t="shared" si="10"/>
        <v/>
      </c>
      <c r="W28" s="21" t="str">
        <f t="shared" si="11"/>
        <v/>
      </c>
      <c r="X28" s="21" t="str">
        <f t="shared" si="12"/>
        <v/>
      </c>
      <c r="Y28" s="114" t="str">
        <f t="shared" si="13"/>
        <v/>
      </c>
      <c r="Z28" s="20"/>
      <c r="AA28" s="30" t="str">
        <f>IF(D28="","",VLOOKUP(D28,Emargement!$A$9:$B$528,2,TRUE))</f>
        <v/>
      </c>
      <c r="AB28" s="20" t="str">
        <f>IF(D28="","",VLOOKUP(D28,Emargement!$A$9:$C$528,3,TRUE))</f>
        <v/>
      </c>
      <c r="AC28" s="20" t="str">
        <f>IF(D28="","",VLOOKUP(D28,Emargement!$A$9:$D$528,4,TRUE))</f>
        <v/>
      </c>
      <c r="AD28" s="20" t="str">
        <f>IF(D28="","",VLOOKUP(D28,Emargement!$A$9:$E$528,5,TRUE))</f>
        <v/>
      </c>
      <c r="AE28" s="20" t="str">
        <f>IF(D28="","",VLOOKUP(D28,Emargement!$A$9:$G$528,7,TRUE))</f>
        <v/>
      </c>
      <c r="AF28" s="20" t="str">
        <f>IF(D28="","",VLOOKUP(D28,Emargement!$A$9:$F$528,6,TRUE))</f>
        <v/>
      </c>
      <c r="AG28" s="31" t="str">
        <f t="shared" si="14"/>
        <v/>
      </c>
      <c r="AH28" s="20"/>
      <c r="AI28" s="136">
        <v>1</v>
      </c>
      <c r="AJ28" s="95" t="s">
        <v>123</v>
      </c>
      <c r="AO28" s="139">
        <v>1</v>
      </c>
      <c r="AP28" s="95" t="s">
        <v>125</v>
      </c>
    </row>
    <row r="29" spans="1:54" x14ac:dyDescent="0.25">
      <c r="A29" s="21">
        <v>23</v>
      </c>
      <c r="B29" s="21">
        <v>23</v>
      </c>
      <c r="C29" s="21">
        <v>23</v>
      </c>
      <c r="D29" s="32"/>
      <c r="E29" s="33"/>
      <c r="F29" s="34"/>
      <c r="G29" s="35"/>
      <c r="H29" s="134"/>
      <c r="I29" s="21">
        <f t="shared" si="2"/>
        <v>0</v>
      </c>
      <c r="J29" s="21">
        <f t="shared" si="3"/>
        <v>0</v>
      </c>
      <c r="K29" s="21">
        <f t="shared" si="4"/>
        <v>0</v>
      </c>
      <c r="L29" s="21">
        <f>IFERROR(VLOOKUP(D29,Emargement!$A$9:$J$528,10,FALSE),0)</f>
        <v>0</v>
      </c>
      <c r="M29" s="20"/>
      <c r="N29" s="141" t="str">
        <f t="shared" si="5"/>
        <v/>
      </c>
      <c r="O29" s="20"/>
      <c r="P29" s="20">
        <f t="shared" si="6"/>
        <v>0</v>
      </c>
      <c r="Q29" s="20">
        <f t="shared" si="17"/>
        <v>0</v>
      </c>
      <c r="R29" s="20"/>
      <c r="S29" s="115" t="str">
        <f t="shared" si="7"/>
        <v/>
      </c>
      <c r="T29" s="21" t="str">
        <f t="shared" si="8"/>
        <v/>
      </c>
      <c r="U29" s="21" t="str">
        <f t="shared" si="9"/>
        <v/>
      </c>
      <c r="V29" s="21" t="str">
        <f t="shared" si="10"/>
        <v/>
      </c>
      <c r="W29" s="21" t="str">
        <f t="shared" si="11"/>
        <v/>
      </c>
      <c r="X29" s="21" t="str">
        <f t="shared" si="12"/>
        <v/>
      </c>
      <c r="Y29" s="114" t="str">
        <f t="shared" si="13"/>
        <v/>
      </c>
      <c r="Z29" s="20"/>
      <c r="AA29" s="30" t="str">
        <f>IF(D29="","",VLOOKUP(D29,Emargement!$A$9:$B$528,2,TRUE))</f>
        <v/>
      </c>
      <c r="AB29" s="20" t="str">
        <f>IF(D29="","",VLOOKUP(D29,Emargement!$A$9:$C$528,3,TRUE))</f>
        <v/>
      </c>
      <c r="AC29" s="20" t="str">
        <f>IF(D29="","",VLOOKUP(D29,Emargement!$A$9:$D$528,4,TRUE))</f>
        <v/>
      </c>
      <c r="AD29" s="20" t="str">
        <f>IF(D29="","",VLOOKUP(D29,Emargement!$A$9:$E$528,5,TRUE))</f>
        <v/>
      </c>
      <c r="AE29" s="20" t="str">
        <f>IF(D29="","",VLOOKUP(D29,Emargement!$A$9:$G$528,7,TRUE))</f>
        <v/>
      </c>
      <c r="AF29" s="20" t="str">
        <f>IF(D29="","",VLOOKUP(D29,Emargement!$A$9:$F$528,6,TRUE))</f>
        <v/>
      </c>
      <c r="AG29" s="31" t="str">
        <f t="shared" si="14"/>
        <v/>
      </c>
      <c r="AH29" s="20"/>
      <c r="AI29" s="137">
        <v>1</v>
      </c>
      <c r="AJ29" s="95" t="s">
        <v>124</v>
      </c>
      <c r="AO29" s="138">
        <v>1</v>
      </c>
      <c r="AP29" s="95" t="s">
        <v>126</v>
      </c>
    </row>
    <row r="30" spans="1:54" x14ac:dyDescent="0.25">
      <c r="A30" s="21">
        <v>24</v>
      </c>
      <c r="B30" s="21">
        <v>24</v>
      </c>
      <c r="C30" s="21">
        <v>24</v>
      </c>
      <c r="D30" s="32"/>
      <c r="E30" s="33"/>
      <c r="F30" s="34"/>
      <c r="G30" s="35"/>
      <c r="H30" s="134"/>
      <c r="I30" s="21">
        <f t="shared" si="2"/>
        <v>0</v>
      </c>
      <c r="J30" s="21">
        <f t="shared" si="3"/>
        <v>0</v>
      </c>
      <c r="K30" s="21">
        <f t="shared" si="4"/>
        <v>0</v>
      </c>
      <c r="L30" s="21">
        <f>IFERROR(VLOOKUP(D30,Emargement!$A$9:$J$528,10,FALSE),0)</f>
        <v>0</v>
      </c>
      <c r="M30" s="20"/>
      <c r="N30" s="141" t="str">
        <f t="shared" si="5"/>
        <v/>
      </c>
      <c r="O30" s="20"/>
      <c r="P30" s="20">
        <f t="shared" si="6"/>
        <v>0</v>
      </c>
      <c r="Q30" s="20">
        <f t="shared" si="17"/>
        <v>0</v>
      </c>
      <c r="R30" s="20"/>
      <c r="S30" s="115" t="str">
        <f t="shared" si="7"/>
        <v/>
      </c>
      <c r="T30" s="21" t="str">
        <f t="shared" si="8"/>
        <v/>
      </c>
      <c r="U30" s="21" t="str">
        <f t="shared" si="9"/>
        <v/>
      </c>
      <c r="V30" s="21" t="str">
        <f t="shared" si="10"/>
        <v/>
      </c>
      <c r="W30" s="21" t="str">
        <f t="shared" si="11"/>
        <v/>
      </c>
      <c r="X30" s="21" t="str">
        <f t="shared" si="12"/>
        <v/>
      </c>
      <c r="Y30" s="114" t="str">
        <f t="shared" si="13"/>
        <v/>
      </c>
      <c r="Z30" s="20"/>
      <c r="AA30" s="30" t="str">
        <f>IF(D30="","",VLOOKUP(D30,Emargement!$A$9:$B$528,2,TRUE))</f>
        <v/>
      </c>
      <c r="AB30" s="20" t="str">
        <f>IF(D30="","",VLOOKUP(D30,Emargement!$A$9:$C$528,3,TRUE))</f>
        <v/>
      </c>
      <c r="AC30" s="20" t="str">
        <f>IF(D30="","",VLOOKUP(D30,Emargement!$A$9:$D$528,4,TRUE))</f>
        <v/>
      </c>
      <c r="AD30" s="20" t="str">
        <f>IF(D30="","",VLOOKUP(D30,Emargement!$A$9:$E$528,5,TRUE))</f>
        <v/>
      </c>
      <c r="AE30" s="20" t="str">
        <f>IF(D30="","",VLOOKUP(D30,Emargement!$A$9:$G$528,7,TRUE))</f>
        <v/>
      </c>
      <c r="AF30" s="20" t="str">
        <f>IF(D30="","",VLOOKUP(D30,Emargement!$A$9:$F$528,6,TRUE))</f>
        <v/>
      </c>
      <c r="AG30" s="31" t="str">
        <f t="shared" si="14"/>
        <v/>
      </c>
      <c r="AH30" s="20"/>
    </row>
    <row r="31" spans="1:54" x14ac:dyDescent="0.25">
      <c r="A31" s="21">
        <v>25</v>
      </c>
      <c r="B31" s="21">
        <v>25</v>
      </c>
      <c r="C31" s="21">
        <v>25</v>
      </c>
      <c r="D31" s="32"/>
      <c r="E31" s="33"/>
      <c r="F31" s="34"/>
      <c r="G31" s="35"/>
      <c r="H31" s="134"/>
      <c r="I31" s="21">
        <f t="shared" si="2"/>
        <v>0</v>
      </c>
      <c r="J31" s="21">
        <f t="shared" si="3"/>
        <v>0</v>
      </c>
      <c r="K31" s="21">
        <f t="shared" si="4"/>
        <v>0</v>
      </c>
      <c r="L31" s="21">
        <f>IFERROR(VLOOKUP(D31,Emargement!$A$9:$J$528,10,FALSE),0)</f>
        <v>0</v>
      </c>
      <c r="M31" s="20"/>
      <c r="N31" s="141" t="str">
        <f t="shared" si="5"/>
        <v/>
      </c>
      <c r="O31" s="20"/>
      <c r="P31" s="20">
        <f t="shared" si="6"/>
        <v>0</v>
      </c>
      <c r="Q31" s="20">
        <f t="shared" si="17"/>
        <v>0</v>
      </c>
      <c r="R31" s="20"/>
      <c r="S31" s="115" t="str">
        <f t="shared" si="7"/>
        <v/>
      </c>
      <c r="T31" s="21" t="str">
        <f t="shared" si="8"/>
        <v/>
      </c>
      <c r="U31" s="21" t="str">
        <f t="shared" si="9"/>
        <v/>
      </c>
      <c r="V31" s="21" t="str">
        <f t="shared" si="10"/>
        <v/>
      </c>
      <c r="W31" s="21" t="str">
        <f t="shared" si="11"/>
        <v/>
      </c>
      <c r="X31" s="21" t="str">
        <f t="shared" si="12"/>
        <v/>
      </c>
      <c r="Y31" s="114" t="str">
        <f t="shared" si="13"/>
        <v/>
      </c>
      <c r="Z31" s="20"/>
      <c r="AA31" s="30" t="str">
        <f>IF(D31="","",VLOOKUP(D31,Emargement!$A$9:$B$528,2,TRUE))</f>
        <v/>
      </c>
      <c r="AB31" s="20" t="str">
        <f>IF(D31="","",VLOOKUP(D31,Emargement!$A$9:$C$528,3,TRUE))</f>
        <v/>
      </c>
      <c r="AC31" s="20" t="str">
        <f>IF(D31="","",VLOOKUP(D31,Emargement!$A$9:$D$528,4,TRUE))</f>
        <v/>
      </c>
      <c r="AD31" s="20" t="str">
        <f>IF(D31="","",VLOOKUP(D31,Emargement!$A$9:$E$528,5,TRUE))</f>
        <v/>
      </c>
      <c r="AE31" s="20" t="str">
        <f>IF(D31="","",VLOOKUP(D31,Emargement!$A$9:$G$528,7,TRUE))</f>
        <v/>
      </c>
      <c r="AF31" s="20" t="str">
        <f>IF(D31="","",VLOOKUP(D31,Emargement!$A$9:$F$528,6,TRUE))</f>
        <v/>
      </c>
      <c r="AG31" s="31" t="str">
        <f t="shared" si="14"/>
        <v/>
      </c>
      <c r="AH31" s="20"/>
    </row>
    <row r="32" spans="1:54" x14ac:dyDescent="0.25">
      <c r="A32" s="21">
        <v>26</v>
      </c>
      <c r="B32" s="21">
        <v>26</v>
      </c>
      <c r="C32" s="21">
        <v>26</v>
      </c>
      <c r="D32" s="32"/>
      <c r="E32" s="33"/>
      <c r="F32" s="34"/>
      <c r="G32" s="35"/>
      <c r="H32" s="134"/>
      <c r="I32" s="21">
        <f t="shared" si="2"/>
        <v>0</v>
      </c>
      <c r="J32" s="21">
        <f t="shared" si="3"/>
        <v>0</v>
      </c>
      <c r="K32" s="21">
        <f t="shared" si="4"/>
        <v>0</v>
      </c>
      <c r="L32" s="21">
        <f>IFERROR(VLOOKUP(D32,Emargement!$A$9:$J$528,10,FALSE),0)</f>
        <v>0</v>
      </c>
      <c r="M32" s="20"/>
      <c r="N32" s="141" t="str">
        <f t="shared" si="5"/>
        <v/>
      </c>
      <c r="O32" s="20"/>
      <c r="P32" s="20">
        <f t="shared" si="6"/>
        <v>0</v>
      </c>
      <c r="Q32" s="20">
        <f t="shared" si="17"/>
        <v>0</v>
      </c>
      <c r="R32" s="20"/>
      <c r="S32" s="115" t="str">
        <f t="shared" si="7"/>
        <v/>
      </c>
      <c r="T32" s="21" t="str">
        <f t="shared" si="8"/>
        <v/>
      </c>
      <c r="U32" s="21" t="str">
        <f t="shared" si="9"/>
        <v/>
      </c>
      <c r="V32" s="21" t="str">
        <f t="shared" si="10"/>
        <v/>
      </c>
      <c r="W32" s="21" t="str">
        <f t="shared" si="11"/>
        <v/>
      </c>
      <c r="X32" s="21" t="str">
        <f t="shared" si="12"/>
        <v/>
      </c>
      <c r="Y32" s="114" t="str">
        <f t="shared" si="13"/>
        <v/>
      </c>
      <c r="Z32" s="20"/>
      <c r="AA32" s="30" t="str">
        <f>IF(D32="","",VLOOKUP(D32,Emargement!$A$9:$B$528,2,TRUE))</f>
        <v/>
      </c>
      <c r="AB32" s="20" t="str">
        <f>IF(D32="","",VLOOKUP(D32,Emargement!$A$9:$C$528,3,TRUE))</f>
        <v/>
      </c>
      <c r="AC32" s="20" t="str">
        <f>IF(D32="","",VLOOKUP(D32,Emargement!$A$9:$D$528,4,TRUE))</f>
        <v/>
      </c>
      <c r="AD32" s="20" t="str">
        <f>IF(D32="","",VLOOKUP(D32,Emargement!$A$9:$E$528,5,TRUE))</f>
        <v/>
      </c>
      <c r="AE32" s="20" t="str">
        <f>IF(D32="","",VLOOKUP(D32,Emargement!$A$9:$G$528,7,TRUE))</f>
        <v/>
      </c>
      <c r="AF32" s="20" t="str">
        <f>IF(D32="","",VLOOKUP(D32,Emargement!$A$9:$F$528,6,TRUE))</f>
        <v/>
      </c>
      <c r="AG32" s="31" t="str">
        <f t="shared" si="14"/>
        <v/>
      </c>
      <c r="AH32" s="20"/>
    </row>
    <row r="33" spans="1:34" x14ac:dyDescent="0.25">
      <c r="A33" s="21">
        <v>27</v>
      </c>
      <c r="B33" s="21">
        <v>27</v>
      </c>
      <c r="C33" s="21">
        <v>27</v>
      </c>
      <c r="D33" s="32"/>
      <c r="E33" s="33"/>
      <c r="F33" s="34"/>
      <c r="G33" s="35"/>
      <c r="H33" s="134"/>
      <c r="I33" s="21">
        <f t="shared" si="2"/>
        <v>0</v>
      </c>
      <c r="J33" s="21">
        <f t="shared" si="3"/>
        <v>0</v>
      </c>
      <c r="K33" s="21">
        <f t="shared" si="4"/>
        <v>0</v>
      </c>
      <c r="L33" s="21">
        <f>IFERROR(VLOOKUP(D33,Emargement!$A$9:$J$528,10,FALSE),0)</f>
        <v>0</v>
      </c>
      <c r="M33" s="20"/>
      <c r="N33" s="141" t="str">
        <f t="shared" si="5"/>
        <v/>
      </c>
      <c r="O33" s="20"/>
      <c r="P33" s="20">
        <f t="shared" si="6"/>
        <v>0</v>
      </c>
      <c r="Q33" s="20">
        <f t="shared" si="17"/>
        <v>0</v>
      </c>
      <c r="R33" s="20"/>
      <c r="S33" s="115" t="str">
        <f t="shared" si="7"/>
        <v/>
      </c>
      <c r="T33" s="21" t="str">
        <f t="shared" si="8"/>
        <v/>
      </c>
      <c r="U33" s="21" t="str">
        <f t="shared" si="9"/>
        <v/>
      </c>
      <c r="V33" s="21" t="str">
        <f t="shared" si="10"/>
        <v/>
      </c>
      <c r="W33" s="21" t="str">
        <f t="shared" si="11"/>
        <v/>
      </c>
      <c r="X33" s="21" t="str">
        <f t="shared" si="12"/>
        <v/>
      </c>
      <c r="Y33" s="114" t="str">
        <f t="shared" si="13"/>
        <v/>
      </c>
      <c r="Z33" s="20"/>
      <c r="AA33" s="30" t="str">
        <f>IF(D33="","",VLOOKUP(D33,Emargement!$A$9:$B$528,2,TRUE))</f>
        <v/>
      </c>
      <c r="AB33" s="20" t="str">
        <f>IF(D33="","",VLOOKUP(D33,Emargement!$A$9:$C$528,3,TRUE))</f>
        <v/>
      </c>
      <c r="AC33" s="20" t="str">
        <f>IF(D33="","",VLOOKUP(D33,Emargement!$A$9:$D$528,4,TRUE))</f>
        <v/>
      </c>
      <c r="AD33" s="20" t="str">
        <f>IF(D33="","",VLOOKUP(D33,Emargement!$A$9:$E$528,5,TRUE))</f>
        <v/>
      </c>
      <c r="AE33" s="20" t="str">
        <f>IF(D33="","",VLOOKUP(D33,Emargement!$A$9:$G$528,7,TRUE))</f>
        <v/>
      </c>
      <c r="AF33" s="20" t="str">
        <f>IF(D33="","",VLOOKUP(D33,Emargement!$A$9:$F$528,6,TRUE))</f>
        <v/>
      </c>
      <c r="AG33" s="31" t="str">
        <f t="shared" si="14"/>
        <v/>
      </c>
      <c r="AH33" s="20"/>
    </row>
    <row r="34" spans="1:34" x14ac:dyDescent="0.25">
      <c r="A34" s="21">
        <v>28</v>
      </c>
      <c r="B34" s="21">
        <v>28</v>
      </c>
      <c r="C34" s="21">
        <v>28</v>
      </c>
      <c r="D34" s="32"/>
      <c r="E34" s="33"/>
      <c r="F34" s="34"/>
      <c r="G34" s="35"/>
      <c r="H34" s="134"/>
      <c r="I34" s="21">
        <f t="shared" si="2"/>
        <v>0</v>
      </c>
      <c r="J34" s="21">
        <f t="shared" si="3"/>
        <v>0</v>
      </c>
      <c r="K34" s="21">
        <f t="shared" si="4"/>
        <v>0</v>
      </c>
      <c r="L34" s="21">
        <f>IFERROR(VLOOKUP(D34,Emargement!$A$9:$J$528,10,FALSE),0)</f>
        <v>0</v>
      </c>
      <c r="M34" s="20"/>
      <c r="N34" s="141" t="str">
        <f t="shared" si="5"/>
        <v/>
      </c>
      <c r="O34" s="20"/>
      <c r="P34" s="20">
        <f t="shared" si="6"/>
        <v>0</v>
      </c>
      <c r="Q34" s="20">
        <f t="shared" si="17"/>
        <v>0</v>
      </c>
      <c r="R34" s="20"/>
      <c r="S34" s="115" t="str">
        <f t="shared" si="7"/>
        <v/>
      </c>
      <c r="T34" s="21" t="str">
        <f t="shared" si="8"/>
        <v/>
      </c>
      <c r="U34" s="21" t="str">
        <f t="shared" si="9"/>
        <v/>
      </c>
      <c r="V34" s="21" t="str">
        <f t="shared" si="10"/>
        <v/>
      </c>
      <c r="W34" s="21" t="str">
        <f t="shared" si="11"/>
        <v/>
      </c>
      <c r="X34" s="21" t="str">
        <f t="shared" si="12"/>
        <v/>
      </c>
      <c r="Y34" s="114" t="str">
        <f t="shared" si="13"/>
        <v/>
      </c>
      <c r="Z34" s="20"/>
      <c r="AA34" s="30" t="str">
        <f>IF(D34="","",VLOOKUP(D34,Emargement!$A$9:$B$528,2,TRUE))</f>
        <v/>
      </c>
      <c r="AB34" s="20" t="str">
        <f>IF(D34="","",VLOOKUP(D34,Emargement!$A$9:$C$528,3,TRUE))</f>
        <v/>
      </c>
      <c r="AC34" s="20" t="str">
        <f>IF(D34="","",VLOOKUP(D34,Emargement!$A$9:$D$528,4,TRUE))</f>
        <v/>
      </c>
      <c r="AD34" s="20" t="str">
        <f>IF(D34="","",VLOOKUP(D34,Emargement!$A$9:$E$528,5,TRUE))</f>
        <v/>
      </c>
      <c r="AE34" s="20" t="str">
        <f>IF(D34="","",VLOOKUP(D34,Emargement!$A$9:$G$528,7,TRUE))</f>
        <v/>
      </c>
      <c r="AF34" s="20" t="str">
        <f>IF(D34="","",VLOOKUP(D34,Emargement!$A$9:$F$528,6,TRUE))</f>
        <v/>
      </c>
      <c r="AG34" s="31" t="str">
        <f t="shared" si="14"/>
        <v/>
      </c>
      <c r="AH34" s="20"/>
    </row>
    <row r="35" spans="1:34" x14ac:dyDescent="0.25">
      <c r="A35" s="21">
        <v>29</v>
      </c>
      <c r="B35" s="21">
        <v>29</v>
      </c>
      <c r="C35" s="21">
        <v>29</v>
      </c>
      <c r="D35" s="32"/>
      <c r="E35" s="33"/>
      <c r="F35" s="34"/>
      <c r="G35" s="35"/>
      <c r="H35" s="134"/>
      <c r="I35" s="21">
        <f t="shared" si="2"/>
        <v>0</v>
      </c>
      <c r="J35" s="21">
        <f t="shared" si="3"/>
        <v>0</v>
      </c>
      <c r="K35" s="21">
        <f t="shared" si="4"/>
        <v>0</v>
      </c>
      <c r="L35" s="21">
        <f>IFERROR(VLOOKUP(D35,Emargement!$A$9:$J$528,10,FALSE),0)</f>
        <v>0</v>
      </c>
      <c r="M35" s="20"/>
      <c r="N35" s="141" t="str">
        <f t="shared" si="5"/>
        <v/>
      </c>
      <c r="O35" s="20"/>
      <c r="P35" s="20">
        <f t="shared" si="6"/>
        <v>0</v>
      </c>
      <c r="Q35" s="20">
        <f t="shared" si="17"/>
        <v>0</v>
      </c>
      <c r="R35" s="20"/>
      <c r="S35" s="115" t="str">
        <f t="shared" si="7"/>
        <v/>
      </c>
      <c r="T35" s="21" t="str">
        <f t="shared" si="8"/>
        <v/>
      </c>
      <c r="U35" s="21" t="str">
        <f t="shared" si="9"/>
        <v/>
      </c>
      <c r="V35" s="21" t="str">
        <f t="shared" si="10"/>
        <v/>
      </c>
      <c r="W35" s="21" t="str">
        <f t="shared" si="11"/>
        <v/>
      </c>
      <c r="X35" s="21" t="str">
        <f t="shared" si="12"/>
        <v/>
      </c>
      <c r="Y35" s="114" t="str">
        <f t="shared" si="13"/>
        <v/>
      </c>
      <c r="Z35" s="20"/>
      <c r="AA35" s="30" t="str">
        <f>IF(D35="","",VLOOKUP(D35,Emargement!$A$9:$B$528,2,TRUE))</f>
        <v/>
      </c>
      <c r="AB35" s="20" t="str">
        <f>IF(D35="","",VLOOKUP(D35,Emargement!$A$9:$C$528,3,TRUE))</f>
        <v/>
      </c>
      <c r="AC35" s="20" t="str">
        <f>IF(D35="","",VLOOKUP(D35,Emargement!$A$9:$D$528,4,TRUE))</f>
        <v/>
      </c>
      <c r="AD35" s="20" t="str">
        <f>IF(D35="","",VLOOKUP(D35,Emargement!$A$9:$E$528,5,TRUE))</f>
        <v/>
      </c>
      <c r="AE35" s="20" t="str">
        <f>IF(D35="","",VLOOKUP(D35,Emargement!$A$9:$G$528,7,TRUE))</f>
        <v/>
      </c>
      <c r="AF35" s="20" t="str">
        <f>IF(D35="","",VLOOKUP(D35,Emargement!$A$9:$F$528,6,TRUE))</f>
        <v/>
      </c>
      <c r="AG35" s="31" t="str">
        <f t="shared" si="14"/>
        <v/>
      </c>
      <c r="AH35" s="20"/>
    </row>
    <row r="36" spans="1:34" x14ac:dyDescent="0.25">
      <c r="A36" s="21">
        <v>30</v>
      </c>
      <c r="B36" s="21">
        <v>30</v>
      </c>
      <c r="C36" s="21">
        <v>30</v>
      </c>
      <c r="D36" s="32"/>
      <c r="E36" s="33"/>
      <c r="F36" s="34"/>
      <c r="G36" s="35"/>
      <c r="H36" s="134"/>
      <c r="I36" s="21">
        <f t="shared" si="2"/>
        <v>0</v>
      </c>
      <c r="J36" s="21">
        <f t="shared" si="3"/>
        <v>0</v>
      </c>
      <c r="K36" s="21">
        <f t="shared" si="4"/>
        <v>0</v>
      </c>
      <c r="L36" s="21">
        <f>IFERROR(VLOOKUP(D36,Emargement!$A$9:$J$528,10,FALSE),0)</f>
        <v>0</v>
      </c>
      <c r="M36" s="20"/>
      <c r="N36" s="141" t="str">
        <f t="shared" si="5"/>
        <v/>
      </c>
      <c r="O36" s="20"/>
      <c r="P36" s="20">
        <f t="shared" si="6"/>
        <v>0</v>
      </c>
      <c r="Q36" s="20">
        <f t="shared" si="17"/>
        <v>0</v>
      </c>
      <c r="R36" s="20"/>
      <c r="S36" s="115" t="str">
        <f t="shared" si="7"/>
        <v/>
      </c>
      <c r="T36" s="21" t="str">
        <f t="shared" si="8"/>
        <v/>
      </c>
      <c r="U36" s="21" t="str">
        <f t="shared" si="9"/>
        <v/>
      </c>
      <c r="V36" s="21" t="str">
        <f t="shared" si="10"/>
        <v/>
      </c>
      <c r="W36" s="21" t="str">
        <f t="shared" si="11"/>
        <v/>
      </c>
      <c r="X36" s="21" t="str">
        <f t="shared" si="12"/>
        <v/>
      </c>
      <c r="Y36" s="114" t="str">
        <f t="shared" si="13"/>
        <v/>
      </c>
      <c r="Z36" s="20"/>
      <c r="AA36" s="30" t="str">
        <f>IF(D36="","",VLOOKUP(D36,Emargement!$A$9:$B$528,2,TRUE))</f>
        <v/>
      </c>
      <c r="AB36" s="20" t="str">
        <f>IF(D36="","",VLOOKUP(D36,Emargement!$A$9:$C$528,3,TRUE))</f>
        <v/>
      </c>
      <c r="AC36" s="20" t="str">
        <f>IF(D36="","",VLOOKUP(D36,Emargement!$A$9:$D$528,4,TRUE))</f>
        <v/>
      </c>
      <c r="AD36" s="20" t="str">
        <f>IF(D36="","",VLOOKUP(D36,Emargement!$A$9:$E$528,5,TRUE))</f>
        <v/>
      </c>
      <c r="AE36" s="20" t="str">
        <f>IF(D36="","",VLOOKUP(D36,Emargement!$A$9:$G$528,7,TRUE))</f>
        <v/>
      </c>
      <c r="AF36" s="20" t="str">
        <f>IF(D36="","",VLOOKUP(D36,Emargement!$A$9:$F$528,6,TRUE))</f>
        <v/>
      </c>
      <c r="AG36" s="31" t="str">
        <f t="shared" si="14"/>
        <v/>
      </c>
      <c r="AH36" s="20"/>
    </row>
    <row r="37" spans="1:34" x14ac:dyDescent="0.25">
      <c r="A37" s="21">
        <v>31</v>
      </c>
      <c r="B37" s="21">
        <v>31</v>
      </c>
      <c r="C37" s="21">
        <v>31</v>
      </c>
      <c r="D37" s="32"/>
      <c r="E37" s="33"/>
      <c r="F37" s="34"/>
      <c r="G37" s="35"/>
      <c r="H37" s="134"/>
      <c r="I37" s="21">
        <f t="shared" si="2"/>
        <v>0</v>
      </c>
      <c r="J37" s="21">
        <f t="shared" si="3"/>
        <v>0</v>
      </c>
      <c r="K37" s="21">
        <f t="shared" si="4"/>
        <v>0</v>
      </c>
      <c r="L37" s="21">
        <f>IFERROR(VLOOKUP(D37,Emargement!$A$9:$J$528,10,FALSE),0)</f>
        <v>0</v>
      </c>
      <c r="M37" s="20"/>
      <c r="N37" s="141" t="str">
        <f t="shared" si="5"/>
        <v/>
      </c>
      <c r="O37" s="20"/>
      <c r="P37" s="20">
        <f t="shared" si="6"/>
        <v>0</v>
      </c>
      <c r="Q37" s="20">
        <f t="shared" si="17"/>
        <v>0</v>
      </c>
      <c r="R37" s="20"/>
      <c r="S37" s="115" t="str">
        <f t="shared" si="7"/>
        <v/>
      </c>
      <c r="T37" s="21" t="str">
        <f t="shared" si="8"/>
        <v/>
      </c>
      <c r="U37" s="21" t="str">
        <f t="shared" si="9"/>
        <v/>
      </c>
      <c r="V37" s="21" t="str">
        <f t="shared" si="10"/>
        <v/>
      </c>
      <c r="W37" s="21" t="str">
        <f t="shared" si="11"/>
        <v/>
      </c>
      <c r="X37" s="21" t="str">
        <f t="shared" si="12"/>
        <v/>
      </c>
      <c r="Y37" s="114" t="str">
        <f t="shared" si="13"/>
        <v/>
      </c>
      <c r="Z37" s="20"/>
      <c r="AA37" s="30" t="str">
        <f>IF(D37="","",VLOOKUP(D37,Emargement!$A$9:$B$528,2,TRUE))</f>
        <v/>
      </c>
      <c r="AB37" s="20" t="str">
        <f>IF(D37="","",VLOOKUP(D37,Emargement!$A$9:$C$528,3,TRUE))</f>
        <v/>
      </c>
      <c r="AC37" s="20" t="str">
        <f>IF(D37="","",VLOOKUP(D37,Emargement!$A$9:$D$528,4,TRUE))</f>
        <v/>
      </c>
      <c r="AD37" s="20" t="str">
        <f>IF(D37="","",VLOOKUP(D37,Emargement!$A$9:$E$528,5,TRUE))</f>
        <v/>
      </c>
      <c r="AE37" s="20" t="str">
        <f>IF(D37="","",VLOOKUP(D37,Emargement!$A$9:$G$528,7,TRUE))</f>
        <v/>
      </c>
      <c r="AF37" s="20" t="str">
        <f>IF(D37="","",VLOOKUP(D37,Emargement!$A$9:$F$528,6,TRUE))</f>
        <v/>
      </c>
      <c r="AG37" s="31" t="str">
        <f t="shared" si="14"/>
        <v/>
      </c>
      <c r="AH37" s="20"/>
    </row>
    <row r="38" spans="1:34" x14ac:dyDescent="0.25">
      <c r="A38" s="21">
        <v>32</v>
      </c>
      <c r="B38" s="21">
        <v>32</v>
      </c>
      <c r="C38" s="21">
        <v>32</v>
      </c>
      <c r="D38" s="32"/>
      <c r="E38" s="33"/>
      <c r="F38" s="34"/>
      <c r="G38" s="35"/>
      <c r="H38" s="134"/>
      <c r="I38" s="21">
        <f t="shared" si="2"/>
        <v>0</v>
      </c>
      <c r="J38" s="21">
        <f t="shared" si="3"/>
        <v>0</v>
      </c>
      <c r="K38" s="21">
        <f t="shared" si="4"/>
        <v>0</v>
      </c>
      <c r="L38" s="21">
        <f>IFERROR(VLOOKUP(D38,Emargement!$A$9:$J$528,10,FALSE),0)</f>
        <v>0</v>
      </c>
      <c r="M38" s="20"/>
      <c r="N38" s="141" t="str">
        <f t="shared" si="5"/>
        <v/>
      </c>
      <c r="O38" s="20"/>
      <c r="P38" s="20">
        <f t="shared" si="6"/>
        <v>0</v>
      </c>
      <c r="Q38" s="20">
        <f t="shared" si="17"/>
        <v>0</v>
      </c>
      <c r="R38" s="20"/>
      <c r="S38" s="115" t="str">
        <f t="shared" si="7"/>
        <v/>
      </c>
      <c r="T38" s="21" t="str">
        <f t="shared" si="8"/>
        <v/>
      </c>
      <c r="U38" s="21" t="str">
        <f t="shared" si="9"/>
        <v/>
      </c>
      <c r="V38" s="21" t="str">
        <f t="shared" si="10"/>
        <v/>
      </c>
      <c r="W38" s="21" t="str">
        <f t="shared" si="11"/>
        <v/>
      </c>
      <c r="X38" s="21" t="str">
        <f t="shared" si="12"/>
        <v/>
      </c>
      <c r="Y38" s="114" t="str">
        <f t="shared" si="13"/>
        <v/>
      </c>
      <c r="Z38" s="20"/>
      <c r="AA38" s="30" t="str">
        <f>IF(D38="","",VLOOKUP(D38,Emargement!$A$9:$B$528,2,TRUE))</f>
        <v/>
      </c>
      <c r="AB38" s="20" t="str">
        <f>IF(D38="","",VLOOKUP(D38,Emargement!$A$9:$C$528,3,TRUE))</f>
        <v/>
      </c>
      <c r="AC38" s="20" t="str">
        <f>IF(D38="","",VLOOKUP(D38,Emargement!$A$9:$D$528,4,TRUE))</f>
        <v/>
      </c>
      <c r="AD38" s="20" t="str">
        <f>IF(D38="","",VLOOKUP(D38,Emargement!$A$9:$E$528,5,TRUE))</f>
        <v/>
      </c>
      <c r="AE38" s="20" t="str">
        <f>IF(D38="","",VLOOKUP(D38,Emargement!$A$9:$G$528,7,TRUE))</f>
        <v/>
      </c>
      <c r="AF38" s="20" t="str">
        <f>IF(D38="","",VLOOKUP(D38,Emargement!$A$9:$F$528,6,TRUE))</f>
        <v/>
      </c>
      <c r="AG38" s="31" t="str">
        <f t="shared" si="14"/>
        <v/>
      </c>
      <c r="AH38" s="20"/>
    </row>
    <row r="39" spans="1:34" x14ac:dyDescent="0.25">
      <c r="A39" s="21">
        <v>33</v>
      </c>
      <c r="B39" s="21">
        <v>33</v>
      </c>
      <c r="C39" s="21">
        <v>33</v>
      </c>
      <c r="D39" s="32"/>
      <c r="E39" s="33"/>
      <c r="F39" s="34"/>
      <c r="G39" s="35"/>
      <c r="H39" s="134"/>
      <c r="I39" s="21">
        <f t="shared" si="2"/>
        <v>0</v>
      </c>
      <c r="J39" s="21">
        <f t="shared" si="3"/>
        <v>0</v>
      </c>
      <c r="K39" s="21">
        <f t="shared" si="4"/>
        <v>0</v>
      </c>
      <c r="L39" s="21">
        <f>IFERROR(VLOOKUP(D39,Emargement!$A$9:$J$528,10,FALSE),0)</f>
        <v>0</v>
      </c>
      <c r="M39" s="20"/>
      <c r="N39" s="141" t="str">
        <f t="shared" si="5"/>
        <v/>
      </c>
      <c r="O39" s="20"/>
      <c r="P39" s="20">
        <f t="shared" si="6"/>
        <v>0</v>
      </c>
      <c r="Q39" s="20">
        <f t="shared" si="17"/>
        <v>0</v>
      </c>
      <c r="R39" s="20"/>
      <c r="S39" s="115" t="str">
        <f t="shared" si="7"/>
        <v/>
      </c>
      <c r="T39" s="21" t="str">
        <f t="shared" si="8"/>
        <v/>
      </c>
      <c r="U39" s="21" t="str">
        <f t="shared" si="9"/>
        <v/>
      </c>
      <c r="V39" s="21" t="str">
        <f t="shared" si="10"/>
        <v/>
      </c>
      <c r="W39" s="21" t="str">
        <f t="shared" si="11"/>
        <v/>
      </c>
      <c r="X39" s="21" t="str">
        <f t="shared" si="12"/>
        <v/>
      </c>
      <c r="Y39" s="114" t="str">
        <f t="shared" si="13"/>
        <v/>
      </c>
      <c r="Z39" s="20"/>
      <c r="AA39" s="30" t="str">
        <f>IF(D39="","",VLOOKUP(D39,Emargement!$A$9:$B$528,2,TRUE))</f>
        <v/>
      </c>
      <c r="AB39" s="20" t="str">
        <f>IF(D39="","",VLOOKUP(D39,Emargement!$A$9:$C$528,3,TRUE))</f>
        <v/>
      </c>
      <c r="AC39" s="20" t="str">
        <f>IF(D39="","",VLOOKUP(D39,Emargement!$A$9:$D$528,4,TRUE))</f>
        <v/>
      </c>
      <c r="AD39" s="20" t="str">
        <f>IF(D39="","",VLOOKUP(D39,Emargement!$A$9:$E$528,5,TRUE))</f>
        <v/>
      </c>
      <c r="AE39" s="20" t="str">
        <f>IF(D39="","",VLOOKUP(D39,Emargement!$A$9:$G$528,7,TRUE))</f>
        <v/>
      </c>
      <c r="AF39" s="20" t="str">
        <f>IF(D39="","",VLOOKUP(D39,Emargement!$A$9:$F$528,6,TRUE))</f>
        <v/>
      </c>
      <c r="AG39" s="31" t="str">
        <f t="shared" si="14"/>
        <v/>
      </c>
      <c r="AH39" s="20"/>
    </row>
    <row r="40" spans="1:34" x14ac:dyDescent="0.25">
      <c r="A40" s="21">
        <v>34</v>
      </c>
      <c r="B40" s="21">
        <v>34</v>
      </c>
      <c r="C40" s="21">
        <v>34</v>
      </c>
      <c r="D40" s="32"/>
      <c r="E40" s="33"/>
      <c r="F40" s="34"/>
      <c r="G40" s="35"/>
      <c r="H40" s="134"/>
      <c r="I40" s="21">
        <f t="shared" si="2"/>
        <v>0</v>
      </c>
      <c r="J40" s="21">
        <f t="shared" si="3"/>
        <v>0</v>
      </c>
      <c r="K40" s="21">
        <f t="shared" si="4"/>
        <v>0</v>
      </c>
      <c r="L40" s="21">
        <f>IFERROR(VLOOKUP(D40,Emargement!$A$9:$J$528,10,FALSE),0)</f>
        <v>0</v>
      </c>
      <c r="M40" s="20"/>
      <c r="N40" s="141" t="str">
        <f t="shared" si="5"/>
        <v/>
      </c>
      <c r="O40" s="20"/>
      <c r="P40" s="20">
        <f t="shared" ref="P40:P71" si="35">IF(D40&lt;&gt;"",IF(E40*3600+F40*60+G40=0,P39,E40*3600+F40*60+G40),0)</f>
        <v>0</v>
      </c>
      <c r="Q40" s="20">
        <f t="shared" si="17"/>
        <v>0</v>
      </c>
      <c r="R40" s="20"/>
      <c r="S40" s="115" t="str">
        <f t="shared" ref="S40:S71" si="36">IF(P40&lt;1,"",IF(W40="m.t","","à"))</f>
        <v/>
      </c>
      <c r="T40" s="21" t="str">
        <f t="shared" ref="T40:T71" si="37">IF(P40&lt;1,"",IF(Q40=Q39," ",IF(Q40&gt;=3600,INT(Q40/3600)," ")))</f>
        <v/>
      </c>
      <c r="U40" s="21" t="str">
        <f t="shared" ref="U40:U71" si="38">IF(P40&lt;1,"",IF(Q40=Q39," ",IF(Q40&gt;=3600,"h"," ")))</f>
        <v/>
      </c>
      <c r="V40" s="21" t="str">
        <f t="shared" ref="V40:V71" si="39">IF(P40&lt;1,"",IF(Q40=Q39," ",IF((Q40-3600*INT(Q40/3600))/60&gt;=1,INT((Q40-3600*INT(Q40/3600))/60)," ")))</f>
        <v/>
      </c>
      <c r="W40" s="21" t="str">
        <f t="shared" ref="W40:W71" si="40">IF(P40&lt;1,"",IF(Q40=Q39,"m.t",IF((Q40-3600*INT(Q40/3600))/60&gt;=1,"min"," ")))</f>
        <v/>
      </c>
      <c r="X40" s="21" t="str">
        <f t="shared" ref="X40:X71" si="41">IF(P40&lt;1,"",IF(Q40=Q39," ",Q40-60*INT((Q40-3600*INT(Q40/3600))/60)-3600*INT(Q40/3600)))</f>
        <v/>
      </c>
      <c r="Y40" s="114" t="str">
        <f t="shared" ref="Y40:Y71" si="42">IF(P40&lt;1,"",IF(Q40=Q39," ","sec"))</f>
        <v/>
      </c>
      <c r="Z40" s="20"/>
      <c r="AA40" s="30" t="str">
        <f>IF(D40="","",VLOOKUP(D40,Emargement!$A$9:$B$528,2,TRUE))</f>
        <v/>
      </c>
      <c r="AB40" s="20" t="str">
        <f>IF(D40="","",VLOOKUP(D40,Emargement!$A$9:$C$528,3,TRUE))</f>
        <v/>
      </c>
      <c r="AC40" s="20" t="str">
        <f>IF(D40="","",VLOOKUP(D40,Emargement!$A$9:$D$528,4,TRUE))</f>
        <v/>
      </c>
      <c r="AD40" s="20" t="str">
        <f>IF(D40="","",VLOOKUP(D40,Emargement!$A$9:$E$528,5,TRUE))</f>
        <v/>
      </c>
      <c r="AE40" s="20" t="str">
        <f>IF(D40="","",VLOOKUP(D40,Emargement!$A$9:$G$528,7,TRUE))</f>
        <v/>
      </c>
      <c r="AF40" s="20" t="str">
        <f>IF(D40="","",VLOOKUP(D40,Emargement!$A$9:$F$528,6,TRUE))</f>
        <v/>
      </c>
      <c r="AG40" s="31" t="str">
        <f t="shared" si="14"/>
        <v/>
      </c>
      <c r="AH40" s="20"/>
    </row>
    <row r="41" spans="1:34" x14ac:dyDescent="0.25">
      <c r="A41" s="21">
        <v>35</v>
      </c>
      <c r="B41" s="21">
        <v>35</v>
      </c>
      <c r="C41" s="21">
        <v>35</v>
      </c>
      <c r="D41" s="32"/>
      <c r="E41" s="33"/>
      <c r="F41" s="34"/>
      <c r="G41" s="35"/>
      <c r="H41" s="134"/>
      <c r="I41" s="21">
        <f t="shared" si="2"/>
        <v>0</v>
      </c>
      <c r="J41" s="21">
        <f t="shared" si="3"/>
        <v>0</v>
      </c>
      <c r="K41" s="21">
        <f t="shared" si="4"/>
        <v>0</v>
      </c>
      <c r="L41" s="21">
        <f>IFERROR(VLOOKUP(D41,Emargement!$A$9:$J$528,10,FALSE),0)</f>
        <v>0</v>
      </c>
      <c r="M41" s="20"/>
      <c r="N41" s="141" t="str">
        <f t="shared" si="5"/>
        <v/>
      </c>
      <c r="O41" s="20"/>
      <c r="P41" s="20">
        <f t="shared" si="35"/>
        <v>0</v>
      </c>
      <c r="Q41" s="20">
        <f t="shared" si="17"/>
        <v>0</v>
      </c>
      <c r="R41" s="20"/>
      <c r="S41" s="115" t="str">
        <f t="shared" si="36"/>
        <v/>
      </c>
      <c r="T41" s="21" t="str">
        <f t="shared" si="37"/>
        <v/>
      </c>
      <c r="U41" s="21" t="str">
        <f t="shared" si="38"/>
        <v/>
      </c>
      <c r="V41" s="21" t="str">
        <f t="shared" si="39"/>
        <v/>
      </c>
      <c r="W41" s="21" t="str">
        <f t="shared" si="40"/>
        <v/>
      </c>
      <c r="X41" s="21" t="str">
        <f t="shared" si="41"/>
        <v/>
      </c>
      <c r="Y41" s="114" t="str">
        <f t="shared" si="42"/>
        <v/>
      </c>
      <c r="Z41" s="20"/>
      <c r="AA41" s="30" t="str">
        <f>IF(D41="","",VLOOKUP(D41,Emargement!$A$9:$B$528,2,TRUE))</f>
        <v/>
      </c>
      <c r="AB41" s="20" t="str">
        <f>IF(D41="","",VLOOKUP(D41,Emargement!$A$9:$C$528,3,TRUE))</f>
        <v/>
      </c>
      <c r="AC41" s="20" t="str">
        <f>IF(D41="","",VLOOKUP(D41,Emargement!$A$9:$D$528,4,TRUE))</f>
        <v/>
      </c>
      <c r="AD41" s="20" t="str">
        <f>IF(D41="","",VLOOKUP(D41,Emargement!$A$9:$E$528,5,TRUE))</f>
        <v/>
      </c>
      <c r="AE41" s="20" t="str">
        <f>IF(D41="","",VLOOKUP(D41,Emargement!$A$9:$G$528,7,TRUE))</f>
        <v/>
      </c>
      <c r="AF41" s="20" t="str">
        <f>IF(D41="","",VLOOKUP(D41,Emargement!$A$9:$F$528,6,TRUE))</f>
        <v/>
      </c>
      <c r="AG41" s="31" t="str">
        <f t="shared" si="14"/>
        <v/>
      </c>
      <c r="AH41" s="20"/>
    </row>
    <row r="42" spans="1:34" x14ac:dyDescent="0.25">
      <c r="A42" s="21">
        <v>36</v>
      </c>
      <c r="B42" s="21">
        <v>36</v>
      </c>
      <c r="C42" s="21">
        <v>36</v>
      </c>
      <c r="D42" s="32"/>
      <c r="E42" s="33"/>
      <c r="F42" s="34"/>
      <c r="G42" s="35"/>
      <c r="H42" s="134"/>
      <c r="I42" s="21">
        <f t="shared" si="2"/>
        <v>0</v>
      </c>
      <c r="J42" s="21">
        <f t="shared" si="3"/>
        <v>0</v>
      </c>
      <c r="K42" s="21">
        <f t="shared" si="4"/>
        <v>0</v>
      </c>
      <c r="L42" s="21">
        <f>IFERROR(VLOOKUP(D42,Emargement!$A$9:$J$528,10,FALSE),0)</f>
        <v>0</v>
      </c>
      <c r="M42" s="20"/>
      <c r="N42" s="141" t="str">
        <f t="shared" si="5"/>
        <v/>
      </c>
      <c r="O42" s="20"/>
      <c r="P42" s="20">
        <f t="shared" si="35"/>
        <v>0</v>
      </c>
      <c r="Q42" s="20">
        <f t="shared" si="17"/>
        <v>0</v>
      </c>
      <c r="R42" s="20"/>
      <c r="S42" s="115" t="str">
        <f t="shared" si="36"/>
        <v/>
      </c>
      <c r="T42" s="21" t="str">
        <f t="shared" si="37"/>
        <v/>
      </c>
      <c r="U42" s="21" t="str">
        <f t="shared" si="38"/>
        <v/>
      </c>
      <c r="V42" s="21" t="str">
        <f t="shared" si="39"/>
        <v/>
      </c>
      <c r="W42" s="21" t="str">
        <f t="shared" si="40"/>
        <v/>
      </c>
      <c r="X42" s="21" t="str">
        <f t="shared" si="41"/>
        <v/>
      </c>
      <c r="Y42" s="114" t="str">
        <f t="shared" si="42"/>
        <v/>
      </c>
      <c r="Z42" s="20"/>
      <c r="AA42" s="30" t="str">
        <f>IF(D42="","",VLOOKUP(D42,Emargement!$A$9:$B$528,2,TRUE))</f>
        <v/>
      </c>
      <c r="AB42" s="20" t="str">
        <f>IF(D42="","",VLOOKUP(D42,Emargement!$A$9:$C$528,3,TRUE))</f>
        <v/>
      </c>
      <c r="AC42" s="20" t="str">
        <f>IF(D42="","",VLOOKUP(D42,Emargement!$A$9:$D$528,4,TRUE))</f>
        <v/>
      </c>
      <c r="AD42" s="20" t="str">
        <f>IF(D42="","",VLOOKUP(D42,Emargement!$A$9:$E$528,5,TRUE))</f>
        <v/>
      </c>
      <c r="AE42" s="20" t="str">
        <f>IF(D42="","",VLOOKUP(D42,Emargement!$A$9:$G$528,7,TRUE))</f>
        <v/>
      </c>
      <c r="AF42" s="20" t="str">
        <f>IF(D42="","",VLOOKUP(D42,Emargement!$A$9:$F$528,6,TRUE))</f>
        <v/>
      </c>
      <c r="AG42" s="31" t="str">
        <f t="shared" si="14"/>
        <v/>
      </c>
      <c r="AH42" s="20"/>
    </row>
    <row r="43" spans="1:34" x14ac:dyDescent="0.25">
      <c r="A43" s="21">
        <v>37</v>
      </c>
      <c r="B43" s="21">
        <v>37</v>
      </c>
      <c r="C43" s="21">
        <v>37</v>
      </c>
      <c r="D43" s="32"/>
      <c r="E43" s="33"/>
      <c r="F43" s="34"/>
      <c r="G43" s="35"/>
      <c r="H43" s="134"/>
      <c r="I43" s="21">
        <f t="shared" si="2"/>
        <v>0</v>
      </c>
      <c r="J43" s="21">
        <f t="shared" si="3"/>
        <v>0</v>
      </c>
      <c r="K43" s="21">
        <f t="shared" si="4"/>
        <v>0</v>
      </c>
      <c r="L43" s="21">
        <f>IFERROR(VLOOKUP(D43,Emargement!$A$9:$J$528,10,FALSE),0)</f>
        <v>0</v>
      </c>
      <c r="M43" s="20"/>
      <c r="N43" s="141" t="str">
        <f t="shared" si="5"/>
        <v/>
      </c>
      <c r="O43" s="20"/>
      <c r="P43" s="20">
        <f t="shared" si="35"/>
        <v>0</v>
      </c>
      <c r="Q43" s="20">
        <f t="shared" si="17"/>
        <v>0</v>
      </c>
      <c r="R43" s="20"/>
      <c r="S43" s="115" t="str">
        <f t="shared" si="36"/>
        <v/>
      </c>
      <c r="T43" s="21" t="str">
        <f t="shared" si="37"/>
        <v/>
      </c>
      <c r="U43" s="21" t="str">
        <f t="shared" si="38"/>
        <v/>
      </c>
      <c r="V43" s="21" t="str">
        <f t="shared" si="39"/>
        <v/>
      </c>
      <c r="W43" s="21" t="str">
        <f t="shared" si="40"/>
        <v/>
      </c>
      <c r="X43" s="21" t="str">
        <f t="shared" si="41"/>
        <v/>
      </c>
      <c r="Y43" s="114" t="str">
        <f t="shared" si="42"/>
        <v/>
      </c>
      <c r="Z43" s="20"/>
      <c r="AA43" s="30" t="str">
        <f>IF(D43="","",VLOOKUP(D43,Emargement!$A$9:$B$528,2,TRUE))</f>
        <v/>
      </c>
      <c r="AB43" s="20" t="str">
        <f>IF(D43="","",VLOOKUP(D43,Emargement!$A$9:$C$528,3,TRUE))</f>
        <v/>
      </c>
      <c r="AC43" s="20" t="str">
        <f>IF(D43="","",VLOOKUP(D43,Emargement!$A$9:$D$528,4,TRUE))</f>
        <v/>
      </c>
      <c r="AD43" s="20" t="str">
        <f>IF(D43="","",VLOOKUP(D43,Emargement!$A$9:$E$528,5,TRUE))</f>
        <v/>
      </c>
      <c r="AE43" s="20" t="str">
        <f>IF(D43="","",VLOOKUP(D43,Emargement!$A$9:$G$528,7,TRUE))</f>
        <v/>
      </c>
      <c r="AF43" s="20" t="str">
        <f>IF(D43="","",VLOOKUP(D43,Emargement!$A$9:$F$528,6,TRUE))</f>
        <v/>
      </c>
      <c r="AG43" s="31" t="str">
        <f t="shared" si="14"/>
        <v/>
      </c>
      <c r="AH43" s="20"/>
    </row>
    <row r="44" spans="1:34" x14ac:dyDescent="0.25">
      <c r="A44" s="21">
        <v>38</v>
      </c>
      <c r="B44" s="21">
        <v>38</v>
      </c>
      <c r="C44" s="21">
        <v>38</v>
      </c>
      <c r="D44" s="32"/>
      <c r="E44" s="33"/>
      <c r="F44" s="34"/>
      <c r="G44" s="35"/>
      <c r="H44" s="134"/>
      <c r="I44" s="21">
        <f t="shared" si="2"/>
        <v>0</v>
      </c>
      <c r="J44" s="21">
        <f t="shared" si="3"/>
        <v>0</v>
      </c>
      <c r="K44" s="21">
        <f t="shared" si="4"/>
        <v>0</v>
      </c>
      <c r="L44" s="21">
        <f>IFERROR(VLOOKUP(D44,Emargement!$A$9:$J$528,10,FALSE),0)</f>
        <v>0</v>
      </c>
      <c r="M44" s="20"/>
      <c r="N44" s="141" t="str">
        <f t="shared" si="5"/>
        <v/>
      </c>
      <c r="O44" s="20"/>
      <c r="P44" s="20">
        <f t="shared" si="35"/>
        <v>0</v>
      </c>
      <c r="Q44" s="20">
        <f t="shared" si="17"/>
        <v>0</v>
      </c>
      <c r="R44" s="20"/>
      <c r="S44" s="115" t="str">
        <f t="shared" si="36"/>
        <v/>
      </c>
      <c r="T44" s="21" t="str">
        <f t="shared" si="37"/>
        <v/>
      </c>
      <c r="U44" s="21" t="str">
        <f t="shared" si="38"/>
        <v/>
      </c>
      <c r="V44" s="21" t="str">
        <f t="shared" si="39"/>
        <v/>
      </c>
      <c r="W44" s="21" t="str">
        <f t="shared" si="40"/>
        <v/>
      </c>
      <c r="X44" s="21" t="str">
        <f t="shared" si="41"/>
        <v/>
      </c>
      <c r="Y44" s="114" t="str">
        <f t="shared" si="42"/>
        <v/>
      </c>
      <c r="Z44" s="20"/>
      <c r="AA44" s="30" t="str">
        <f>IF(D44="","",VLOOKUP(D44,Emargement!$A$9:$B$528,2,TRUE))</f>
        <v/>
      </c>
      <c r="AB44" s="20" t="str">
        <f>IF(D44="","",VLOOKUP(D44,Emargement!$A$9:$C$528,3,TRUE))</f>
        <v/>
      </c>
      <c r="AC44" s="20" t="str">
        <f>IF(D44="","",VLOOKUP(D44,Emargement!$A$9:$D$528,4,TRUE))</f>
        <v/>
      </c>
      <c r="AD44" s="20" t="str">
        <f>IF(D44="","",VLOOKUP(D44,Emargement!$A$9:$E$528,5,TRUE))</f>
        <v/>
      </c>
      <c r="AE44" s="20" t="str">
        <f>IF(D44="","",VLOOKUP(D44,Emargement!$A$9:$G$528,7,TRUE))</f>
        <v/>
      </c>
      <c r="AF44" s="20" t="str">
        <f>IF(D44="","",VLOOKUP(D44,Emargement!$A$9:$F$528,6,TRUE))</f>
        <v/>
      </c>
      <c r="AG44" s="31" t="str">
        <f t="shared" si="14"/>
        <v/>
      </c>
      <c r="AH44" s="20"/>
    </row>
    <row r="45" spans="1:34" x14ac:dyDescent="0.25">
      <c r="A45" s="21">
        <v>39</v>
      </c>
      <c r="B45" s="21">
        <v>39</v>
      </c>
      <c r="C45" s="21">
        <v>39</v>
      </c>
      <c r="D45" s="32"/>
      <c r="E45" s="33"/>
      <c r="F45" s="34"/>
      <c r="G45" s="35"/>
      <c r="H45" s="134"/>
      <c r="I45" s="21">
        <f t="shared" si="2"/>
        <v>0</v>
      </c>
      <c r="J45" s="21">
        <f t="shared" si="3"/>
        <v>0</v>
      </c>
      <c r="K45" s="21">
        <f t="shared" si="4"/>
        <v>0</v>
      </c>
      <c r="L45" s="21">
        <f>IFERROR(VLOOKUP(D45,Emargement!$A$9:$J$528,10,FALSE),0)</f>
        <v>0</v>
      </c>
      <c r="M45" s="20"/>
      <c r="N45" s="141" t="str">
        <f t="shared" si="5"/>
        <v/>
      </c>
      <c r="O45" s="20"/>
      <c r="P45" s="20">
        <f t="shared" si="35"/>
        <v>0</v>
      </c>
      <c r="Q45" s="20">
        <f t="shared" si="17"/>
        <v>0</v>
      </c>
      <c r="R45" s="20"/>
      <c r="S45" s="115" t="str">
        <f t="shared" si="36"/>
        <v/>
      </c>
      <c r="T45" s="21" t="str">
        <f t="shared" si="37"/>
        <v/>
      </c>
      <c r="U45" s="21" t="str">
        <f t="shared" si="38"/>
        <v/>
      </c>
      <c r="V45" s="21" t="str">
        <f t="shared" si="39"/>
        <v/>
      </c>
      <c r="W45" s="21" t="str">
        <f t="shared" si="40"/>
        <v/>
      </c>
      <c r="X45" s="21" t="str">
        <f t="shared" si="41"/>
        <v/>
      </c>
      <c r="Y45" s="114" t="str">
        <f t="shared" si="42"/>
        <v/>
      </c>
      <c r="Z45" s="20"/>
      <c r="AA45" s="30" t="str">
        <f>IF(D45="","",VLOOKUP(D45,Emargement!$A$9:$B$528,2,TRUE))</f>
        <v/>
      </c>
      <c r="AB45" s="20" t="str">
        <f>IF(D45="","",VLOOKUP(D45,Emargement!$A$9:$C$528,3,TRUE))</f>
        <v/>
      </c>
      <c r="AC45" s="20" t="str">
        <f>IF(D45="","",VLOOKUP(D45,Emargement!$A$9:$D$528,4,TRUE))</f>
        <v/>
      </c>
      <c r="AD45" s="20" t="str">
        <f>IF(D45="","",VLOOKUP(D45,Emargement!$A$9:$E$528,5,TRUE))</f>
        <v/>
      </c>
      <c r="AE45" s="20" t="str">
        <f>IF(D45="","",VLOOKUP(D45,Emargement!$A$9:$G$528,7,TRUE))</f>
        <v/>
      </c>
      <c r="AF45" s="20" t="str">
        <f>IF(D45="","",VLOOKUP(D45,Emargement!$A$9:$F$528,6,TRUE))</f>
        <v/>
      </c>
      <c r="AG45" s="31" t="str">
        <f t="shared" si="14"/>
        <v/>
      </c>
      <c r="AH45" s="20"/>
    </row>
    <row r="46" spans="1:34" x14ac:dyDescent="0.25">
      <c r="A46" s="21">
        <v>40</v>
      </c>
      <c r="B46" s="21">
        <v>40</v>
      </c>
      <c r="C46" s="21">
        <v>40</v>
      </c>
      <c r="D46" s="32"/>
      <c r="E46" s="33"/>
      <c r="F46" s="34"/>
      <c r="G46" s="35"/>
      <c r="H46" s="134"/>
      <c r="I46" s="21">
        <f t="shared" si="2"/>
        <v>0</v>
      </c>
      <c r="J46" s="21">
        <f t="shared" si="3"/>
        <v>0</v>
      </c>
      <c r="K46" s="21">
        <f t="shared" si="4"/>
        <v>0</v>
      </c>
      <c r="L46" s="21">
        <f>IFERROR(VLOOKUP(D46,Emargement!$A$9:$J$528,10,FALSE),0)</f>
        <v>0</v>
      </c>
      <c r="M46" s="20"/>
      <c r="N46" s="141" t="str">
        <f t="shared" si="5"/>
        <v/>
      </c>
      <c r="O46" s="20"/>
      <c r="P46" s="20">
        <f t="shared" si="35"/>
        <v>0</v>
      </c>
      <c r="Q46" s="20">
        <f t="shared" si="17"/>
        <v>0</v>
      </c>
      <c r="R46" s="20"/>
      <c r="S46" s="115" t="str">
        <f t="shared" si="36"/>
        <v/>
      </c>
      <c r="T46" s="21" t="str">
        <f t="shared" si="37"/>
        <v/>
      </c>
      <c r="U46" s="21" t="str">
        <f t="shared" si="38"/>
        <v/>
      </c>
      <c r="V46" s="21" t="str">
        <f t="shared" si="39"/>
        <v/>
      </c>
      <c r="W46" s="21" t="str">
        <f t="shared" si="40"/>
        <v/>
      </c>
      <c r="X46" s="21" t="str">
        <f t="shared" si="41"/>
        <v/>
      </c>
      <c r="Y46" s="114" t="str">
        <f t="shared" si="42"/>
        <v/>
      </c>
      <c r="Z46" s="20"/>
      <c r="AA46" s="30" t="str">
        <f>IF(D46="","",VLOOKUP(D46,Emargement!$A$9:$B$528,2,TRUE))</f>
        <v/>
      </c>
      <c r="AB46" s="20" t="str">
        <f>IF(D46="","",VLOOKUP(D46,Emargement!$A$9:$C$528,3,TRUE))</f>
        <v/>
      </c>
      <c r="AC46" s="20" t="str">
        <f>IF(D46="","",VLOOKUP(D46,Emargement!$A$9:$D$528,4,TRUE))</f>
        <v/>
      </c>
      <c r="AD46" s="20" t="str">
        <f>IF(D46="","",VLOOKUP(D46,Emargement!$A$9:$E$528,5,TRUE))</f>
        <v/>
      </c>
      <c r="AE46" s="20" t="str">
        <f>IF(D46="","",VLOOKUP(D46,Emargement!$A$9:$G$528,7,TRUE))</f>
        <v/>
      </c>
      <c r="AF46" s="20" t="str">
        <f>IF(D46="","",VLOOKUP(D46,Emargement!$A$9:$F$528,6,TRUE))</f>
        <v/>
      </c>
      <c r="AG46" s="31" t="str">
        <f t="shared" si="14"/>
        <v/>
      </c>
      <c r="AH46" s="20"/>
    </row>
    <row r="47" spans="1:34" x14ac:dyDescent="0.25">
      <c r="A47" s="21">
        <v>41</v>
      </c>
      <c r="B47" s="21">
        <v>41</v>
      </c>
      <c r="C47" s="21">
        <v>41</v>
      </c>
      <c r="D47" s="32"/>
      <c r="E47" s="33"/>
      <c r="F47" s="34"/>
      <c r="G47" s="35"/>
      <c r="H47" s="134"/>
      <c r="I47" s="21">
        <f t="shared" si="2"/>
        <v>0</v>
      </c>
      <c r="J47" s="21">
        <f t="shared" si="3"/>
        <v>0</v>
      </c>
      <c r="K47" s="21">
        <f t="shared" si="4"/>
        <v>0</v>
      </c>
      <c r="L47" s="21">
        <f>IFERROR(VLOOKUP(D47,Emargement!$A$9:$J$528,10,FALSE),0)</f>
        <v>0</v>
      </c>
      <c r="M47" s="20"/>
      <c r="N47" s="141" t="str">
        <f t="shared" si="5"/>
        <v/>
      </c>
      <c r="O47" s="20"/>
      <c r="P47" s="20">
        <f t="shared" si="35"/>
        <v>0</v>
      </c>
      <c r="Q47" s="20">
        <f t="shared" si="17"/>
        <v>0</v>
      </c>
      <c r="R47" s="20"/>
      <c r="S47" s="115" t="str">
        <f t="shared" si="36"/>
        <v/>
      </c>
      <c r="T47" s="21" t="str">
        <f t="shared" si="37"/>
        <v/>
      </c>
      <c r="U47" s="21" t="str">
        <f t="shared" si="38"/>
        <v/>
      </c>
      <c r="V47" s="21" t="str">
        <f t="shared" si="39"/>
        <v/>
      </c>
      <c r="W47" s="21" t="str">
        <f t="shared" si="40"/>
        <v/>
      </c>
      <c r="X47" s="21" t="str">
        <f t="shared" si="41"/>
        <v/>
      </c>
      <c r="Y47" s="114" t="str">
        <f t="shared" si="42"/>
        <v/>
      </c>
      <c r="Z47" s="20"/>
      <c r="AA47" s="30" t="str">
        <f>IF(D47="","",VLOOKUP(D47,Emargement!$A$9:$B$528,2,TRUE))</f>
        <v/>
      </c>
      <c r="AB47" s="20" t="str">
        <f>IF(D47="","",VLOOKUP(D47,Emargement!$A$9:$C$528,3,TRUE))</f>
        <v/>
      </c>
      <c r="AC47" s="20" t="str">
        <f>IF(D47="","",VLOOKUP(D47,Emargement!$A$9:$D$528,4,TRUE))</f>
        <v/>
      </c>
      <c r="AD47" s="20" t="str">
        <f>IF(D47="","",VLOOKUP(D47,Emargement!$A$9:$E$528,5,TRUE))</f>
        <v/>
      </c>
      <c r="AE47" s="20" t="str">
        <f>IF(D47="","",VLOOKUP(D47,Emargement!$A$9:$G$528,7,TRUE))</f>
        <v/>
      </c>
      <c r="AF47" s="20" t="str">
        <f>IF(D47="","",VLOOKUP(D47,Emargement!$A$9:$F$528,6,TRUE))</f>
        <v/>
      </c>
      <c r="AG47" s="31" t="str">
        <f t="shared" si="14"/>
        <v/>
      </c>
      <c r="AH47" s="20"/>
    </row>
    <row r="48" spans="1:34" x14ac:dyDescent="0.25">
      <c r="A48" s="21">
        <v>42</v>
      </c>
      <c r="B48" s="21">
        <v>42</v>
      </c>
      <c r="C48" s="21">
        <v>42</v>
      </c>
      <c r="D48" s="32"/>
      <c r="E48" s="33"/>
      <c r="F48" s="34"/>
      <c r="G48" s="35"/>
      <c r="H48" s="134"/>
      <c r="I48" s="21">
        <f t="shared" si="2"/>
        <v>0</v>
      </c>
      <c r="J48" s="21">
        <f t="shared" si="3"/>
        <v>0</v>
      </c>
      <c r="K48" s="21">
        <f t="shared" si="4"/>
        <v>0</v>
      </c>
      <c r="L48" s="21">
        <f>IFERROR(VLOOKUP(D48,Emargement!$A$9:$J$528,10,FALSE),0)</f>
        <v>0</v>
      </c>
      <c r="M48" s="20"/>
      <c r="N48" s="141" t="str">
        <f t="shared" si="5"/>
        <v/>
      </c>
      <c r="O48" s="20"/>
      <c r="P48" s="20">
        <f t="shared" si="35"/>
        <v>0</v>
      </c>
      <c r="Q48" s="20">
        <f t="shared" si="17"/>
        <v>0</v>
      </c>
      <c r="R48" s="20"/>
      <c r="S48" s="115" t="str">
        <f t="shared" si="36"/>
        <v/>
      </c>
      <c r="T48" s="21" t="str">
        <f t="shared" si="37"/>
        <v/>
      </c>
      <c r="U48" s="21" t="str">
        <f t="shared" si="38"/>
        <v/>
      </c>
      <c r="V48" s="21" t="str">
        <f t="shared" si="39"/>
        <v/>
      </c>
      <c r="W48" s="21" t="str">
        <f t="shared" si="40"/>
        <v/>
      </c>
      <c r="X48" s="21" t="str">
        <f t="shared" si="41"/>
        <v/>
      </c>
      <c r="Y48" s="114" t="str">
        <f t="shared" si="42"/>
        <v/>
      </c>
      <c r="Z48" s="20"/>
      <c r="AA48" s="30" t="str">
        <f>IF(D48="","",VLOOKUP(D48,Emargement!$A$9:$B$528,2,TRUE))</f>
        <v/>
      </c>
      <c r="AB48" s="20" t="str">
        <f>IF(D48="","",VLOOKUP(D48,Emargement!$A$9:$C$528,3,TRUE))</f>
        <v/>
      </c>
      <c r="AC48" s="20" t="str">
        <f>IF(D48="","",VLOOKUP(D48,Emargement!$A$9:$D$528,4,TRUE))</f>
        <v/>
      </c>
      <c r="AD48" s="20" t="str">
        <f>IF(D48="","",VLOOKUP(D48,Emargement!$A$9:$E$528,5,TRUE))</f>
        <v/>
      </c>
      <c r="AE48" s="20" t="str">
        <f>IF(D48="","",VLOOKUP(D48,Emargement!$A$9:$G$528,7,TRUE))</f>
        <v/>
      </c>
      <c r="AF48" s="20" t="str">
        <f>IF(D48="","",VLOOKUP(D48,Emargement!$A$9:$F$528,6,TRUE))</f>
        <v/>
      </c>
      <c r="AG48" s="31" t="str">
        <f t="shared" si="14"/>
        <v/>
      </c>
      <c r="AH48" s="20"/>
    </row>
    <row r="49" spans="1:34" x14ac:dyDescent="0.25">
      <c r="A49" s="21">
        <v>43</v>
      </c>
      <c r="B49" s="21">
        <v>43</v>
      </c>
      <c r="C49" s="21">
        <v>43</v>
      </c>
      <c r="D49" s="32"/>
      <c r="E49" s="33"/>
      <c r="F49" s="34"/>
      <c r="G49" s="35"/>
      <c r="H49" s="134"/>
      <c r="I49" s="21">
        <f t="shared" si="2"/>
        <v>0</v>
      </c>
      <c r="J49" s="21">
        <f t="shared" si="3"/>
        <v>0</v>
      </c>
      <c r="K49" s="21">
        <f t="shared" si="4"/>
        <v>0</v>
      </c>
      <c r="L49" s="21">
        <f>IFERROR(VLOOKUP(D49,Emargement!$A$9:$J$528,10,FALSE),0)</f>
        <v>0</v>
      </c>
      <c r="M49" s="20"/>
      <c r="N49" s="141" t="str">
        <f t="shared" si="5"/>
        <v/>
      </c>
      <c r="O49" s="20"/>
      <c r="P49" s="20">
        <f t="shared" si="35"/>
        <v>0</v>
      </c>
      <c r="Q49" s="20">
        <f t="shared" si="17"/>
        <v>0</v>
      </c>
      <c r="R49" s="20"/>
      <c r="S49" s="115" t="str">
        <f t="shared" si="36"/>
        <v/>
      </c>
      <c r="T49" s="21" t="str">
        <f t="shared" si="37"/>
        <v/>
      </c>
      <c r="U49" s="21" t="str">
        <f t="shared" si="38"/>
        <v/>
      </c>
      <c r="V49" s="21" t="str">
        <f t="shared" si="39"/>
        <v/>
      </c>
      <c r="W49" s="21" t="str">
        <f t="shared" si="40"/>
        <v/>
      </c>
      <c r="X49" s="21" t="str">
        <f t="shared" si="41"/>
        <v/>
      </c>
      <c r="Y49" s="114" t="str">
        <f t="shared" si="42"/>
        <v/>
      </c>
      <c r="Z49" s="20"/>
      <c r="AA49" s="30" t="str">
        <f>IF(D49="","",VLOOKUP(D49,Emargement!$A$9:$B$528,2,TRUE))</f>
        <v/>
      </c>
      <c r="AB49" s="20" t="str">
        <f>IF(D49="","",VLOOKUP(D49,Emargement!$A$9:$C$528,3,TRUE))</f>
        <v/>
      </c>
      <c r="AC49" s="20" t="str">
        <f>IF(D49="","",VLOOKUP(D49,Emargement!$A$9:$D$528,4,TRUE))</f>
        <v/>
      </c>
      <c r="AD49" s="20" t="str">
        <f>IF(D49="","",VLOOKUP(D49,Emargement!$A$9:$E$528,5,TRUE))</f>
        <v/>
      </c>
      <c r="AE49" s="20" t="str">
        <f>IF(D49="","",VLOOKUP(D49,Emargement!$A$9:$G$528,7,TRUE))</f>
        <v/>
      </c>
      <c r="AF49" s="20" t="str">
        <f>IF(D49="","",VLOOKUP(D49,Emargement!$A$9:$F$528,6,TRUE))</f>
        <v/>
      </c>
      <c r="AG49" s="31" t="str">
        <f t="shared" si="14"/>
        <v/>
      </c>
      <c r="AH49" s="20"/>
    </row>
    <row r="50" spans="1:34" x14ac:dyDescent="0.25">
      <c r="A50" s="21">
        <v>44</v>
      </c>
      <c r="B50" s="21">
        <v>44</v>
      </c>
      <c r="C50" s="21">
        <v>44</v>
      </c>
      <c r="D50" s="32"/>
      <c r="E50" s="33"/>
      <c r="F50" s="34"/>
      <c r="G50" s="35"/>
      <c r="H50" s="134"/>
      <c r="I50" s="21">
        <f t="shared" si="2"/>
        <v>0</v>
      </c>
      <c r="J50" s="21">
        <f t="shared" si="3"/>
        <v>0</v>
      </c>
      <c r="K50" s="21">
        <f t="shared" si="4"/>
        <v>0</v>
      </c>
      <c r="L50" s="21">
        <f>IFERROR(VLOOKUP(D50,Emargement!$A$9:$J$528,10,FALSE),0)</f>
        <v>0</v>
      </c>
      <c r="M50" s="20"/>
      <c r="N50" s="141" t="str">
        <f t="shared" si="5"/>
        <v/>
      </c>
      <c r="O50" s="20"/>
      <c r="P50" s="20">
        <f t="shared" si="35"/>
        <v>0</v>
      </c>
      <c r="Q50" s="20">
        <f t="shared" si="17"/>
        <v>0</v>
      </c>
      <c r="R50" s="20"/>
      <c r="S50" s="115" t="str">
        <f t="shared" si="36"/>
        <v/>
      </c>
      <c r="T50" s="21" t="str">
        <f t="shared" si="37"/>
        <v/>
      </c>
      <c r="U50" s="21" t="str">
        <f t="shared" si="38"/>
        <v/>
      </c>
      <c r="V50" s="21" t="str">
        <f t="shared" si="39"/>
        <v/>
      </c>
      <c r="W50" s="21" t="str">
        <f t="shared" si="40"/>
        <v/>
      </c>
      <c r="X50" s="21" t="str">
        <f t="shared" si="41"/>
        <v/>
      </c>
      <c r="Y50" s="114" t="str">
        <f t="shared" si="42"/>
        <v/>
      </c>
      <c r="Z50" s="20"/>
      <c r="AA50" s="30" t="str">
        <f>IF(D50="","",VLOOKUP(D50,Emargement!$A$9:$B$528,2,TRUE))</f>
        <v/>
      </c>
      <c r="AB50" s="20" t="str">
        <f>IF(D50="","",VLOOKUP(D50,Emargement!$A$9:$C$528,3,TRUE))</f>
        <v/>
      </c>
      <c r="AC50" s="20" t="str">
        <f>IF(D50="","",VLOOKUP(D50,Emargement!$A$9:$D$528,4,TRUE))</f>
        <v/>
      </c>
      <c r="AD50" s="20" t="str">
        <f>IF(D50="","",VLOOKUP(D50,Emargement!$A$9:$E$528,5,TRUE))</f>
        <v/>
      </c>
      <c r="AE50" s="20" t="str">
        <f>IF(D50="","",VLOOKUP(D50,Emargement!$A$9:$G$528,7,TRUE))</f>
        <v/>
      </c>
      <c r="AF50" s="20" t="str">
        <f>IF(D50="","",VLOOKUP(D50,Emargement!$A$9:$F$528,6,TRUE))</f>
        <v/>
      </c>
      <c r="AG50" s="31" t="str">
        <f t="shared" si="14"/>
        <v/>
      </c>
      <c r="AH50" s="20"/>
    </row>
    <row r="51" spans="1:34" x14ac:dyDescent="0.25">
      <c r="A51" s="21">
        <v>45</v>
      </c>
      <c r="B51" s="21">
        <v>45</v>
      </c>
      <c r="C51" s="21">
        <v>45</v>
      </c>
      <c r="D51" s="32"/>
      <c r="E51" s="33"/>
      <c r="F51" s="34"/>
      <c r="G51" s="35"/>
      <c r="H51" s="134"/>
      <c r="I51" s="21">
        <f t="shared" si="2"/>
        <v>0</v>
      </c>
      <c r="J51" s="21">
        <f t="shared" si="3"/>
        <v>0</v>
      </c>
      <c r="K51" s="21">
        <f t="shared" si="4"/>
        <v>0</v>
      </c>
      <c r="L51" s="21">
        <f>IFERROR(VLOOKUP(D51,Emargement!$A$9:$J$528,10,FALSE),0)</f>
        <v>0</v>
      </c>
      <c r="M51" s="20"/>
      <c r="N51" s="141" t="str">
        <f t="shared" si="5"/>
        <v/>
      </c>
      <c r="O51" s="20"/>
      <c r="P51" s="20">
        <f t="shared" si="35"/>
        <v>0</v>
      </c>
      <c r="Q51" s="20">
        <f t="shared" si="17"/>
        <v>0</v>
      </c>
      <c r="R51" s="20"/>
      <c r="S51" s="115" t="str">
        <f t="shared" si="36"/>
        <v/>
      </c>
      <c r="T51" s="21" t="str">
        <f t="shared" si="37"/>
        <v/>
      </c>
      <c r="U51" s="21" t="str">
        <f t="shared" si="38"/>
        <v/>
      </c>
      <c r="V51" s="21" t="str">
        <f t="shared" si="39"/>
        <v/>
      </c>
      <c r="W51" s="21" t="str">
        <f t="shared" si="40"/>
        <v/>
      </c>
      <c r="X51" s="21" t="str">
        <f t="shared" si="41"/>
        <v/>
      </c>
      <c r="Y51" s="114" t="str">
        <f t="shared" si="42"/>
        <v/>
      </c>
      <c r="Z51" s="20"/>
      <c r="AA51" s="30" t="str">
        <f>IF(D51="","",VLOOKUP(D51,Emargement!$A$9:$B$528,2,TRUE))</f>
        <v/>
      </c>
      <c r="AB51" s="20" t="str">
        <f>IF(D51="","",VLOOKUP(D51,Emargement!$A$9:$C$528,3,TRUE))</f>
        <v/>
      </c>
      <c r="AC51" s="20" t="str">
        <f>IF(D51="","",VLOOKUP(D51,Emargement!$A$9:$D$528,4,TRUE))</f>
        <v/>
      </c>
      <c r="AD51" s="20" t="str">
        <f>IF(D51="","",VLOOKUP(D51,Emargement!$A$9:$E$528,5,TRUE))</f>
        <v/>
      </c>
      <c r="AE51" s="20" t="str">
        <f>IF(D51="","",VLOOKUP(D51,Emargement!$A$9:$G$528,7,TRUE))</f>
        <v/>
      </c>
      <c r="AF51" s="20" t="str">
        <f>IF(D51="","",VLOOKUP(D51,Emargement!$A$9:$F$528,6,TRUE))</f>
        <v/>
      </c>
      <c r="AG51" s="31" t="str">
        <f t="shared" si="14"/>
        <v/>
      </c>
      <c r="AH51" s="20"/>
    </row>
    <row r="52" spans="1:34" x14ac:dyDescent="0.25">
      <c r="A52" s="21">
        <v>46</v>
      </c>
      <c r="B52" s="21">
        <v>46</v>
      </c>
      <c r="C52" s="21">
        <v>46</v>
      </c>
      <c r="D52" s="32"/>
      <c r="E52" s="33"/>
      <c r="F52" s="34"/>
      <c r="G52" s="35"/>
      <c r="H52" s="134"/>
      <c r="I52" s="21">
        <f t="shared" si="2"/>
        <v>0</v>
      </c>
      <c r="J52" s="21">
        <f t="shared" si="3"/>
        <v>0</v>
      </c>
      <c r="K52" s="21">
        <f t="shared" si="4"/>
        <v>0</v>
      </c>
      <c r="L52" s="21">
        <f>IFERROR(VLOOKUP(D52,Emargement!$A$9:$J$528,10,FALSE),0)</f>
        <v>0</v>
      </c>
      <c r="M52" s="20"/>
      <c r="N52" s="141" t="str">
        <f t="shared" si="5"/>
        <v/>
      </c>
      <c r="O52" s="20"/>
      <c r="P52" s="20">
        <f t="shared" si="35"/>
        <v>0</v>
      </c>
      <c r="Q52" s="20">
        <f t="shared" si="17"/>
        <v>0</v>
      </c>
      <c r="R52" s="20"/>
      <c r="S52" s="115" t="str">
        <f t="shared" si="36"/>
        <v/>
      </c>
      <c r="T52" s="21" t="str">
        <f t="shared" si="37"/>
        <v/>
      </c>
      <c r="U52" s="21" t="str">
        <f t="shared" si="38"/>
        <v/>
      </c>
      <c r="V52" s="21" t="str">
        <f t="shared" si="39"/>
        <v/>
      </c>
      <c r="W52" s="21" t="str">
        <f t="shared" si="40"/>
        <v/>
      </c>
      <c r="X52" s="21" t="str">
        <f t="shared" si="41"/>
        <v/>
      </c>
      <c r="Y52" s="114" t="str">
        <f t="shared" si="42"/>
        <v/>
      </c>
      <c r="Z52" s="20"/>
      <c r="AA52" s="30" t="str">
        <f>IF(D52="","",VLOOKUP(D52,Emargement!$A$9:$B$528,2,TRUE))</f>
        <v/>
      </c>
      <c r="AB52" s="20" t="str">
        <f>IF(D52="","",VLOOKUP(D52,Emargement!$A$9:$C$528,3,TRUE))</f>
        <v/>
      </c>
      <c r="AC52" s="20" t="str">
        <f>IF(D52="","",VLOOKUP(D52,Emargement!$A$9:$D$528,4,TRUE))</f>
        <v/>
      </c>
      <c r="AD52" s="20" t="str">
        <f>IF(D52="","",VLOOKUP(D52,Emargement!$A$9:$E$528,5,TRUE))</f>
        <v/>
      </c>
      <c r="AE52" s="20" t="str">
        <f>IF(D52="","",VLOOKUP(D52,Emargement!$A$9:$G$528,7,TRUE))</f>
        <v/>
      </c>
      <c r="AF52" s="20" t="str">
        <f>IF(D52="","",VLOOKUP(D52,Emargement!$A$9:$F$528,6,TRUE))</f>
        <v/>
      </c>
      <c r="AG52" s="31" t="str">
        <f t="shared" si="14"/>
        <v/>
      </c>
      <c r="AH52" s="20"/>
    </row>
    <row r="53" spans="1:34" x14ac:dyDescent="0.25">
      <c r="A53" s="21">
        <v>47</v>
      </c>
      <c r="B53" s="21">
        <v>47</v>
      </c>
      <c r="C53" s="21">
        <v>47</v>
      </c>
      <c r="D53" s="32"/>
      <c r="E53" s="33"/>
      <c r="F53" s="34"/>
      <c r="G53" s="35"/>
      <c r="H53" s="134"/>
      <c r="I53" s="21">
        <f t="shared" si="2"/>
        <v>0</v>
      </c>
      <c r="J53" s="21">
        <f t="shared" si="3"/>
        <v>0</v>
      </c>
      <c r="K53" s="21">
        <f t="shared" si="4"/>
        <v>0</v>
      </c>
      <c r="L53" s="21">
        <f>IFERROR(VLOOKUP(D53,Emargement!$A$9:$J$528,10,FALSE),0)</f>
        <v>0</v>
      </c>
      <c r="M53" s="20"/>
      <c r="N53" s="141" t="str">
        <f t="shared" si="5"/>
        <v/>
      </c>
      <c r="O53" s="20"/>
      <c r="P53" s="20">
        <f t="shared" si="35"/>
        <v>0</v>
      </c>
      <c r="Q53" s="20">
        <f t="shared" si="17"/>
        <v>0</v>
      </c>
      <c r="R53" s="20"/>
      <c r="S53" s="115" t="str">
        <f t="shared" si="36"/>
        <v/>
      </c>
      <c r="T53" s="21" t="str">
        <f t="shared" si="37"/>
        <v/>
      </c>
      <c r="U53" s="21" t="str">
        <f t="shared" si="38"/>
        <v/>
      </c>
      <c r="V53" s="21" t="str">
        <f t="shared" si="39"/>
        <v/>
      </c>
      <c r="W53" s="21" t="str">
        <f t="shared" si="40"/>
        <v/>
      </c>
      <c r="X53" s="21" t="str">
        <f t="shared" si="41"/>
        <v/>
      </c>
      <c r="Y53" s="114" t="str">
        <f t="shared" si="42"/>
        <v/>
      </c>
      <c r="Z53" s="20"/>
      <c r="AA53" s="30" t="str">
        <f>IF(D53="","",VLOOKUP(D53,Emargement!$A$9:$B$528,2,TRUE))</f>
        <v/>
      </c>
      <c r="AB53" s="20" t="str">
        <f>IF(D53="","",VLOOKUP(D53,Emargement!$A$9:$C$528,3,TRUE))</f>
        <v/>
      </c>
      <c r="AC53" s="20" t="str">
        <f>IF(D53="","",VLOOKUP(D53,Emargement!$A$9:$D$528,4,TRUE))</f>
        <v/>
      </c>
      <c r="AD53" s="20" t="str">
        <f>IF(D53="","",VLOOKUP(D53,Emargement!$A$9:$E$528,5,TRUE))</f>
        <v/>
      </c>
      <c r="AE53" s="20" t="str">
        <f>IF(D53="","",VLOOKUP(D53,Emargement!$A$9:$G$528,7,TRUE))</f>
        <v/>
      </c>
      <c r="AF53" s="20" t="str">
        <f>IF(D53="","",VLOOKUP(D53,Emargement!$A$9:$F$528,6,TRUE))</f>
        <v/>
      </c>
      <c r="AG53" s="31" t="str">
        <f t="shared" si="14"/>
        <v/>
      </c>
      <c r="AH53" s="20"/>
    </row>
    <row r="54" spans="1:34" x14ac:dyDescent="0.25">
      <c r="A54" s="21">
        <v>48</v>
      </c>
      <c r="B54" s="21">
        <v>48</v>
      </c>
      <c r="C54" s="21">
        <v>48</v>
      </c>
      <c r="D54" s="32"/>
      <c r="E54" s="33"/>
      <c r="F54" s="34"/>
      <c r="G54" s="35"/>
      <c r="H54" s="134"/>
      <c r="I54" s="21">
        <f t="shared" si="2"/>
        <v>0</v>
      </c>
      <c r="J54" s="21">
        <f t="shared" si="3"/>
        <v>0</v>
      </c>
      <c r="K54" s="21">
        <f t="shared" si="4"/>
        <v>0</v>
      </c>
      <c r="L54" s="21">
        <f>IFERROR(VLOOKUP(D54,Emargement!$A$9:$J$528,10,FALSE),0)</f>
        <v>0</v>
      </c>
      <c r="M54" s="20"/>
      <c r="N54" s="141" t="str">
        <f t="shared" si="5"/>
        <v/>
      </c>
      <c r="O54" s="20"/>
      <c r="P54" s="20">
        <f t="shared" si="35"/>
        <v>0</v>
      </c>
      <c r="Q54" s="20">
        <f t="shared" si="17"/>
        <v>0</v>
      </c>
      <c r="R54" s="20"/>
      <c r="S54" s="115" t="str">
        <f t="shared" si="36"/>
        <v/>
      </c>
      <c r="T54" s="21" t="str">
        <f t="shared" si="37"/>
        <v/>
      </c>
      <c r="U54" s="21" t="str">
        <f t="shared" si="38"/>
        <v/>
      </c>
      <c r="V54" s="21" t="str">
        <f t="shared" si="39"/>
        <v/>
      </c>
      <c r="W54" s="21" t="str">
        <f t="shared" si="40"/>
        <v/>
      </c>
      <c r="X54" s="21" t="str">
        <f t="shared" si="41"/>
        <v/>
      </c>
      <c r="Y54" s="114" t="str">
        <f t="shared" si="42"/>
        <v/>
      </c>
      <c r="Z54" s="20"/>
      <c r="AA54" s="30" t="str">
        <f>IF(D54="","",VLOOKUP(D54,Emargement!$A$9:$B$528,2,TRUE))</f>
        <v/>
      </c>
      <c r="AB54" s="20" t="str">
        <f>IF(D54="","",VLOOKUP(D54,Emargement!$A$9:$C$528,3,TRUE))</f>
        <v/>
      </c>
      <c r="AC54" s="20" t="str">
        <f>IF(D54="","",VLOOKUP(D54,Emargement!$A$9:$D$528,4,TRUE))</f>
        <v/>
      </c>
      <c r="AD54" s="20" t="str">
        <f>IF(D54="","",VLOOKUP(D54,Emargement!$A$9:$E$528,5,TRUE))</f>
        <v/>
      </c>
      <c r="AE54" s="20" t="str">
        <f>IF(D54="","",VLOOKUP(D54,Emargement!$A$9:$G$528,7,TRUE))</f>
        <v/>
      </c>
      <c r="AF54" s="20" t="str">
        <f>IF(D54="","",VLOOKUP(D54,Emargement!$A$9:$F$528,6,TRUE))</f>
        <v/>
      </c>
      <c r="AG54" s="31" t="str">
        <f t="shared" si="14"/>
        <v/>
      </c>
      <c r="AH54" s="20"/>
    </row>
    <row r="55" spans="1:34" x14ac:dyDescent="0.25">
      <c r="A55" s="21">
        <v>49</v>
      </c>
      <c r="B55" s="21">
        <v>49</v>
      </c>
      <c r="C55" s="21">
        <v>49</v>
      </c>
      <c r="D55" s="32"/>
      <c r="E55" s="33"/>
      <c r="F55" s="34"/>
      <c r="G55" s="35"/>
      <c r="H55" s="134"/>
      <c r="I55" s="21">
        <f t="shared" si="2"/>
        <v>0</v>
      </c>
      <c r="J55" s="21">
        <f t="shared" si="3"/>
        <v>0</v>
      </c>
      <c r="K55" s="21">
        <f t="shared" si="4"/>
        <v>0</v>
      </c>
      <c r="L55" s="21">
        <f>IFERROR(VLOOKUP(D55,Emargement!$A$9:$J$528,10,FALSE),0)</f>
        <v>0</v>
      </c>
      <c r="M55" s="20"/>
      <c r="N55" s="141" t="str">
        <f t="shared" si="5"/>
        <v/>
      </c>
      <c r="O55" s="20"/>
      <c r="P55" s="20">
        <f t="shared" si="35"/>
        <v>0</v>
      </c>
      <c r="Q55" s="20">
        <f t="shared" si="17"/>
        <v>0</v>
      </c>
      <c r="R55" s="20"/>
      <c r="S55" s="115" t="str">
        <f t="shared" si="36"/>
        <v/>
      </c>
      <c r="T55" s="21" t="str">
        <f t="shared" si="37"/>
        <v/>
      </c>
      <c r="U55" s="21" t="str">
        <f t="shared" si="38"/>
        <v/>
      </c>
      <c r="V55" s="21" t="str">
        <f t="shared" si="39"/>
        <v/>
      </c>
      <c r="W55" s="21" t="str">
        <f t="shared" si="40"/>
        <v/>
      </c>
      <c r="X55" s="21" t="str">
        <f t="shared" si="41"/>
        <v/>
      </c>
      <c r="Y55" s="114" t="str">
        <f t="shared" si="42"/>
        <v/>
      </c>
      <c r="Z55" s="20"/>
      <c r="AA55" s="30" t="str">
        <f>IF(D55="","",VLOOKUP(D55,Emargement!$A$9:$B$528,2,TRUE))</f>
        <v/>
      </c>
      <c r="AB55" s="20" t="str">
        <f>IF(D55="","",VLOOKUP(D55,Emargement!$A$9:$C$528,3,TRUE))</f>
        <v/>
      </c>
      <c r="AC55" s="20" t="str">
        <f>IF(D55="","",VLOOKUP(D55,Emargement!$A$9:$D$528,4,TRUE))</f>
        <v/>
      </c>
      <c r="AD55" s="20" t="str">
        <f>IF(D55="","",VLOOKUP(D55,Emargement!$A$9:$E$528,5,TRUE))</f>
        <v/>
      </c>
      <c r="AE55" s="20" t="str">
        <f>IF(D55="","",VLOOKUP(D55,Emargement!$A$9:$G$528,7,TRUE))</f>
        <v/>
      </c>
      <c r="AF55" s="20" t="str">
        <f>IF(D55="","",VLOOKUP(D55,Emargement!$A$9:$F$528,6,TRUE))</f>
        <v/>
      </c>
      <c r="AG55" s="31" t="str">
        <f t="shared" si="14"/>
        <v/>
      </c>
      <c r="AH55" s="20"/>
    </row>
    <row r="56" spans="1:34" x14ac:dyDescent="0.25">
      <c r="A56" s="21">
        <v>50</v>
      </c>
      <c r="B56" s="21">
        <v>50</v>
      </c>
      <c r="C56" s="21">
        <v>50</v>
      </c>
      <c r="D56" s="32"/>
      <c r="E56" s="33"/>
      <c r="F56" s="34"/>
      <c r="G56" s="35"/>
      <c r="H56" s="134"/>
      <c r="I56" s="21">
        <f t="shared" si="2"/>
        <v>0</v>
      </c>
      <c r="J56" s="21">
        <f t="shared" si="3"/>
        <v>0</v>
      </c>
      <c r="K56" s="21">
        <f t="shared" si="4"/>
        <v>0</v>
      </c>
      <c r="L56" s="21">
        <f>IFERROR(VLOOKUP(D56,Emargement!$A$9:$J$528,10,FALSE),0)</f>
        <v>0</v>
      </c>
      <c r="M56" s="20"/>
      <c r="N56" s="141" t="str">
        <f t="shared" si="5"/>
        <v/>
      </c>
      <c r="O56" s="20"/>
      <c r="P56" s="20">
        <f t="shared" si="35"/>
        <v>0</v>
      </c>
      <c r="Q56" s="20">
        <f t="shared" si="17"/>
        <v>0</v>
      </c>
      <c r="R56" s="20"/>
      <c r="S56" s="115" t="str">
        <f t="shared" si="36"/>
        <v/>
      </c>
      <c r="T56" s="21" t="str">
        <f t="shared" si="37"/>
        <v/>
      </c>
      <c r="U56" s="21" t="str">
        <f t="shared" si="38"/>
        <v/>
      </c>
      <c r="V56" s="21" t="str">
        <f t="shared" si="39"/>
        <v/>
      </c>
      <c r="W56" s="21" t="str">
        <f t="shared" si="40"/>
        <v/>
      </c>
      <c r="X56" s="21" t="str">
        <f t="shared" si="41"/>
        <v/>
      </c>
      <c r="Y56" s="114" t="str">
        <f t="shared" si="42"/>
        <v/>
      </c>
      <c r="Z56" s="20"/>
      <c r="AA56" s="30" t="str">
        <f>IF(D56="","",VLOOKUP(D56,Emargement!$A$9:$B$528,2,TRUE))</f>
        <v/>
      </c>
      <c r="AB56" s="20" t="str">
        <f>IF(D56="","",VLOOKUP(D56,Emargement!$A$9:$C$528,3,TRUE))</f>
        <v/>
      </c>
      <c r="AC56" s="20" t="str">
        <f>IF(D56="","",VLOOKUP(D56,Emargement!$A$9:$D$528,4,TRUE))</f>
        <v/>
      </c>
      <c r="AD56" s="20" t="str">
        <f>IF(D56="","",VLOOKUP(D56,Emargement!$A$9:$E$528,5,TRUE))</f>
        <v/>
      </c>
      <c r="AE56" s="20" t="str">
        <f>IF(D56="","",VLOOKUP(D56,Emargement!$A$9:$G$528,7,TRUE))</f>
        <v/>
      </c>
      <c r="AF56" s="20" t="str">
        <f>IF(D56="","",VLOOKUP(D56,Emargement!$A$9:$F$528,6,TRUE))</f>
        <v/>
      </c>
      <c r="AG56" s="31" t="str">
        <f t="shared" si="14"/>
        <v/>
      </c>
      <c r="AH56" s="20"/>
    </row>
    <row r="57" spans="1:34" x14ac:dyDescent="0.25">
      <c r="A57" s="21">
        <v>51</v>
      </c>
      <c r="B57" s="21">
        <v>51</v>
      </c>
      <c r="C57" s="21">
        <v>51</v>
      </c>
      <c r="D57" s="32"/>
      <c r="E57" s="33"/>
      <c r="F57" s="34"/>
      <c r="G57" s="35"/>
      <c r="H57" s="134"/>
      <c r="I57" s="21">
        <f t="shared" si="2"/>
        <v>0</v>
      </c>
      <c r="J57" s="21">
        <f t="shared" si="3"/>
        <v>0</v>
      </c>
      <c r="K57" s="21">
        <f t="shared" si="4"/>
        <v>0</v>
      </c>
      <c r="L57" s="21">
        <f>IFERROR(VLOOKUP(D57,Emargement!$A$9:$J$528,10,FALSE),0)</f>
        <v>0</v>
      </c>
      <c r="M57" s="20"/>
      <c r="N57" s="141" t="str">
        <f t="shared" si="5"/>
        <v/>
      </c>
      <c r="O57" s="20"/>
      <c r="P57" s="20">
        <f t="shared" si="35"/>
        <v>0</v>
      </c>
      <c r="Q57" s="20">
        <f t="shared" si="17"/>
        <v>0</v>
      </c>
      <c r="R57" s="20"/>
      <c r="S57" s="115" t="str">
        <f t="shared" si="36"/>
        <v/>
      </c>
      <c r="T57" s="21" t="str">
        <f t="shared" si="37"/>
        <v/>
      </c>
      <c r="U57" s="21" t="str">
        <f t="shared" si="38"/>
        <v/>
      </c>
      <c r="V57" s="21" t="str">
        <f t="shared" si="39"/>
        <v/>
      </c>
      <c r="W57" s="21" t="str">
        <f t="shared" si="40"/>
        <v/>
      </c>
      <c r="X57" s="21" t="str">
        <f t="shared" si="41"/>
        <v/>
      </c>
      <c r="Y57" s="114" t="str">
        <f t="shared" si="42"/>
        <v/>
      </c>
      <c r="Z57" s="20"/>
      <c r="AA57" s="30" t="str">
        <f>IF(D57="","",VLOOKUP(D57,Emargement!$A$9:$B$528,2,TRUE))</f>
        <v/>
      </c>
      <c r="AB57" s="20" t="str">
        <f>IF(D57="","",VLOOKUP(D57,Emargement!$A$9:$C$528,3,TRUE))</f>
        <v/>
      </c>
      <c r="AC57" s="20" t="str">
        <f>IF(D57="","",VLOOKUP(D57,Emargement!$A$9:$D$528,4,TRUE))</f>
        <v/>
      </c>
      <c r="AD57" s="20" t="str">
        <f>IF(D57="","",VLOOKUP(D57,Emargement!$A$9:$E$528,5,TRUE))</f>
        <v/>
      </c>
      <c r="AE57" s="20" t="str">
        <f>IF(D57="","",VLOOKUP(D57,Emargement!$A$9:$G$528,7,TRUE))</f>
        <v/>
      </c>
      <c r="AF57" s="20" t="str">
        <f>IF(D57="","",VLOOKUP(D57,Emargement!$A$9:$F$528,6,TRUE))</f>
        <v/>
      </c>
      <c r="AG57" s="31" t="str">
        <f t="shared" si="14"/>
        <v/>
      </c>
      <c r="AH57" s="20"/>
    </row>
    <row r="58" spans="1:34" x14ac:dyDescent="0.25">
      <c r="A58" s="21">
        <v>52</v>
      </c>
      <c r="B58" s="21">
        <v>52</v>
      </c>
      <c r="C58" s="21">
        <v>52</v>
      </c>
      <c r="D58" s="32"/>
      <c r="E58" s="33"/>
      <c r="F58" s="34"/>
      <c r="G58" s="35"/>
      <c r="H58" s="134"/>
      <c r="I58" s="21">
        <f t="shared" si="2"/>
        <v>0</v>
      </c>
      <c r="J58" s="21">
        <f t="shared" si="3"/>
        <v>0</v>
      </c>
      <c r="K58" s="21">
        <f t="shared" si="4"/>
        <v>0</v>
      </c>
      <c r="L58" s="21">
        <f>IFERROR(VLOOKUP(D58,Emargement!$A$9:$J$528,10,FALSE),0)</f>
        <v>0</v>
      </c>
      <c r="M58" s="20"/>
      <c r="N58" s="141" t="str">
        <f t="shared" si="5"/>
        <v/>
      </c>
      <c r="O58" s="20"/>
      <c r="P58" s="20">
        <f t="shared" si="35"/>
        <v>0</v>
      </c>
      <c r="Q58" s="20">
        <f t="shared" si="17"/>
        <v>0</v>
      </c>
      <c r="R58" s="20"/>
      <c r="S58" s="115" t="str">
        <f t="shared" si="36"/>
        <v/>
      </c>
      <c r="T58" s="21" t="str">
        <f t="shared" si="37"/>
        <v/>
      </c>
      <c r="U58" s="21" t="str">
        <f t="shared" si="38"/>
        <v/>
      </c>
      <c r="V58" s="21" t="str">
        <f t="shared" si="39"/>
        <v/>
      </c>
      <c r="W58" s="21" t="str">
        <f t="shared" si="40"/>
        <v/>
      </c>
      <c r="X58" s="21" t="str">
        <f t="shared" si="41"/>
        <v/>
      </c>
      <c r="Y58" s="114" t="str">
        <f t="shared" si="42"/>
        <v/>
      </c>
      <c r="Z58" s="20"/>
      <c r="AA58" s="30" t="str">
        <f>IF(D58="","",VLOOKUP(D58,Emargement!$A$9:$B$528,2,TRUE))</f>
        <v/>
      </c>
      <c r="AB58" s="20" t="str">
        <f>IF(D58="","",VLOOKUP(D58,Emargement!$A$9:$C$528,3,TRUE))</f>
        <v/>
      </c>
      <c r="AC58" s="20" t="str">
        <f>IF(D58="","",VLOOKUP(D58,Emargement!$A$9:$D$528,4,TRUE))</f>
        <v/>
      </c>
      <c r="AD58" s="20" t="str">
        <f>IF(D58="","",VLOOKUP(D58,Emargement!$A$9:$E$528,5,TRUE))</f>
        <v/>
      </c>
      <c r="AE58" s="20" t="str">
        <f>IF(D58="","",VLOOKUP(D58,Emargement!$A$9:$G$528,7,TRUE))</f>
        <v/>
      </c>
      <c r="AF58" s="20" t="str">
        <f>IF(D58="","",VLOOKUP(D58,Emargement!$A$9:$F$528,6,TRUE))</f>
        <v/>
      </c>
      <c r="AG58" s="31" t="str">
        <f t="shared" si="14"/>
        <v/>
      </c>
      <c r="AH58" s="20"/>
    </row>
    <row r="59" spans="1:34" x14ac:dyDescent="0.25">
      <c r="A59" s="21">
        <v>53</v>
      </c>
      <c r="B59" s="21">
        <v>53</v>
      </c>
      <c r="C59" s="21">
        <v>53</v>
      </c>
      <c r="D59" s="32"/>
      <c r="E59" s="33"/>
      <c r="F59" s="34"/>
      <c r="G59" s="35"/>
      <c r="H59" s="134"/>
      <c r="I59" s="21">
        <f t="shared" si="2"/>
        <v>0</v>
      </c>
      <c r="J59" s="21">
        <f t="shared" si="3"/>
        <v>0</v>
      </c>
      <c r="K59" s="21">
        <f t="shared" si="4"/>
        <v>0</v>
      </c>
      <c r="L59" s="21">
        <f>IFERROR(VLOOKUP(D59,Emargement!$A$9:$J$528,10,FALSE),0)</f>
        <v>0</v>
      </c>
      <c r="M59" s="20"/>
      <c r="N59" s="141" t="str">
        <f t="shared" si="5"/>
        <v/>
      </c>
      <c r="O59" s="20"/>
      <c r="P59" s="20">
        <f t="shared" si="35"/>
        <v>0</v>
      </c>
      <c r="Q59" s="20">
        <f t="shared" si="17"/>
        <v>0</v>
      </c>
      <c r="R59" s="20"/>
      <c r="S59" s="115" t="str">
        <f t="shared" si="36"/>
        <v/>
      </c>
      <c r="T59" s="21" t="str">
        <f t="shared" si="37"/>
        <v/>
      </c>
      <c r="U59" s="21" t="str">
        <f t="shared" si="38"/>
        <v/>
      </c>
      <c r="V59" s="21" t="str">
        <f t="shared" si="39"/>
        <v/>
      </c>
      <c r="W59" s="21" t="str">
        <f t="shared" si="40"/>
        <v/>
      </c>
      <c r="X59" s="21" t="str">
        <f t="shared" si="41"/>
        <v/>
      </c>
      <c r="Y59" s="114" t="str">
        <f t="shared" si="42"/>
        <v/>
      </c>
      <c r="Z59" s="20"/>
      <c r="AA59" s="30" t="str">
        <f>IF(D59="","",VLOOKUP(D59,Emargement!$A$9:$B$528,2,TRUE))</f>
        <v/>
      </c>
      <c r="AB59" s="20" t="str">
        <f>IF(D59="","",VLOOKUP(D59,Emargement!$A$9:$C$528,3,TRUE))</f>
        <v/>
      </c>
      <c r="AC59" s="20" t="str">
        <f>IF(D59="","",VLOOKUP(D59,Emargement!$A$9:$D$528,4,TRUE))</f>
        <v/>
      </c>
      <c r="AD59" s="20" t="str">
        <f>IF(D59="","",VLOOKUP(D59,Emargement!$A$9:$E$528,5,TRUE))</f>
        <v/>
      </c>
      <c r="AE59" s="20" t="str">
        <f>IF(D59="","",VLOOKUP(D59,Emargement!$A$9:$G$528,7,TRUE))</f>
        <v/>
      </c>
      <c r="AF59" s="20" t="str">
        <f>IF(D59="","",VLOOKUP(D59,Emargement!$A$9:$F$528,6,TRUE))</f>
        <v/>
      </c>
      <c r="AG59" s="31" t="str">
        <f t="shared" si="14"/>
        <v/>
      </c>
      <c r="AH59" s="20"/>
    </row>
    <row r="60" spans="1:34" x14ac:dyDescent="0.25">
      <c r="A60" s="21">
        <v>54</v>
      </c>
      <c r="B60" s="21">
        <v>54</v>
      </c>
      <c r="C60" s="21">
        <v>54</v>
      </c>
      <c r="D60" s="32"/>
      <c r="E60" s="33"/>
      <c r="F60" s="34"/>
      <c r="G60" s="35"/>
      <c r="H60" s="134"/>
      <c r="I60" s="21">
        <f t="shared" si="2"/>
        <v>0</v>
      </c>
      <c r="J60" s="21">
        <f t="shared" si="3"/>
        <v>0</v>
      </c>
      <c r="K60" s="21">
        <f t="shared" si="4"/>
        <v>0</v>
      </c>
      <c r="L60" s="21">
        <f>IFERROR(VLOOKUP(D60,Emargement!$A$9:$J$528,10,FALSE),0)</f>
        <v>0</v>
      </c>
      <c r="M60" s="20"/>
      <c r="N60" s="141" t="str">
        <f t="shared" si="5"/>
        <v/>
      </c>
      <c r="O60" s="20"/>
      <c r="P60" s="20">
        <f t="shared" si="35"/>
        <v>0</v>
      </c>
      <c r="Q60" s="20">
        <f t="shared" si="17"/>
        <v>0</v>
      </c>
      <c r="R60" s="20"/>
      <c r="S60" s="115" t="str">
        <f t="shared" si="36"/>
        <v/>
      </c>
      <c r="T60" s="21" t="str">
        <f t="shared" si="37"/>
        <v/>
      </c>
      <c r="U60" s="21" t="str">
        <f t="shared" si="38"/>
        <v/>
      </c>
      <c r="V60" s="21" t="str">
        <f t="shared" si="39"/>
        <v/>
      </c>
      <c r="W60" s="21" t="str">
        <f t="shared" si="40"/>
        <v/>
      </c>
      <c r="X60" s="21" t="str">
        <f t="shared" si="41"/>
        <v/>
      </c>
      <c r="Y60" s="114" t="str">
        <f t="shared" si="42"/>
        <v/>
      </c>
      <c r="Z60" s="20"/>
      <c r="AA60" s="30" t="str">
        <f>IF(D60="","",VLOOKUP(D60,Emargement!$A$9:$B$528,2,TRUE))</f>
        <v/>
      </c>
      <c r="AB60" s="20" t="str">
        <f>IF(D60="","",VLOOKUP(D60,Emargement!$A$9:$C$528,3,TRUE))</f>
        <v/>
      </c>
      <c r="AC60" s="20" t="str">
        <f>IF(D60="","",VLOOKUP(D60,Emargement!$A$9:$D$528,4,TRUE))</f>
        <v/>
      </c>
      <c r="AD60" s="20" t="str">
        <f>IF(D60="","",VLOOKUP(D60,Emargement!$A$9:$E$528,5,TRUE))</f>
        <v/>
      </c>
      <c r="AE60" s="20" t="str">
        <f>IF(D60="","",VLOOKUP(D60,Emargement!$A$9:$G$528,7,TRUE))</f>
        <v/>
      </c>
      <c r="AF60" s="20" t="str">
        <f>IF(D60="","",VLOOKUP(D60,Emargement!$A$9:$F$528,6,TRUE))</f>
        <v/>
      </c>
      <c r="AG60" s="31" t="str">
        <f t="shared" si="14"/>
        <v/>
      </c>
      <c r="AH60" s="20"/>
    </row>
    <row r="61" spans="1:34" x14ac:dyDescent="0.25">
      <c r="A61" s="21">
        <v>55</v>
      </c>
      <c r="B61" s="21">
        <v>55</v>
      </c>
      <c r="C61" s="21">
        <v>55</v>
      </c>
      <c r="D61" s="32"/>
      <c r="E61" s="33"/>
      <c r="F61" s="34"/>
      <c r="G61" s="35"/>
      <c r="H61" s="134"/>
      <c r="I61" s="21">
        <f t="shared" si="2"/>
        <v>0</v>
      </c>
      <c r="J61" s="21">
        <f t="shared" si="3"/>
        <v>0</v>
      </c>
      <c r="K61" s="21">
        <f t="shared" si="4"/>
        <v>0</v>
      </c>
      <c r="L61" s="21">
        <f>IFERROR(VLOOKUP(D61,Emargement!$A$9:$J$528,10,FALSE),0)</f>
        <v>0</v>
      </c>
      <c r="M61" s="20"/>
      <c r="N61" s="141" t="str">
        <f t="shared" si="5"/>
        <v/>
      </c>
      <c r="O61" s="20"/>
      <c r="P61" s="20">
        <f t="shared" si="35"/>
        <v>0</v>
      </c>
      <c r="Q61" s="20">
        <f t="shared" si="17"/>
        <v>0</v>
      </c>
      <c r="R61" s="20"/>
      <c r="S61" s="115" t="str">
        <f t="shared" si="36"/>
        <v/>
      </c>
      <c r="T61" s="21" t="str">
        <f t="shared" si="37"/>
        <v/>
      </c>
      <c r="U61" s="21" t="str">
        <f t="shared" si="38"/>
        <v/>
      </c>
      <c r="V61" s="21" t="str">
        <f t="shared" si="39"/>
        <v/>
      </c>
      <c r="W61" s="21" t="str">
        <f t="shared" si="40"/>
        <v/>
      </c>
      <c r="X61" s="21" t="str">
        <f t="shared" si="41"/>
        <v/>
      </c>
      <c r="Y61" s="114" t="str">
        <f t="shared" si="42"/>
        <v/>
      </c>
      <c r="Z61" s="20"/>
      <c r="AA61" s="30" t="str">
        <f>IF(D61="","",VLOOKUP(D61,Emargement!$A$9:$B$528,2,TRUE))</f>
        <v/>
      </c>
      <c r="AB61" s="20" t="str">
        <f>IF(D61="","",VLOOKUP(D61,Emargement!$A$9:$C$528,3,TRUE))</f>
        <v/>
      </c>
      <c r="AC61" s="20" t="str">
        <f>IF(D61="","",VLOOKUP(D61,Emargement!$A$9:$D$528,4,TRUE))</f>
        <v/>
      </c>
      <c r="AD61" s="20" t="str">
        <f>IF(D61="","",VLOOKUP(D61,Emargement!$A$9:$E$528,5,TRUE))</f>
        <v/>
      </c>
      <c r="AE61" s="20" t="str">
        <f>IF(D61="","",VLOOKUP(D61,Emargement!$A$9:$G$528,7,TRUE))</f>
        <v/>
      </c>
      <c r="AF61" s="20" t="str">
        <f>IF(D61="","",VLOOKUP(D61,Emargement!$A$9:$F$528,6,TRUE))</f>
        <v/>
      </c>
      <c r="AG61" s="31" t="str">
        <f t="shared" si="14"/>
        <v/>
      </c>
      <c r="AH61" s="20"/>
    </row>
    <row r="62" spans="1:34" x14ac:dyDescent="0.25">
      <c r="A62" s="21">
        <v>56</v>
      </c>
      <c r="B62" s="21">
        <v>56</v>
      </c>
      <c r="C62" s="21">
        <v>56</v>
      </c>
      <c r="D62" s="32"/>
      <c r="E62" s="33"/>
      <c r="F62" s="34"/>
      <c r="G62" s="35"/>
      <c r="H62" s="134"/>
      <c r="I62" s="21">
        <f t="shared" si="2"/>
        <v>0</v>
      </c>
      <c r="J62" s="21">
        <f t="shared" si="3"/>
        <v>0</v>
      </c>
      <c r="K62" s="21">
        <f t="shared" si="4"/>
        <v>0</v>
      </c>
      <c r="L62" s="21">
        <f>IFERROR(VLOOKUP(D62,Emargement!$A$9:$J$528,10,FALSE),0)</f>
        <v>0</v>
      </c>
      <c r="M62" s="20"/>
      <c r="N62" s="141" t="str">
        <f t="shared" si="5"/>
        <v/>
      </c>
      <c r="O62" s="20"/>
      <c r="P62" s="20">
        <f t="shared" si="35"/>
        <v>0</v>
      </c>
      <c r="Q62" s="20">
        <f t="shared" si="17"/>
        <v>0</v>
      </c>
      <c r="R62" s="20"/>
      <c r="S62" s="115" t="str">
        <f t="shared" si="36"/>
        <v/>
      </c>
      <c r="T62" s="21" t="str">
        <f t="shared" si="37"/>
        <v/>
      </c>
      <c r="U62" s="21" t="str">
        <f t="shared" si="38"/>
        <v/>
      </c>
      <c r="V62" s="21" t="str">
        <f t="shared" si="39"/>
        <v/>
      </c>
      <c r="W62" s="21" t="str">
        <f t="shared" si="40"/>
        <v/>
      </c>
      <c r="X62" s="21" t="str">
        <f t="shared" si="41"/>
        <v/>
      </c>
      <c r="Y62" s="114" t="str">
        <f t="shared" si="42"/>
        <v/>
      </c>
      <c r="Z62" s="20"/>
      <c r="AA62" s="30" t="str">
        <f>IF(D62="","",VLOOKUP(D62,Emargement!$A$9:$B$528,2,TRUE))</f>
        <v/>
      </c>
      <c r="AB62" s="20" t="str">
        <f>IF(D62="","",VLOOKUP(D62,Emargement!$A$9:$C$528,3,TRUE))</f>
        <v/>
      </c>
      <c r="AC62" s="20" t="str">
        <f>IF(D62="","",VLOOKUP(D62,Emargement!$A$9:$D$528,4,TRUE))</f>
        <v/>
      </c>
      <c r="AD62" s="20" t="str">
        <f>IF(D62="","",VLOOKUP(D62,Emargement!$A$9:$E$528,5,TRUE))</f>
        <v/>
      </c>
      <c r="AE62" s="20" t="str">
        <f>IF(D62="","",VLOOKUP(D62,Emargement!$A$9:$G$528,7,TRUE))</f>
        <v/>
      </c>
      <c r="AF62" s="20" t="str">
        <f>IF(D62="","",VLOOKUP(D62,Emargement!$A$9:$F$528,6,TRUE))</f>
        <v/>
      </c>
      <c r="AG62" s="31" t="str">
        <f t="shared" si="14"/>
        <v/>
      </c>
      <c r="AH62" s="20"/>
    </row>
    <row r="63" spans="1:34" x14ac:dyDescent="0.25">
      <c r="A63" s="21">
        <v>57</v>
      </c>
      <c r="B63" s="21">
        <v>57</v>
      </c>
      <c r="C63" s="21">
        <v>57</v>
      </c>
      <c r="D63" s="32"/>
      <c r="E63" s="33"/>
      <c r="F63" s="34"/>
      <c r="G63" s="35"/>
      <c r="H63" s="134"/>
      <c r="I63" s="21">
        <f t="shared" si="2"/>
        <v>0</v>
      </c>
      <c r="J63" s="21">
        <f t="shared" si="3"/>
        <v>0</v>
      </c>
      <c r="K63" s="21">
        <f t="shared" si="4"/>
        <v>0</v>
      </c>
      <c r="L63" s="21">
        <f>IFERROR(VLOOKUP(D63,Emargement!$A$9:$J$528,10,FALSE),0)</f>
        <v>0</v>
      </c>
      <c r="M63" s="20"/>
      <c r="N63" s="141" t="str">
        <f t="shared" si="5"/>
        <v/>
      </c>
      <c r="O63" s="20"/>
      <c r="P63" s="20">
        <f t="shared" si="35"/>
        <v>0</v>
      </c>
      <c r="Q63" s="20">
        <f t="shared" si="17"/>
        <v>0</v>
      </c>
      <c r="R63" s="20"/>
      <c r="S63" s="115" t="str">
        <f t="shared" si="36"/>
        <v/>
      </c>
      <c r="T63" s="21" t="str">
        <f t="shared" si="37"/>
        <v/>
      </c>
      <c r="U63" s="21" t="str">
        <f t="shared" si="38"/>
        <v/>
      </c>
      <c r="V63" s="21" t="str">
        <f t="shared" si="39"/>
        <v/>
      </c>
      <c r="W63" s="21" t="str">
        <f t="shared" si="40"/>
        <v/>
      </c>
      <c r="X63" s="21" t="str">
        <f t="shared" si="41"/>
        <v/>
      </c>
      <c r="Y63" s="114" t="str">
        <f t="shared" si="42"/>
        <v/>
      </c>
      <c r="Z63" s="20"/>
      <c r="AA63" s="30" t="str">
        <f>IF(D63="","",VLOOKUP(D63,Emargement!$A$9:$B$528,2,TRUE))</f>
        <v/>
      </c>
      <c r="AB63" s="20" t="str">
        <f>IF(D63="","",VLOOKUP(D63,Emargement!$A$9:$C$528,3,TRUE))</f>
        <v/>
      </c>
      <c r="AC63" s="20" t="str">
        <f>IF(D63="","",VLOOKUP(D63,Emargement!$A$9:$D$528,4,TRUE))</f>
        <v/>
      </c>
      <c r="AD63" s="20" t="str">
        <f>IF(D63="","",VLOOKUP(D63,Emargement!$A$9:$E$528,5,TRUE))</f>
        <v/>
      </c>
      <c r="AE63" s="20" t="str">
        <f>IF(D63="","",VLOOKUP(D63,Emargement!$A$9:$G$528,7,TRUE))</f>
        <v/>
      </c>
      <c r="AF63" s="20" t="str">
        <f>IF(D63="","",VLOOKUP(D63,Emargement!$A$9:$F$528,6,TRUE))</f>
        <v/>
      </c>
      <c r="AG63" s="31" t="str">
        <f t="shared" si="14"/>
        <v/>
      </c>
      <c r="AH63" s="20"/>
    </row>
    <row r="64" spans="1:34" x14ac:dyDescent="0.25">
      <c r="A64" s="21">
        <v>58</v>
      </c>
      <c r="B64" s="21">
        <v>58</v>
      </c>
      <c r="C64" s="21">
        <v>58</v>
      </c>
      <c r="D64" s="32"/>
      <c r="E64" s="33"/>
      <c r="F64" s="34"/>
      <c r="G64" s="35"/>
      <c r="H64" s="134"/>
      <c r="I64" s="21">
        <f t="shared" si="2"/>
        <v>0</v>
      </c>
      <c r="J64" s="21">
        <f t="shared" si="3"/>
        <v>0</v>
      </c>
      <c r="K64" s="21">
        <f t="shared" si="4"/>
        <v>0</v>
      </c>
      <c r="L64" s="21">
        <f>IFERROR(VLOOKUP(D64,Emargement!$A$9:$J$528,10,FALSE),0)</f>
        <v>0</v>
      </c>
      <c r="M64" s="20"/>
      <c r="N64" s="141" t="str">
        <f t="shared" si="5"/>
        <v/>
      </c>
      <c r="O64" s="20"/>
      <c r="P64" s="20">
        <f t="shared" si="35"/>
        <v>0</v>
      </c>
      <c r="Q64" s="20">
        <f t="shared" si="17"/>
        <v>0</v>
      </c>
      <c r="R64" s="20"/>
      <c r="S64" s="115" t="str">
        <f t="shared" si="36"/>
        <v/>
      </c>
      <c r="T64" s="21" t="str">
        <f t="shared" si="37"/>
        <v/>
      </c>
      <c r="U64" s="21" t="str">
        <f t="shared" si="38"/>
        <v/>
      </c>
      <c r="V64" s="21" t="str">
        <f t="shared" si="39"/>
        <v/>
      </c>
      <c r="W64" s="21" t="str">
        <f t="shared" si="40"/>
        <v/>
      </c>
      <c r="X64" s="21" t="str">
        <f t="shared" si="41"/>
        <v/>
      </c>
      <c r="Y64" s="114" t="str">
        <f t="shared" si="42"/>
        <v/>
      </c>
      <c r="Z64" s="20"/>
      <c r="AA64" s="30" t="str">
        <f>IF(D64="","",VLOOKUP(D64,Emargement!$A$9:$B$528,2,TRUE))</f>
        <v/>
      </c>
      <c r="AB64" s="20" t="str">
        <f>IF(D64="","",VLOOKUP(D64,Emargement!$A$9:$C$528,3,TRUE))</f>
        <v/>
      </c>
      <c r="AC64" s="20" t="str">
        <f>IF(D64="","",VLOOKUP(D64,Emargement!$A$9:$D$528,4,TRUE))</f>
        <v/>
      </c>
      <c r="AD64" s="20" t="str">
        <f>IF(D64="","",VLOOKUP(D64,Emargement!$A$9:$E$528,5,TRUE))</f>
        <v/>
      </c>
      <c r="AE64" s="20" t="str">
        <f>IF(D64="","",VLOOKUP(D64,Emargement!$A$9:$G$528,7,TRUE))</f>
        <v/>
      </c>
      <c r="AF64" s="20" t="str">
        <f>IF(D64="","",VLOOKUP(D64,Emargement!$A$9:$F$528,6,TRUE))</f>
        <v/>
      </c>
      <c r="AG64" s="31" t="str">
        <f t="shared" si="14"/>
        <v/>
      </c>
      <c r="AH64" s="20"/>
    </row>
    <row r="65" spans="1:34" x14ac:dyDescent="0.25">
      <c r="A65" s="21">
        <v>59</v>
      </c>
      <c r="B65" s="21">
        <v>59</v>
      </c>
      <c r="C65" s="21">
        <v>59</v>
      </c>
      <c r="D65" s="32"/>
      <c r="E65" s="33"/>
      <c r="F65" s="34"/>
      <c r="G65" s="35"/>
      <c r="H65" s="134"/>
      <c r="I65" s="21">
        <f t="shared" si="2"/>
        <v>0</v>
      </c>
      <c r="J65" s="21">
        <f t="shared" si="3"/>
        <v>0</v>
      </c>
      <c r="K65" s="21">
        <f t="shared" si="4"/>
        <v>0</v>
      </c>
      <c r="L65" s="21">
        <f>IFERROR(VLOOKUP(D65,Emargement!$A$9:$J$528,10,FALSE),0)</f>
        <v>0</v>
      </c>
      <c r="M65" s="20"/>
      <c r="N65" s="141" t="str">
        <f t="shared" si="5"/>
        <v/>
      </c>
      <c r="O65" s="20"/>
      <c r="P65" s="20">
        <f t="shared" si="35"/>
        <v>0</v>
      </c>
      <c r="Q65" s="20">
        <f t="shared" si="17"/>
        <v>0</v>
      </c>
      <c r="R65" s="20"/>
      <c r="S65" s="115" t="str">
        <f t="shared" si="36"/>
        <v/>
      </c>
      <c r="T65" s="21" t="str">
        <f t="shared" si="37"/>
        <v/>
      </c>
      <c r="U65" s="21" t="str">
        <f t="shared" si="38"/>
        <v/>
      </c>
      <c r="V65" s="21" t="str">
        <f t="shared" si="39"/>
        <v/>
      </c>
      <c r="W65" s="21" t="str">
        <f t="shared" si="40"/>
        <v/>
      </c>
      <c r="X65" s="21" t="str">
        <f t="shared" si="41"/>
        <v/>
      </c>
      <c r="Y65" s="114" t="str">
        <f t="shared" si="42"/>
        <v/>
      </c>
      <c r="Z65" s="20"/>
      <c r="AA65" s="30" t="str">
        <f>IF(D65="","",VLOOKUP(D65,Emargement!$A$9:$B$528,2,TRUE))</f>
        <v/>
      </c>
      <c r="AB65" s="20" t="str">
        <f>IF(D65="","",VLOOKUP(D65,Emargement!$A$9:$C$528,3,TRUE))</f>
        <v/>
      </c>
      <c r="AC65" s="20" t="str">
        <f>IF(D65="","",VLOOKUP(D65,Emargement!$A$9:$D$528,4,TRUE))</f>
        <v/>
      </c>
      <c r="AD65" s="20" t="str">
        <f>IF(D65="","",VLOOKUP(D65,Emargement!$A$9:$E$528,5,TRUE))</f>
        <v/>
      </c>
      <c r="AE65" s="20" t="str">
        <f>IF(D65="","",VLOOKUP(D65,Emargement!$A$9:$G$528,7,TRUE))</f>
        <v/>
      </c>
      <c r="AF65" s="20" t="str">
        <f>IF(D65="","",VLOOKUP(D65,Emargement!$A$9:$F$528,6,TRUE))</f>
        <v/>
      </c>
      <c r="AG65" s="31" t="str">
        <f t="shared" si="14"/>
        <v/>
      </c>
      <c r="AH65" s="20"/>
    </row>
    <row r="66" spans="1:34" x14ac:dyDescent="0.25">
      <c r="A66" s="21">
        <v>60</v>
      </c>
      <c r="B66" s="21">
        <v>60</v>
      </c>
      <c r="C66" s="21">
        <v>60</v>
      </c>
      <c r="D66" s="32"/>
      <c r="E66" s="33"/>
      <c r="F66" s="34"/>
      <c r="G66" s="35"/>
      <c r="H66" s="134"/>
      <c r="I66" s="21">
        <f t="shared" si="2"/>
        <v>0</v>
      </c>
      <c r="J66" s="21">
        <f t="shared" si="3"/>
        <v>0</v>
      </c>
      <c r="K66" s="21">
        <f t="shared" si="4"/>
        <v>0</v>
      </c>
      <c r="L66" s="21">
        <f>IFERROR(VLOOKUP(D66,Emargement!$A$9:$J$528,10,FALSE),0)</f>
        <v>0</v>
      </c>
      <c r="M66" s="20"/>
      <c r="N66" s="141" t="str">
        <f t="shared" si="5"/>
        <v/>
      </c>
      <c r="O66" s="20"/>
      <c r="P66" s="20">
        <f t="shared" si="35"/>
        <v>0</v>
      </c>
      <c r="Q66" s="20">
        <f t="shared" si="17"/>
        <v>0</v>
      </c>
      <c r="R66" s="20"/>
      <c r="S66" s="115" t="str">
        <f t="shared" si="36"/>
        <v/>
      </c>
      <c r="T66" s="21" t="str">
        <f t="shared" si="37"/>
        <v/>
      </c>
      <c r="U66" s="21" t="str">
        <f t="shared" si="38"/>
        <v/>
      </c>
      <c r="V66" s="21" t="str">
        <f t="shared" si="39"/>
        <v/>
      </c>
      <c r="W66" s="21" t="str">
        <f t="shared" si="40"/>
        <v/>
      </c>
      <c r="X66" s="21" t="str">
        <f t="shared" si="41"/>
        <v/>
      </c>
      <c r="Y66" s="114" t="str">
        <f t="shared" si="42"/>
        <v/>
      </c>
      <c r="Z66" s="20"/>
      <c r="AA66" s="30" t="str">
        <f>IF(D66="","",VLOOKUP(D66,Emargement!$A$9:$B$528,2,TRUE))</f>
        <v/>
      </c>
      <c r="AB66" s="20" t="str">
        <f>IF(D66="","",VLOOKUP(D66,Emargement!$A$9:$C$528,3,TRUE))</f>
        <v/>
      </c>
      <c r="AC66" s="20" t="str">
        <f>IF(D66="","",VLOOKUP(D66,Emargement!$A$9:$D$528,4,TRUE))</f>
        <v/>
      </c>
      <c r="AD66" s="20" t="str">
        <f>IF(D66="","",VLOOKUP(D66,Emargement!$A$9:$E$528,5,TRUE))</f>
        <v/>
      </c>
      <c r="AE66" s="20" t="str">
        <f>IF(D66="","",VLOOKUP(D66,Emargement!$A$9:$G$528,7,TRUE))</f>
        <v/>
      </c>
      <c r="AF66" s="20" t="str">
        <f>IF(D66="","",VLOOKUP(D66,Emargement!$A$9:$F$528,6,TRUE))</f>
        <v/>
      </c>
      <c r="AG66" s="31" t="str">
        <f t="shared" si="14"/>
        <v/>
      </c>
      <c r="AH66" s="20"/>
    </row>
    <row r="67" spans="1:34" x14ac:dyDescent="0.25">
      <c r="A67" s="21">
        <v>61</v>
      </c>
      <c r="B67" s="21">
        <v>61</v>
      </c>
      <c r="C67" s="21">
        <v>61</v>
      </c>
      <c r="D67" s="32"/>
      <c r="E67" s="33"/>
      <c r="F67" s="34"/>
      <c r="G67" s="35"/>
      <c r="H67" s="134"/>
      <c r="I67" s="21">
        <f t="shared" si="2"/>
        <v>0</v>
      </c>
      <c r="J67" s="21">
        <f t="shared" si="3"/>
        <v>0</v>
      </c>
      <c r="K67" s="21">
        <f t="shared" si="4"/>
        <v>0</v>
      </c>
      <c r="L67" s="21">
        <f>IFERROR(VLOOKUP(D67,Emargement!$A$9:$J$528,10,FALSE),0)</f>
        <v>0</v>
      </c>
      <c r="M67" s="20"/>
      <c r="N67" s="141" t="str">
        <f t="shared" si="5"/>
        <v/>
      </c>
      <c r="O67" s="20"/>
      <c r="P67" s="20">
        <f t="shared" si="35"/>
        <v>0</v>
      </c>
      <c r="Q67" s="20">
        <f t="shared" si="17"/>
        <v>0</v>
      </c>
      <c r="R67" s="20"/>
      <c r="S67" s="115" t="str">
        <f t="shared" si="36"/>
        <v/>
      </c>
      <c r="T67" s="21" t="str">
        <f t="shared" si="37"/>
        <v/>
      </c>
      <c r="U67" s="21" t="str">
        <f t="shared" si="38"/>
        <v/>
      </c>
      <c r="V67" s="21" t="str">
        <f t="shared" si="39"/>
        <v/>
      </c>
      <c r="W67" s="21" t="str">
        <f t="shared" si="40"/>
        <v/>
      </c>
      <c r="X67" s="21" t="str">
        <f t="shared" si="41"/>
        <v/>
      </c>
      <c r="Y67" s="114" t="str">
        <f t="shared" si="42"/>
        <v/>
      </c>
      <c r="Z67" s="20"/>
      <c r="AA67" s="30" t="str">
        <f>IF(D67="","",VLOOKUP(D67,Emargement!$A$9:$B$528,2,TRUE))</f>
        <v/>
      </c>
      <c r="AB67" s="20" t="str">
        <f>IF(D67="","",VLOOKUP(D67,Emargement!$A$9:$C$528,3,TRUE))</f>
        <v/>
      </c>
      <c r="AC67" s="20" t="str">
        <f>IF(D67="","",VLOOKUP(D67,Emargement!$A$9:$D$528,4,TRUE))</f>
        <v/>
      </c>
      <c r="AD67" s="20" t="str">
        <f>IF(D67="","",VLOOKUP(D67,Emargement!$A$9:$E$528,5,TRUE))</f>
        <v/>
      </c>
      <c r="AE67" s="20" t="str">
        <f>IF(D67="","",VLOOKUP(D67,Emargement!$A$9:$G$528,7,TRUE))</f>
        <v/>
      </c>
      <c r="AF67" s="20" t="str">
        <f>IF(D67="","",VLOOKUP(D67,Emargement!$A$9:$F$528,6,TRUE))</f>
        <v/>
      </c>
      <c r="AG67" s="31" t="str">
        <f t="shared" si="14"/>
        <v/>
      </c>
      <c r="AH67" s="20"/>
    </row>
    <row r="68" spans="1:34" x14ac:dyDescent="0.25">
      <c r="A68" s="21">
        <v>62</v>
      </c>
      <c r="B68" s="21">
        <v>62</v>
      </c>
      <c r="C68" s="21">
        <v>62</v>
      </c>
      <c r="D68" s="32"/>
      <c r="E68" s="33"/>
      <c r="F68" s="34"/>
      <c r="G68" s="35"/>
      <c r="H68" s="134"/>
      <c r="I68" s="21">
        <f t="shared" si="2"/>
        <v>0</v>
      </c>
      <c r="J68" s="21">
        <f t="shared" si="3"/>
        <v>0</v>
      </c>
      <c r="K68" s="21">
        <f t="shared" si="4"/>
        <v>0</v>
      </c>
      <c r="L68" s="21">
        <f>IFERROR(VLOOKUP(D68,Emargement!$A$9:$J$528,10,FALSE),0)</f>
        <v>0</v>
      </c>
      <c r="M68" s="20"/>
      <c r="N68" s="141" t="str">
        <f t="shared" si="5"/>
        <v/>
      </c>
      <c r="O68" s="20"/>
      <c r="P68" s="20">
        <f t="shared" si="35"/>
        <v>0</v>
      </c>
      <c r="Q68" s="20">
        <f t="shared" si="17"/>
        <v>0</v>
      </c>
      <c r="R68" s="20"/>
      <c r="S68" s="115" t="str">
        <f t="shared" si="36"/>
        <v/>
      </c>
      <c r="T68" s="21" t="str">
        <f t="shared" si="37"/>
        <v/>
      </c>
      <c r="U68" s="21" t="str">
        <f t="shared" si="38"/>
        <v/>
      </c>
      <c r="V68" s="21" t="str">
        <f t="shared" si="39"/>
        <v/>
      </c>
      <c r="W68" s="21" t="str">
        <f t="shared" si="40"/>
        <v/>
      </c>
      <c r="X68" s="21" t="str">
        <f t="shared" si="41"/>
        <v/>
      </c>
      <c r="Y68" s="114" t="str">
        <f t="shared" si="42"/>
        <v/>
      </c>
      <c r="Z68" s="20"/>
      <c r="AA68" s="30" t="str">
        <f>IF(D68="","",VLOOKUP(D68,Emargement!$A$9:$B$528,2,TRUE))</f>
        <v/>
      </c>
      <c r="AB68" s="20" t="str">
        <f>IF(D68="","",VLOOKUP(D68,Emargement!$A$9:$C$528,3,TRUE))</f>
        <v/>
      </c>
      <c r="AC68" s="20" t="str">
        <f>IF(D68="","",VLOOKUP(D68,Emargement!$A$9:$D$528,4,TRUE))</f>
        <v/>
      </c>
      <c r="AD68" s="20" t="str">
        <f>IF(D68="","",VLOOKUP(D68,Emargement!$A$9:$E$528,5,TRUE))</f>
        <v/>
      </c>
      <c r="AE68" s="20" t="str">
        <f>IF(D68="","",VLOOKUP(D68,Emargement!$A$9:$G$528,7,TRUE))</f>
        <v/>
      </c>
      <c r="AF68" s="20" t="str">
        <f>IF(D68="","",VLOOKUP(D68,Emargement!$A$9:$F$528,6,TRUE))</f>
        <v/>
      </c>
      <c r="AG68" s="31" t="str">
        <f t="shared" si="14"/>
        <v/>
      </c>
      <c r="AH68" s="20"/>
    </row>
    <row r="69" spans="1:34" x14ac:dyDescent="0.25">
      <c r="A69" s="21">
        <v>63</v>
      </c>
      <c r="B69" s="21">
        <v>63</v>
      </c>
      <c r="C69" s="21">
        <v>63</v>
      </c>
      <c r="D69" s="32"/>
      <c r="E69" s="33"/>
      <c r="F69" s="34"/>
      <c r="G69" s="35"/>
      <c r="H69" s="134"/>
      <c r="I69" s="21">
        <f t="shared" si="2"/>
        <v>0</v>
      </c>
      <c r="J69" s="21">
        <f t="shared" si="3"/>
        <v>0</v>
      </c>
      <c r="K69" s="21">
        <f t="shared" si="4"/>
        <v>0</v>
      </c>
      <c r="L69" s="21">
        <f>IFERROR(VLOOKUP(D69,Emargement!$A$9:$J$528,10,FALSE),0)</f>
        <v>0</v>
      </c>
      <c r="M69" s="20"/>
      <c r="N69" s="141" t="str">
        <f t="shared" si="5"/>
        <v/>
      </c>
      <c r="O69" s="20"/>
      <c r="P69" s="20">
        <f t="shared" si="35"/>
        <v>0</v>
      </c>
      <c r="Q69" s="20">
        <f t="shared" si="17"/>
        <v>0</v>
      </c>
      <c r="R69" s="20"/>
      <c r="S69" s="115" t="str">
        <f t="shared" si="36"/>
        <v/>
      </c>
      <c r="T69" s="21" t="str">
        <f t="shared" si="37"/>
        <v/>
      </c>
      <c r="U69" s="21" t="str">
        <f t="shared" si="38"/>
        <v/>
      </c>
      <c r="V69" s="21" t="str">
        <f t="shared" si="39"/>
        <v/>
      </c>
      <c r="W69" s="21" t="str">
        <f t="shared" si="40"/>
        <v/>
      </c>
      <c r="X69" s="21" t="str">
        <f t="shared" si="41"/>
        <v/>
      </c>
      <c r="Y69" s="114" t="str">
        <f t="shared" si="42"/>
        <v/>
      </c>
      <c r="Z69" s="20"/>
      <c r="AA69" s="30" t="str">
        <f>IF(D69="","",VLOOKUP(D69,Emargement!$A$9:$B$528,2,TRUE))</f>
        <v/>
      </c>
      <c r="AB69" s="20" t="str">
        <f>IF(D69="","",VLOOKUP(D69,Emargement!$A$9:$C$528,3,TRUE))</f>
        <v/>
      </c>
      <c r="AC69" s="20" t="str">
        <f>IF(D69="","",VLOOKUP(D69,Emargement!$A$9:$D$528,4,TRUE))</f>
        <v/>
      </c>
      <c r="AD69" s="20" t="str">
        <f>IF(D69="","",VLOOKUP(D69,Emargement!$A$9:$E$528,5,TRUE))</f>
        <v/>
      </c>
      <c r="AE69" s="20" t="str">
        <f>IF(D69="","",VLOOKUP(D69,Emargement!$A$9:$G$528,7,TRUE))</f>
        <v/>
      </c>
      <c r="AF69" s="20" t="str">
        <f>IF(D69="","",VLOOKUP(D69,Emargement!$A$9:$F$528,6,TRUE))</f>
        <v/>
      </c>
      <c r="AG69" s="31" t="str">
        <f t="shared" si="14"/>
        <v/>
      </c>
      <c r="AH69" s="20"/>
    </row>
    <row r="70" spans="1:34" x14ac:dyDescent="0.25">
      <c r="A70" s="21">
        <v>64</v>
      </c>
      <c r="B70" s="21">
        <v>64</v>
      </c>
      <c r="C70" s="21">
        <v>64</v>
      </c>
      <c r="D70" s="32"/>
      <c r="E70" s="33"/>
      <c r="F70" s="34"/>
      <c r="G70" s="35"/>
      <c r="H70" s="134"/>
      <c r="I70" s="21">
        <f t="shared" si="2"/>
        <v>0</v>
      </c>
      <c r="J70" s="21">
        <f t="shared" si="3"/>
        <v>0</v>
      </c>
      <c r="K70" s="21">
        <f t="shared" si="4"/>
        <v>0</v>
      </c>
      <c r="L70" s="21">
        <f>IFERROR(VLOOKUP(D70,Emargement!$A$9:$J$528,10,FALSE),0)</f>
        <v>0</v>
      </c>
      <c r="M70" s="20"/>
      <c r="N70" s="141" t="str">
        <f t="shared" si="5"/>
        <v/>
      </c>
      <c r="O70" s="20"/>
      <c r="P70" s="20">
        <f t="shared" si="35"/>
        <v>0</v>
      </c>
      <c r="Q70" s="20">
        <f t="shared" si="17"/>
        <v>0</v>
      </c>
      <c r="R70" s="20"/>
      <c r="S70" s="115" t="str">
        <f t="shared" si="36"/>
        <v/>
      </c>
      <c r="T70" s="21" t="str">
        <f t="shared" si="37"/>
        <v/>
      </c>
      <c r="U70" s="21" t="str">
        <f t="shared" si="38"/>
        <v/>
      </c>
      <c r="V70" s="21" t="str">
        <f t="shared" si="39"/>
        <v/>
      </c>
      <c r="W70" s="21" t="str">
        <f t="shared" si="40"/>
        <v/>
      </c>
      <c r="X70" s="21" t="str">
        <f t="shared" si="41"/>
        <v/>
      </c>
      <c r="Y70" s="114" t="str">
        <f t="shared" si="42"/>
        <v/>
      </c>
      <c r="Z70" s="20"/>
      <c r="AA70" s="30" t="str">
        <f>IF(D70="","",VLOOKUP(D70,Emargement!$A$9:$B$528,2,TRUE))</f>
        <v/>
      </c>
      <c r="AB70" s="20" t="str">
        <f>IF(D70="","",VLOOKUP(D70,Emargement!$A$9:$C$528,3,TRUE))</f>
        <v/>
      </c>
      <c r="AC70" s="20" t="str">
        <f>IF(D70="","",VLOOKUP(D70,Emargement!$A$9:$D$528,4,TRUE))</f>
        <v/>
      </c>
      <c r="AD70" s="20" t="str">
        <f>IF(D70="","",VLOOKUP(D70,Emargement!$A$9:$E$528,5,TRUE))</f>
        <v/>
      </c>
      <c r="AE70" s="20" t="str">
        <f>IF(D70="","",VLOOKUP(D70,Emargement!$A$9:$G$528,7,TRUE))</f>
        <v/>
      </c>
      <c r="AF70" s="20" t="str">
        <f>IF(D70="","",VLOOKUP(D70,Emargement!$A$9:$F$528,6,TRUE))</f>
        <v/>
      </c>
      <c r="AG70" s="31" t="str">
        <f t="shared" si="14"/>
        <v/>
      </c>
      <c r="AH70" s="20"/>
    </row>
    <row r="71" spans="1:34" x14ac:dyDescent="0.25">
      <c r="A71" s="21">
        <v>65</v>
      </c>
      <c r="B71" s="21">
        <v>65</v>
      </c>
      <c r="C71" s="21">
        <v>65</v>
      </c>
      <c r="D71" s="32"/>
      <c r="E71" s="33"/>
      <c r="F71" s="34"/>
      <c r="G71" s="35"/>
      <c r="H71" s="134"/>
      <c r="I71" s="21">
        <f t="shared" si="2"/>
        <v>0</v>
      </c>
      <c r="J71" s="21">
        <f t="shared" si="3"/>
        <v>0</v>
      </c>
      <c r="K71" s="21">
        <f t="shared" si="4"/>
        <v>0</v>
      </c>
      <c r="L71" s="21">
        <f>IFERROR(VLOOKUP(D71,Emargement!$A$9:$J$528,10,FALSE),0)</f>
        <v>0</v>
      </c>
      <c r="M71" s="20"/>
      <c r="N71" s="141" t="str">
        <f t="shared" si="5"/>
        <v/>
      </c>
      <c r="O71" s="20"/>
      <c r="P71" s="20">
        <f t="shared" si="35"/>
        <v>0</v>
      </c>
      <c r="Q71" s="20">
        <f t="shared" si="17"/>
        <v>0</v>
      </c>
      <c r="R71" s="20"/>
      <c r="S71" s="115" t="str">
        <f t="shared" si="36"/>
        <v/>
      </c>
      <c r="T71" s="21" t="str">
        <f t="shared" si="37"/>
        <v/>
      </c>
      <c r="U71" s="21" t="str">
        <f t="shared" si="38"/>
        <v/>
      </c>
      <c r="V71" s="21" t="str">
        <f t="shared" si="39"/>
        <v/>
      </c>
      <c r="W71" s="21" t="str">
        <f t="shared" si="40"/>
        <v/>
      </c>
      <c r="X71" s="21" t="str">
        <f t="shared" si="41"/>
        <v/>
      </c>
      <c r="Y71" s="114" t="str">
        <f t="shared" si="42"/>
        <v/>
      </c>
      <c r="Z71" s="20"/>
      <c r="AA71" s="30" t="str">
        <f>IF(D71="","",VLOOKUP(D71,Emargement!$A$9:$B$528,2,TRUE))</f>
        <v/>
      </c>
      <c r="AB71" s="20" t="str">
        <f>IF(D71="","",VLOOKUP(D71,Emargement!$A$9:$C$528,3,TRUE))</f>
        <v/>
      </c>
      <c r="AC71" s="20" t="str">
        <f>IF(D71="","",VLOOKUP(D71,Emargement!$A$9:$D$528,4,TRUE))</f>
        <v/>
      </c>
      <c r="AD71" s="20" t="str">
        <f>IF(D71="","",VLOOKUP(D71,Emargement!$A$9:$E$528,5,TRUE))</f>
        <v/>
      </c>
      <c r="AE71" s="20" t="str">
        <f>IF(D71="","",VLOOKUP(D71,Emargement!$A$9:$G$528,7,TRUE))</f>
        <v/>
      </c>
      <c r="AF71" s="20" t="str">
        <f>IF(D71="","",VLOOKUP(D71,Emargement!$A$9:$F$528,6,TRUE))</f>
        <v/>
      </c>
      <c r="AG71" s="31" t="str">
        <f t="shared" si="14"/>
        <v/>
      </c>
      <c r="AH71" s="20"/>
    </row>
    <row r="72" spans="1:34" x14ac:dyDescent="0.25">
      <c r="A72" s="21">
        <v>66</v>
      </c>
      <c r="B72" s="21">
        <v>66</v>
      </c>
      <c r="C72" s="21">
        <v>66</v>
      </c>
      <c r="D72" s="32"/>
      <c r="E72" s="33"/>
      <c r="F72" s="34"/>
      <c r="G72" s="35"/>
      <c r="H72" s="134"/>
      <c r="I72" s="21">
        <f t="shared" ref="I72:I135" si="43">D72</f>
        <v>0</v>
      </c>
      <c r="J72" s="21">
        <f t="shared" ref="J72:J135" si="44">IF(D72&gt;0,COUNTIF($I$7:$I$206,D72),)</f>
        <v>0</v>
      </c>
      <c r="K72" s="21">
        <f t="shared" ref="K72:K135" si="45">_xlfn.XLOOKUP(D72,$H$7:$H$206,$H$7:$H$206,0)</f>
        <v>0</v>
      </c>
      <c r="L72" s="21">
        <f>IFERROR(VLOOKUP(D72,Emargement!$A$9:$J$528,10,FALSE),0)</f>
        <v>0</v>
      </c>
      <c r="M72" s="20"/>
      <c r="N72" s="141" t="str">
        <f t="shared" ref="N72:N135" si="46">IF(K72&gt;0,"Abandon",IF(L72&gt;0,"NP",IF(J72&gt;1,"Doublon","")))</f>
        <v/>
      </c>
      <c r="O72" s="20"/>
      <c r="P72" s="20">
        <f t="shared" ref="P72:P103" si="47">IF(D72&lt;&gt;"",IF(E72*3600+F72*60+G72=0,P71,E72*3600+F72*60+G72),0)</f>
        <v>0</v>
      </c>
      <c r="Q72" s="20">
        <f t="shared" si="17"/>
        <v>0</v>
      </c>
      <c r="R72" s="20"/>
      <c r="S72" s="115" t="str">
        <f t="shared" ref="S72:S103" si="48">IF(P72&lt;1,"",IF(W72="m.t","","à"))</f>
        <v/>
      </c>
      <c r="T72" s="21" t="str">
        <f t="shared" ref="T72:T103" si="49">IF(P72&lt;1,"",IF(Q72=Q71," ",IF(Q72&gt;=3600,INT(Q72/3600)," ")))</f>
        <v/>
      </c>
      <c r="U72" s="21" t="str">
        <f t="shared" ref="U72:U103" si="50">IF(P72&lt;1,"",IF(Q72=Q71," ",IF(Q72&gt;=3600,"h"," ")))</f>
        <v/>
      </c>
      <c r="V72" s="21" t="str">
        <f t="shared" ref="V72:V103" si="51">IF(P72&lt;1,"",IF(Q72=Q71," ",IF((Q72-3600*INT(Q72/3600))/60&gt;=1,INT((Q72-3600*INT(Q72/3600))/60)," ")))</f>
        <v/>
      </c>
      <c r="W72" s="21" t="str">
        <f t="shared" ref="W72:W103" si="52">IF(P72&lt;1,"",IF(Q72=Q71,"m.t",IF((Q72-3600*INT(Q72/3600))/60&gt;=1,"min"," ")))</f>
        <v/>
      </c>
      <c r="X72" s="21" t="str">
        <f t="shared" ref="X72:X103" si="53">IF(P72&lt;1,"",IF(Q72=Q71," ",Q72-60*INT((Q72-3600*INT(Q72/3600))/60)-3600*INT(Q72/3600)))</f>
        <v/>
      </c>
      <c r="Y72" s="114" t="str">
        <f t="shared" ref="Y72:Y103" si="54">IF(P72&lt;1,"",IF(Q72=Q71," ","sec"))</f>
        <v/>
      </c>
      <c r="Z72" s="20"/>
      <c r="AA72" s="30" t="str">
        <f>IF(D72="","",VLOOKUP(D72,Emargement!$A$9:$B$528,2,TRUE))</f>
        <v/>
      </c>
      <c r="AB72" s="20" t="str">
        <f>IF(D72="","",VLOOKUP(D72,Emargement!$A$9:$C$528,3,TRUE))</f>
        <v/>
      </c>
      <c r="AC72" s="20" t="str">
        <f>IF(D72="","",VLOOKUP(D72,Emargement!$A$9:$D$528,4,TRUE))</f>
        <v/>
      </c>
      <c r="AD72" s="20" t="str">
        <f>IF(D72="","",VLOOKUP(D72,Emargement!$A$9:$E$528,5,TRUE))</f>
        <v/>
      </c>
      <c r="AE72" s="20" t="str">
        <f>IF(D72="","",VLOOKUP(D72,Emargement!$A$9:$G$528,7,TRUE))</f>
        <v/>
      </c>
      <c r="AF72" s="20" t="str">
        <f>IF(D72="","",VLOOKUP(D72,Emargement!$A$9:$F$528,6,TRUE))</f>
        <v/>
      </c>
      <c r="AG72" s="31" t="str">
        <f t="shared" ref="AG72:AG135" si="55">IFERROR($E$3/(P72/3600),"")</f>
        <v/>
      </c>
      <c r="AH72" s="20"/>
    </row>
    <row r="73" spans="1:34" x14ac:dyDescent="0.25">
      <c r="A73" s="21">
        <v>67</v>
      </c>
      <c r="B73" s="21">
        <v>67</v>
      </c>
      <c r="C73" s="21">
        <v>67</v>
      </c>
      <c r="D73" s="32"/>
      <c r="E73" s="33"/>
      <c r="F73" s="34"/>
      <c r="G73" s="35"/>
      <c r="H73" s="134"/>
      <c r="I73" s="21">
        <f t="shared" si="43"/>
        <v>0</v>
      </c>
      <c r="J73" s="21">
        <f t="shared" si="44"/>
        <v>0</v>
      </c>
      <c r="K73" s="21">
        <f t="shared" si="45"/>
        <v>0</v>
      </c>
      <c r="L73" s="21">
        <f>IFERROR(VLOOKUP(D73,Emargement!$A$9:$J$528,10,FALSE),0)</f>
        <v>0</v>
      </c>
      <c r="M73" s="20"/>
      <c r="N73" s="141" t="str">
        <f t="shared" si="46"/>
        <v/>
      </c>
      <c r="O73" s="20"/>
      <c r="P73" s="20">
        <f t="shared" si="47"/>
        <v>0</v>
      </c>
      <c r="Q73" s="20">
        <f t="shared" ref="Q73:Q136" si="56">P73-$P$7</f>
        <v>0</v>
      </c>
      <c r="R73" s="20"/>
      <c r="S73" s="115" t="str">
        <f t="shared" si="48"/>
        <v/>
      </c>
      <c r="T73" s="21" t="str">
        <f t="shared" si="49"/>
        <v/>
      </c>
      <c r="U73" s="21" t="str">
        <f t="shared" si="50"/>
        <v/>
      </c>
      <c r="V73" s="21" t="str">
        <f t="shared" si="51"/>
        <v/>
      </c>
      <c r="W73" s="21" t="str">
        <f t="shared" si="52"/>
        <v/>
      </c>
      <c r="X73" s="21" t="str">
        <f t="shared" si="53"/>
        <v/>
      </c>
      <c r="Y73" s="114" t="str">
        <f t="shared" si="54"/>
        <v/>
      </c>
      <c r="Z73" s="20"/>
      <c r="AA73" s="30" t="str">
        <f>IF(D73="","",VLOOKUP(D73,Emargement!$A$9:$B$528,2,TRUE))</f>
        <v/>
      </c>
      <c r="AB73" s="20" t="str">
        <f>IF(D73="","",VLOOKUP(D73,Emargement!$A$9:$C$528,3,TRUE))</f>
        <v/>
      </c>
      <c r="AC73" s="20" t="str">
        <f>IF(D73="","",VLOOKUP(D73,Emargement!$A$9:$D$528,4,TRUE))</f>
        <v/>
      </c>
      <c r="AD73" s="20" t="str">
        <f>IF(D73="","",VLOOKUP(D73,Emargement!$A$9:$E$528,5,TRUE))</f>
        <v/>
      </c>
      <c r="AE73" s="20" t="str">
        <f>IF(D73="","",VLOOKUP(D73,Emargement!$A$9:$G$528,7,TRUE))</f>
        <v/>
      </c>
      <c r="AF73" s="20" t="str">
        <f>IF(D73="","",VLOOKUP(D73,Emargement!$A$9:$F$528,6,TRUE))</f>
        <v/>
      </c>
      <c r="AG73" s="31" t="str">
        <f t="shared" si="55"/>
        <v/>
      </c>
      <c r="AH73" s="20"/>
    </row>
    <row r="74" spans="1:34" x14ac:dyDescent="0.25">
      <c r="A74" s="21">
        <v>68</v>
      </c>
      <c r="B74" s="21">
        <v>68</v>
      </c>
      <c r="C74" s="21">
        <v>68</v>
      </c>
      <c r="D74" s="32"/>
      <c r="E74" s="33"/>
      <c r="F74" s="34"/>
      <c r="G74" s="35"/>
      <c r="H74" s="134"/>
      <c r="I74" s="21">
        <f t="shared" si="43"/>
        <v>0</v>
      </c>
      <c r="J74" s="21">
        <f t="shared" si="44"/>
        <v>0</v>
      </c>
      <c r="K74" s="21">
        <f t="shared" si="45"/>
        <v>0</v>
      </c>
      <c r="L74" s="21">
        <f>IFERROR(VLOOKUP(D74,Emargement!$A$9:$J$528,10,FALSE),0)</f>
        <v>0</v>
      </c>
      <c r="M74" s="20"/>
      <c r="N74" s="141" t="str">
        <f t="shared" si="46"/>
        <v/>
      </c>
      <c r="O74" s="20"/>
      <c r="P74" s="20">
        <f t="shared" si="47"/>
        <v>0</v>
      </c>
      <c r="Q74" s="20">
        <f t="shared" si="56"/>
        <v>0</v>
      </c>
      <c r="R74" s="20"/>
      <c r="S74" s="115" t="str">
        <f t="shared" si="48"/>
        <v/>
      </c>
      <c r="T74" s="21" t="str">
        <f t="shared" si="49"/>
        <v/>
      </c>
      <c r="U74" s="21" t="str">
        <f t="shared" si="50"/>
        <v/>
      </c>
      <c r="V74" s="21" t="str">
        <f t="shared" si="51"/>
        <v/>
      </c>
      <c r="W74" s="21" t="str">
        <f t="shared" si="52"/>
        <v/>
      </c>
      <c r="X74" s="21" t="str">
        <f t="shared" si="53"/>
        <v/>
      </c>
      <c r="Y74" s="114" t="str">
        <f t="shared" si="54"/>
        <v/>
      </c>
      <c r="Z74" s="20"/>
      <c r="AA74" s="30" t="str">
        <f>IF(D74="","",VLOOKUP(D74,Emargement!$A$9:$B$528,2,TRUE))</f>
        <v/>
      </c>
      <c r="AB74" s="20" t="str">
        <f>IF(D74="","",VLOOKUP(D74,Emargement!$A$9:$C$528,3,TRUE))</f>
        <v/>
      </c>
      <c r="AC74" s="20" t="str">
        <f>IF(D74="","",VLOOKUP(D74,Emargement!$A$9:$D$528,4,TRUE))</f>
        <v/>
      </c>
      <c r="AD74" s="20" t="str">
        <f>IF(D74="","",VLOOKUP(D74,Emargement!$A$9:$E$528,5,TRUE))</f>
        <v/>
      </c>
      <c r="AE74" s="20" t="str">
        <f>IF(D74="","",VLOOKUP(D74,Emargement!$A$9:$G$528,7,TRUE))</f>
        <v/>
      </c>
      <c r="AF74" s="20" t="str">
        <f>IF(D74="","",VLOOKUP(D74,Emargement!$A$9:$F$528,6,TRUE))</f>
        <v/>
      </c>
      <c r="AG74" s="31" t="str">
        <f t="shared" si="55"/>
        <v/>
      </c>
      <c r="AH74" s="20"/>
    </row>
    <row r="75" spans="1:34" x14ac:dyDescent="0.25">
      <c r="A75" s="21">
        <v>69</v>
      </c>
      <c r="B75" s="21">
        <v>69</v>
      </c>
      <c r="C75" s="21">
        <v>69</v>
      </c>
      <c r="D75" s="32"/>
      <c r="E75" s="33"/>
      <c r="F75" s="34"/>
      <c r="G75" s="35"/>
      <c r="H75" s="134"/>
      <c r="I75" s="21">
        <f t="shared" si="43"/>
        <v>0</v>
      </c>
      <c r="J75" s="21">
        <f t="shared" si="44"/>
        <v>0</v>
      </c>
      <c r="K75" s="21">
        <f t="shared" si="45"/>
        <v>0</v>
      </c>
      <c r="L75" s="21">
        <f>IFERROR(VLOOKUP(D75,Emargement!$A$9:$J$528,10,FALSE),0)</f>
        <v>0</v>
      </c>
      <c r="M75" s="20"/>
      <c r="N75" s="141" t="str">
        <f t="shared" si="46"/>
        <v/>
      </c>
      <c r="O75" s="20"/>
      <c r="P75" s="20">
        <f t="shared" si="47"/>
        <v>0</v>
      </c>
      <c r="Q75" s="20">
        <f t="shared" si="56"/>
        <v>0</v>
      </c>
      <c r="R75" s="20"/>
      <c r="S75" s="115" t="str">
        <f t="shared" si="48"/>
        <v/>
      </c>
      <c r="T75" s="21" t="str">
        <f t="shared" si="49"/>
        <v/>
      </c>
      <c r="U75" s="21" t="str">
        <f t="shared" si="50"/>
        <v/>
      </c>
      <c r="V75" s="21" t="str">
        <f t="shared" si="51"/>
        <v/>
      </c>
      <c r="W75" s="21" t="str">
        <f t="shared" si="52"/>
        <v/>
      </c>
      <c r="X75" s="21" t="str">
        <f t="shared" si="53"/>
        <v/>
      </c>
      <c r="Y75" s="114" t="str">
        <f t="shared" si="54"/>
        <v/>
      </c>
      <c r="Z75" s="20"/>
      <c r="AA75" s="30" t="str">
        <f>IF(D75="","",VLOOKUP(D75,Emargement!$A$9:$B$528,2,TRUE))</f>
        <v/>
      </c>
      <c r="AB75" s="20" t="str">
        <f>IF(D75="","",VLOOKUP(D75,Emargement!$A$9:$C$528,3,TRUE))</f>
        <v/>
      </c>
      <c r="AC75" s="20" t="str">
        <f>IF(D75="","",VLOOKUP(D75,Emargement!$A$9:$D$528,4,TRUE))</f>
        <v/>
      </c>
      <c r="AD75" s="20" t="str">
        <f>IF(D75="","",VLOOKUP(D75,Emargement!$A$9:$E$528,5,TRUE))</f>
        <v/>
      </c>
      <c r="AE75" s="20" t="str">
        <f>IF(D75="","",VLOOKUP(D75,Emargement!$A$9:$G$528,7,TRUE))</f>
        <v/>
      </c>
      <c r="AF75" s="20" t="str">
        <f>IF(D75="","",VLOOKUP(D75,Emargement!$A$9:$F$528,6,TRUE))</f>
        <v/>
      </c>
      <c r="AG75" s="31" t="str">
        <f t="shared" si="55"/>
        <v/>
      </c>
      <c r="AH75" s="20"/>
    </row>
    <row r="76" spans="1:34" x14ac:dyDescent="0.25">
      <c r="A76" s="21">
        <v>70</v>
      </c>
      <c r="B76" s="21">
        <v>70</v>
      </c>
      <c r="C76" s="21">
        <v>70</v>
      </c>
      <c r="D76" s="32"/>
      <c r="E76" s="33"/>
      <c r="F76" s="34"/>
      <c r="G76" s="35"/>
      <c r="H76" s="134"/>
      <c r="I76" s="21">
        <f t="shared" si="43"/>
        <v>0</v>
      </c>
      <c r="J76" s="21">
        <f t="shared" si="44"/>
        <v>0</v>
      </c>
      <c r="K76" s="21">
        <f t="shared" si="45"/>
        <v>0</v>
      </c>
      <c r="L76" s="21">
        <f>IFERROR(VLOOKUP(D76,Emargement!$A$9:$J$528,10,FALSE),0)</f>
        <v>0</v>
      </c>
      <c r="M76" s="20"/>
      <c r="N76" s="141" t="str">
        <f t="shared" si="46"/>
        <v/>
      </c>
      <c r="O76" s="20"/>
      <c r="P76" s="20">
        <f t="shared" si="47"/>
        <v>0</v>
      </c>
      <c r="Q76" s="20">
        <f t="shared" si="56"/>
        <v>0</v>
      </c>
      <c r="R76" s="20"/>
      <c r="S76" s="115" t="str">
        <f t="shared" si="48"/>
        <v/>
      </c>
      <c r="T76" s="21" t="str">
        <f t="shared" si="49"/>
        <v/>
      </c>
      <c r="U76" s="21" t="str">
        <f t="shared" si="50"/>
        <v/>
      </c>
      <c r="V76" s="21" t="str">
        <f t="shared" si="51"/>
        <v/>
      </c>
      <c r="W76" s="21" t="str">
        <f t="shared" si="52"/>
        <v/>
      </c>
      <c r="X76" s="21" t="str">
        <f t="shared" si="53"/>
        <v/>
      </c>
      <c r="Y76" s="114" t="str">
        <f t="shared" si="54"/>
        <v/>
      </c>
      <c r="Z76" s="20"/>
      <c r="AA76" s="30" t="str">
        <f>IF(D76="","",VLOOKUP(D76,Emargement!$A$9:$B$528,2,TRUE))</f>
        <v/>
      </c>
      <c r="AB76" s="20" t="str">
        <f>IF(D76="","",VLOOKUP(D76,Emargement!$A$9:$C$528,3,TRUE))</f>
        <v/>
      </c>
      <c r="AC76" s="20" t="str">
        <f>IF(D76="","",VLOOKUP(D76,Emargement!$A$9:$D$528,4,TRUE))</f>
        <v/>
      </c>
      <c r="AD76" s="20" t="str">
        <f>IF(D76="","",VLOOKUP(D76,Emargement!$A$9:$E$528,5,TRUE))</f>
        <v/>
      </c>
      <c r="AE76" s="20" t="str">
        <f>IF(D76="","",VLOOKUP(D76,Emargement!$A$9:$G$528,7,TRUE))</f>
        <v/>
      </c>
      <c r="AF76" s="20" t="str">
        <f>IF(D76="","",VLOOKUP(D76,Emargement!$A$9:$F$528,6,TRUE))</f>
        <v/>
      </c>
      <c r="AG76" s="31" t="str">
        <f t="shared" si="55"/>
        <v/>
      </c>
      <c r="AH76" s="20"/>
    </row>
    <row r="77" spans="1:34" x14ac:dyDescent="0.25">
      <c r="A77" s="21">
        <v>71</v>
      </c>
      <c r="B77" s="21">
        <v>71</v>
      </c>
      <c r="C77" s="21">
        <v>71</v>
      </c>
      <c r="D77" s="32"/>
      <c r="E77" s="33"/>
      <c r="F77" s="34"/>
      <c r="G77" s="35"/>
      <c r="H77" s="134"/>
      <c r="I77" s="21">
        <f t="shared" si="43"/>
        <v>0</v>
      </c>
      <c r="J77" s="21">
        <f t="shared" si="44"/>
        <v>0</v>
      </c>
      <c r="K77" s="21">
        <f t="shared" si="45"/>
        <v>0</v>
      </c>
      <c r="L77" s="21">
        <f>IFERROR(VLOOKUP(D77,Emargement!$A$9:$J$528,10,FALSE),0)</f>
        <v>0</v>
      </c>
      <c r="M77" s="20"/>
      <c r="N77" s="141" t="str">
        <f t="shared" si="46"/>
        <v/>
      </c>
      <c r="O77" s="20"/>
      <c r="P77" s="20">
        <f t="shared" si="47"/>
        <v>0</v>
      </c>
      <c r="Q77" s="20">
        <f t="shared" si="56"/>
        <v>0</v>
      </c>
      <c r="R77" s="20"/>
      <c r="S77" s="115" t="str">
        <f t="shared" si="48"/>
        <v/>
      </c>
      <c r="T77" s="21" t="str">
        <f t="shared" si="49"/>
        <v/>
      </c>
      <c r="U77" s="21" t="str">
        <f t="shared" si="50"/>
        <v/>
      </c>
      <c r="V77" s="21" t="str">
        <f t="shared" si="51"/>
        <v/>
      </c>
      <c r="W77" s="21" t="str">
        <f t="shared" si="52"/>
        <v/>
      </c>
      <c r="X77" s="21" t="str">
        <f t="shared" si="53"/>
        <v/>
      </c>
      <c r="Y77" s="114" t="str">
        <f t="shared" si="54"/>
        <v/>
      </c>
      <c r="Z77" s="20"/>
      <c r="AA77" s="30" t="str">
        <f>IF(D77="","",VLOOKUP(D77,Emargement!$A$9:$B$528,2,TRUE))</f>
        <v/>
      </c>
      <c r="AB77" s="20" t="str">
        <f>IF(D77="","",VLOOKUP(D77,Emargement!$A$9:$C$528,3,TRUE))</f>
        <v/>
      </c>
      <c r="AC77" s="20" t="str">
        <f>IF(D77="","",VLOOKUP(D77,Emargement!$A$9:$D$528,4,TRUE))</f>
        <v/>
      </c>
      <c r="AD77" s="20" t="str">
        <f>IF(D77="","",VLOOKUP(D77,Emargement!$A$9:$E$528,5,TRUE))</f>
        <v/>
      </c>
      <c r="AE77" s="20" t="str">
        <f>IF(D77="","",VLOOKUP(D77,Emargement!$A$9:$G$528,7,TRUE))</f>
        <v/>
      </c>
      <c r="AF77" s="20" t="str">
        <f>IF(D77="","",VLOOKUP(D77,Emargement!$A$9:$F$528,6,TRUE))</f>
        <v/>
      </c>
      <c r="AG77" s="31" t="str">
        <f t="shared" si="55"/>
        <v/>
      </c>
      <c r="AH77" s="20"/>
    </row>
    <row r="78" spans="1:34" x14ac:dyDescent="0.25">
      <c r="A78" s="21">
        <v>72</v>
      </c>
      <c r="B78" s="21">
        <v>72</v>
      </c>
      <c r="C78" s="21">
        <v>72</v>
      </c>
      <c r="D78" s="32"/>
      <c r="E78" s="33"/>
      <c r="F78" s="34"/>
      <c r="G78" s="35"/>
      <c r="H78" s="134"/>
      <c r="I78" s="21">
        <f t="shared" si="43"/>
        <v>0</v>
      </c>
      <c r="J78" s="21">
        <f t="shared" si="44"/>
        <v>0</v>
      </c>
      <c r="K78" s="21">
        <f t="shared" si="45"/>
        <v>0</v>
      </c>
      <c r="L78" s="21">
        <f>IFERROR(VLOOKUP(D78,Emargement!$A$9:$J$528,10,FALSE),0)</f>
        <v>0</v>
      </c>
      <c r="M78" s="20"/>
      <c r="N78" s="141" t="str">
        <f t="shared" si="46"/>
        <v/>
      </c>
      <c r="O78" s="20"/>
      <c r="P78" s="20">
        <f t="shared" si="47"/>
        <v>0</v>
      </c>
      <c r="Q78" s="20">
        <f t="shared" si="56"/>
        <v>0</v>
      </c>
      <c r="R78" s="20"/>
      <c r="S78" s="115" t="str">
        <f t="shared" si="48"/>
        <v/>
      </c>
      <c r="T78" s="21" t="str">
        <f t="shared" si="49"/>
        <v/>
      </c>
      <c r="U78" s="21" t="str">
        <f t="shared" si="50"/>
        <v/>
      </c>
      <c r="V78" s="21" t="str">
        <f t="shared" si="51"/>
        <v/>
      </c>
      <c r="W78" s="21" t="str">
        <f t="shared" si="52"/>
        <v/>
      </c>
      <c r="X78" s="21" t="str">
        <f t="shared" si="53"/>
        <v/>
      </c>
      <c r="Y78" s="114" t="str">
        <f t="shared" si="54"/>
        <v/>
      </c>
      <c r="Z78" s="20"/>
      <c r="AA78" s="30" t="str">
        <f>IF(D78="","",VLOOKUP(D78,Emargement!$A$9:$B$528,2,TRUE))</f>
        <v/>
      </c>
      <c r="AB78" s="20" t="str">
        <f>IF(D78="","",VLOOKUP(D78,Emargement!$A$9:$C$528,3,TRUE))</f>
        <v/>
      </c>
      <c r="AC78" s="20" t="str">
        <f>IF(D78="","",VLOOKUP(D78,Emargement!$A$9:$D$528,4,TRUE))</f>
        <v/>
      </c>
      <c r="AD78" s="20" t="str">
        <f>IF(D78="","",VLOOKUP(D78,Emargement!$A$9:$E$528,5,TRUE))</f>
        <v/>
      </c>
      <c r="AE78" s="20" t="str">
        <f>IF(D78="","",VLOOKUP(D78,Emargement!$A$9:$G$528,7,TRUE))</f>
        <v/>
      </c>
      <c r="AF78" s="20" t="str">
        <f>IF(D78="","",VLOOKUP(D78,Emargement!$A$9:$F$528,6,TRUE))</f>
        <v/>
      </c>
      <c r="AG78" s="31" t="str">
        <f t="shared" si="55"/>
        <v/>
      </c>
      <c r="AH78" s="20"/>
    </row>
    <row r="79" spans="1:34" x14ac:dyDescent="0.25">
      <c r="A79" s="21">
        <v>73</v>
      </c>
      <c r="B79" s="21">
        <v>73</v>
      </c>
      <c r="C79" s="21">
        <v>73</v>
      </c>
      <c r="D79" s="32"/>
      <c r="E79" s="33"/>
      <c r="F79" s="34"/>
      <c r="G79" s="35"/>
      <c r="H79" s="134"/>
      <c r="I79" s="21">
        <f t="shared" si="43"/>
        <v>0</v>
      </c>
      <c r="J79" s="21">
        <f t="shared" si="44"/>
        <v>0</v>
      </c>
      <c r="K79" s="21">
        <f t="shared" si="45"/>
        <v>0</v>
      </c>
      <c r="L79" s="21">
        <f>IFERROR(VLOOKUP(D79,Emargement!$A$9:$J$528,10,FALSE),0)</f>
        <v>0</v>
      </c>
      <c r="M79" s="20"/>
      <c r="N79" s="141" t="str">
        <f t="shared" si="46"/>
        <v/>
      </c>
      <c r="O79" s="20"/>
      <c r="P79" s="20">
        <f t="shared" si="47"/>
        <v>0</v>
      </c>
      <c r="Q79" s="20">
        <f t="shared" si="56"/>
        <v>0</v>
      </c>
      <c r="R79" s="20"/>
      <c r="S79" s="115" t="str">
        <f t="shared" si="48"/>
        <v/>
      </c>
      <c r="T79" s="21" t="str">
        <f t="shared" si="49"/>
        <v/>
      </c>
      <c r="U79" s="21" t="str">
        <f t="shared" si="50"/>
        <v/>
      </c>
      <c r="V79" s="21" t="str">
        <f t="shared" si="51"/>
        <v/>
      </c>
      <c r="W79" s="21" t="str">
        <f t="shared" si="52"/>
        <v/>
      </c>
      <c r="X79" s="21" t="str">
        <f t="shared" si="53"/>
        <v/>
      </c>
      <c r="Y79" s="114" t="str">
        <f t="shared" si="54"/>
        <v/>
      </c>
      <c r="Z79" s="20"/>
      <c r="AA79" s="30" t="str">
        <f>IF(D79="","",VLOOKUP(D79,Emargement!$A$9:$B$528,2,TRUE))</f>
        <v/>
      </c>
      <c r="AB79" s="20" t="str">
        <f>IF(D79="","",VLOOKUP(D79,Emargement!$A$9:$C$528,3,TRUE))</f>
        <v/>
      </c>
      <c r="AC79" s="20" t="str">
        <f>IF(D79="","",VLOOKUP(D79,Emargement!$A$9:$D$528,4,TRUE))</f>
        <v/>
      </c>
      <c r="AD79" s="20" t="str">
        <f>IF(D79="","",VLOOKUP(D79,Emargement!$A$9:$E$528,5,TRUE))</f>
        <v/>
      </c>
      <c r="AE79" s="20" t="str">
        <f>IF(D79="","",VLOOKUP(D79,Emargement!$A$9:$G$528,7,TRUE))</f>
        <v/>
      </c>
      <c r="AF79" s="20" t="str">
        <f>IF(D79="","",VLOOKUP(D79,Emargement!$A$9:$F$528,6,TRUE))</f>
        <v/>
      </c>
      <c r="AG79" s="31" t="str">
        <f t="shared" si="55"/>
        <v/>
      </c>
      <c r="AH79" s="20"/>
    </row>
    <row r="80" spans="1:34" x14ac:dyDescent="0.25">
      <c r="A80" s="21">
        <v>74</v>
      </c>
      <c r="B80" s="21">
        <v>74</v>
      </c>
      <c r="C80" s="21">
        <v>74</v>
      </c>
      <c r="D80" s="32"/>
      <c r="E80" s="33"/>
      <c r="F80" s="34"/>
      <c r="G80" s="35"/>
      <c r="H80" s="134"/>
      <c r="I80" s="21">
        <f t="shared" si="43"/>
        <v>0</v>
      </c>
      <c r="J80" s="21">
        <f t="shared" si="44"/>
        <v>0</v>
      </c>
      <c r="K80" s="21">
        <f t="shared" si="45"/>
        <v>0</v>
      </c>
      <c r="L80" s="21">
        <f>IFERROR(VLOOKUP(D80,Emargement!$A$9:$J$528,10,FALSE),0)</f>
        <v>0</v>
      </c>
      <c r="M80" s="20"/>
      <c r="N80" s="141" t="str">
        <f t="shared" si="46"/>
        <v/>
      </c>
      <c r="O80" s="20"/>
      <c r="P80" s="20">
        <f t="shared" si="47"/>
        <v>0</v>
      </c>
      <c r="Q80" s="20">
        <f t="shared" si="56"/>
        <v>0</v>
      </c>
      <c r="R80" s="20"/>
      <c r="S80" s="115" t="str">
        <f t="shared" si="48"/>
        <v/>
      </c>
      <c r="T80" s="21" t="str">
        <f t="shared" si="49"/>
        <v/>
      </c>
      <c r="U80" s="21" t="str">
        <f t="shared" si="50"/>
        <v/>
      </c>
      <c r="V80" s="21" t="str">
        <f t="shared" si="51"/>
        <v/>
      </c>
      <c r="W80" s="21" t="str">
        <f t="shared" si="52"/>
        <v/>
      </c>
      <c r="X80" s="21" t="str">
        <f t="shared" si="53"/>
        <v/>
      </c>
      <c r="Y80" s="114" t="str">
        <f t="shared" si="54"/>
        <v/>
      </c>
      <c r="Z80" s="20"/>
      <c r="AA80" s="30" t="str">
        <f>IF(D80="","",VLOOKUP(D80,Emargement!$A$9:$B$528,2,TRUE))</f>
        <v/>
      </c>
      <c r="AB80" s="20" t="str">
        <f>IF(D80="","",VLOOKUP(D80,Emargement!$A$9:$C$528,3,TRUE))</f>
        <v/>
      </c>
      <c r="AC80" s="20" t="str">
        <f>IF(D80="","",VLOOKUP(D80,Emargement!$A$9:$D$528,4,TRUE))</f>
        <v/>
      </c>
      <c r="AD80" s="20" t="str">
        <f>IF(D80="","",VLOOKUP(D80,Emargement!$A$9:$E$528,5,TRUE))</f>
        <v/>
      </c>
      <c r="AE80" s="20" t="str">
        <f>IF(D80="","",VLOOKUP(D80,Emargement!$A$9:$G$528,7,TRUE))</f>
        <v/>
      </c>
      <c r="AF80" s="20" t="str">
        <f>IF(D80="","",VLOOKUP(D80,Emargement!$A$9:$F$528,6,TRUE))</f>
        <v/>
      </c>
      <c r="AG80" s="31" t="str">
        <f t="shared" si="55"/>
        <v/>
      </c>
      <c r="AH80" s="20"/>
    </row>
    <row r="81" spans="1:34" x14ac:dyDescent="0.25">
      <c r="A81" s="21">
        <v>75</v>
      </c>
      <c r="B81" s="21">
        <v>75</v>
      </c>
      <c r="C81" s="21">
        <v>75</v>
      </c>
      <c r="D81" s="32"/>
      <c r="E81" s="33"/>
      <c r="F81" s="34"/>
      <c r="G81" s="35"/>
      <c r="H81" s="134"/>
      <c r="I81" s="21">
        <f t="shared" si="43"/>
        <v>0</v>
      </c>
      <c r="J81" s="21">
        <f t="shared" si="44"/>
        <v>0</v>
      </c>
      <c r="K81" s="21">
        <f t="shared" si="45"/>
        <v>0</v>
      </c>
      <c r="L81" s="21">
        <f>IFERROR(VLOOKUP(D81,Emargement!$A$9:$J$528,10,FALSE),0)</f>
        <v>0</v>
      </c>
      <c r="M81" s="20"/>
      <c r="N81" s="141" t="str">
        <f t="shared" si="46"/>
        <v/>
      </c>
      <c r="O81" s="20"/>
      <c r="P81" s="20">
        <f t="shared" si="47"/>
        <v>0</v>
      </c>
      <c r="Q81" s="20">
        <f t="shared" si="56"/>
        <v>0</v>
      </c>
      <c r="R81" s="20"/>
      <c r="S81" s="115" t="str">
        <f t="shared" si="48"/>
        <v/>
      </c>
      <c r="T81" s="21" t="str">
        <f t="shared" si="49"/>
        <v/>
      </c>
      <c r="U81" s="21" t="str">
        <f t="shared" si="50"/>
        <v/>
      </c>
      <c r="V81" s="21" t="str">
        <f t="shared" si="51"/>
        <v/>
      </c>
      <c r="W81" s="21" t="str">
        <f t="shared" si="52"/>
        <v/>
      </c>
      <c r="X81" s="21" t="str">
        <f t="shared" si="53"/>
        <v/>
      </c>
      <c r="Y81" s="114" t="str">
        <f t="shared" si="54"/>
        <v/>
      </c>
      <c r="Z81" s="20"/>
      <c r="AA81" s="30" t="str">
        <f>IF(D81="","",VLOOKUP(D81,Emargement!$A$9:$B$528,2,TRUE))</f>
        <v/>
      </c>
      <c r="AB81" s="20" t="str">
        <f>IF(D81="","",VLOOKUP(D81,Emargement!$A$9:$C$528,3,TRUE))</f>
        <v/>
      </c>
      <c r="AC81" s="20" t="str">
        <f>IF(D81="","",VLOOKUP(D81,Emargement!$A$9:$D$528,4,TRUE))</f>
        <v/>
      </c>
      <c r="AD81" s="20" t="str">
        <f>IF(D81="","",VLOOKUP(D81,Emargement!$A$9:$E$528,5,TRUE))</f>
        <v/>
      </c>
      <c r="AE81" s="20" t="str">
        <f>IF(D81="","",VLOOKUP(D81,Emargement!$A$9:$G$528,7,TRUE))</f>
        <v/>
      </c>
      <c r="AF81" s="20" t="str">
        <f>IF(D81="","",VLOOKUP(D81,Emargement!$A$9:$F$528,6,TRUE))</f>
        <v/>
      </c>
      <c r="AG81" s="31" t="str">
        <f t="shared" si="55"/>
        <v/>
      </c>
      <c r="AH81" s="20"/>
    </row>
    <row r="82" spans="1:34" x14ac:dyDescent="0.25">
      <c r="A82" s="21">
        <v>76</v>
      </c>
      <c r="B82" s="21">
        <v>76</v>
      </c>
      <c r="C82" s="21">
        <v>76</v>
      </c>
      <c r="D82" s="32"/>
      <c r="E82" s="33"/>
      <c r="F82" s="34"/>
      <c r="G82" s="35"/>
      <c r="H82" s="134"/>
      <c r="I82" s="21">
        <f t="shared" si="43"/>
        <v>0</v>
      </c>
      <c r="J82" s="21">
        <f t="shared" si="44"/>
        <v>0</v>
      </c>
      <c r="K82" s="21">
        <f t="shared" si="45"/>
        <v>0</v>
      </c>
      <c r="L82" s="21">
        <f>IFERROR(VLOOKUP(D82,Emargement!$A$9:$J$528,10,FALSE),0)</f>
        <v>0</v>
      </c>
      <c r="M82" s="20"/>
      <c r="N82" s="141" t="str">
        <f t="shared" si="46"/>
        <v/>
      </c>
      <c r="O82" s="20"/>
      <c r="P82" s="20">
        <f t="shared" si="47"/>
        <v>0</v>
      </c>
      <c r="Q82" s="20">
        <f t="shared" si="56"/>
        <v>0</v>
      </c>
      <c r="R82" s="20"/>
      <c r="S82" s="115" t="str">
        <f t="shared" si="48"/>
        <v/>
      </c>
      <c r="T82" s="21" t="str">
        <f t="shared" si="49"/>
        <v/>
      </c>
      <c r="U82" s="21" t="str">
        <f t="shared" si="50"/>
        <v/>
      </c>
      <c r="V82" s="21" t="str">
        <f t="shared" si="51"/>
        <v/>
      </c>
      <c r="W82" s="21" t="str">
        <f t="shared" si="52"/>
        <v/>
      </c>
      <c r="X82" s="21" t="str">
        <f t="shared" si="53"/>
        <v/>
      </c>
      <c r="Y82" s="114" t="str">
        <f t="shared" si="54"/>
        <v/>
      </c>
      <c r="Z82" s="20"/>
      <c r="AA82" s="30" t="str">
        <f>IF(D82="","",VLOOKUP(D82,Emargement!$A$9:$B$528,2,TRUE))</f>
        <v/>
      </c>
      <c r="AB82" s="20" t="str">
        <f>IF(D82="","",VLOOKUP(D82,Emargement!$A$9:$C$528,3,TRUE))</f>
        <v/>
      </c>
      <c r="AC82" s="20" t="str">
        <f>IF(D82="","",VLOOKUP(D82,Emargement!$A$9:$D$528,4,TRUE))</f>
        <v/>
      </c>
      <c r="AD82" s="20" t="str">
        <f>IF(D82="","",VLOOKUP(D82,Emargement!$A$9:$E$528,5,TRUE))</f>
        <v/>
      </c>
      <c r="AE82" s="20" t="str">
        <f>IF(D82="","",VLOOKUP(D82,Emargement!$A$9:$G$528,7,TRUE))</f>
        <v/>
      </c>
      <c r="AF82" s="20" t="str">
        <f>IF(D82="","",VLOOKUP(D82,Emargement!$A$9:$F$528,6,TRUE))</f>
        <v/>
      </c>
      <c r="AG82" s="31" t="str">
        <f t="shared" si="55"/>
        <v/>
      </c>
      <c r="AH82" s="20"/>
    </row>
    <row r="83" spans="1:34" x14ac:dyDescent="0.25">
      <c r="A83" s="21">
        <v>77</v>
      </c>
      <c r="B83" s="21">
        <v>77</v>
      </c>
      <c r="C83" s="21">
        <v>77</v>
      </c>
      <c r="D83" s="32"/>
      <c r="E83" s="33"/>
      <c r="F83" s="34"/>
      <c r="G83" s="35"/>
      <c r="H83" s="134"/>
      <c r="I83" s="21">
        <f t="shared" si="43"/>
        <v>0</v>
      </c>
      <c r="J83" s="21">
        <f t="shared" si="44"/>
        <v>0</v>
      </c>
      <c r="K83" s="21">
        <f t="shared" si="45"/>
        <v>0</v>
      </c>
      <c r="L83" s="21">
        <f>IFERROR(VLOOKUP(D83,Emargement!$A$9:$J$528,10,FALSE),0)</f>
        <v>0</v>
      </c>
      <c r="M83" s="20"/>
      <c r="N83" s="141" t="str">
        <f t="shared" si="46"/>
        <v/>
      </c>
      <c r="O83" s="20"/>
      <c r="P83" s="20">
        <f t="shared" si="47"/>
        <v>0</v>
      </c>
      <c r="Q83" s="20">
        <f t="shared" si="56"/>
        <v>0</v>
      </c>
      <c r="R83" s="20"/>
      <c r="S83" s="115" t="str">
        <f t="shared" si="48"/>
        <v/>
      </c>
      <c r="T83" s="21" t="str">
        <f t="shared" si="49"/>
        <v/>
      </c>
      <c r="U83" s="21" t="str">
        <f t="shared" si="50"/>
        <v/>
      </c>
      <c r="V83" s="21" t="str">
        <f t="shared" si="51"/>
        <v/>
      </c>
      <c r="W83" s="21" t="str">
        <f t="shared" si="52"/>
        <v/>
      </c>
      <c r="X83" s="21" t="str">
        <f t="shared" si="53"/>
        <v/>
      </c>
      <c r="Y83" s="114" t="str">
        <f t="shared" si="54"/>
        <v/>
      </c>
      <c r="Z83" s="20"/>
      <c r="AA83" s="30" t="str">
        <f>IF(D83="","",VLOOKUP(D83,Emargement!$A$9:$B$528,2,TRUE))</f>
        <v/>
      </c>
      <c r="AB83" s="20" t="str">
        <f>IF(D83="","",VLOOKUP(D83,Emargement!$A$9:$C$528,3,TRUE))</f>
        <v/>
      </c>
      <c r="AC83" s="20" t="str">
        <f>IF(D83="","",VLOOKUP(D83,Emargement!$A$9:$D$528,4,TRUE))</f>
        <v/>
      </c>
      <c r="AD83" s="20" t="str">
        <f>IF(D83="","",VLOOKUP(D83,Emargement!$A$9:$E$528,5,TRUE))</f>
        <v/>
      </c>
      <c r="AE83" s="20" t="str">
        <f>IF(D83="","",VLOOKUP(D83,Emargement!$A$9:$G$528,7,TRUE))</f>
        <v/>
      </c>
      <c r="AF83" s="20" t="str">
        <f>IF(D83="","",VLOOKUP(D83,Emargement!$A$9:$F$528,6,TRUE))</f>
        <v/>
      </c>
      <c r="AG83" s="31" t="str">
        <f t="shared" si="55"/>
        <v/>
      </c>
      <c r="AH83" s="20"/>
    </row>
    <row r="84" spans="1:34" x14ac:dyDescent="0.25">
      <c r="A84" s="21">
        <v>78</v>
      </c>
      <c r="B84" s="21">
        <v>78</v>
      </c>
      <c r="C84" s="21">
        <v>78</v>
      </c>
      <c r="D84" s="32"/>
      <c r="E84" s="33"/>
      <c r="F84" s="34"/>
      <c r="G84" s="35"/>
      <c r="H84" s="134"/>
      <c r="I84" s="21">
        <f t="shared" si="43"/>
        <v>0</v>
      </c>
      <c r="J84" s="21">
        <f t="shared" si="44"/>
        <v>0</v>
      </c>
      <c r="K84" s="21">
        <f t="shared" si="45"/>
        <v>0</v>
      </c>
      <c r="L84" s="21">
        <f>IFERROR(VLOOKUP(D84,Emargement!$A$9:$J$528,10,FALSE),0)</f>
        <v>0</v>
      </c>
      <c r="M84" s="20"/>
      <c r="N84" s="141" t="str">
        <f t="shared" si="46"/>
        <v/>
      </c>
      <c r="O84" s="20"/>
      <c r="P84" s="20">
        <f t="shared" si="47"/>
        <v>0</v>
      </c>
      <c r="Q84" s="20">
        <f t="shared" si="56"/>
        <v>0</v>
      </c>
      <c r="R84" s="20"/>
      <c r="S84" s="115" t="str">
        <f t="shared" si="48"/>
        <v/>
      </c>
      <c r="T84" s="21" t="str">
        <f t="shared" si="49"/>
        <v/>
      </c>
      <c r="U84" s="21" t="str">
        <f t="shared" si="50"/>
        <v/>
      </c>
      <c r="V84" s="21" t="str">
        <f t="shared" si="51"/>
        <v/>
      </c>
      <c r="W84" s="21" t="str">
        <f t="shared" si="52"/>
        <v/>
      </c>
      <c r="X84" s="21" t="str">
        <f t="shared" si="53"/>
        <v/>
      </c>
      <c r="Y84" s="114" t="str">
        <f t="shared" si="54"/>
        <v/>
      </c>
      <c r="Z84" s="20"/>
      <c r="AA84" s="30" t="str">
        <f>IF(D84="","",VLOOKUP(D84,Emargement!$A$9:$B$528,2,TRUE))</f>
        <v/>
      </c>
      <c r="AB84" s="20" t="str">
        <f>IF(D84="","",VLOOKUP(D84,Emargement!$A$9:$C$528,3,TRUE))</f>
        <v/>
      </c>
      <c r="AC84" s="20" t="str">
        <f>IF(D84="","",VLOOKUP(D84,Emargement!$A$9:$D$528,4,TRUE))</f>
        <v/>
      </c>
      <c r="AD84" s="20" t="str">
        <f>IF(D84="","",VLOOKUP(D84,Emargement!$A$9:$E$528,5,TRUE))</f>
        <v/>
      </c>
      <c r="AE84" s="20" t="str">
        <f>IF(D84="","",VLOOKUP(D84,Emargement!$A$9:$G$528,7,TRUE))</f>
        <v/>
      </c>
      <c r="AF84" s="20" t="str">
        <f>IF(D84="","",VLOOKUP(D84,Emargement!$A$9:$F$528,6,TRUE))</f>
        <v/>
      </c>
      <c r="AG84" s="31" t="str">
        <f t="shared" si="55"/>
        <v/>
      </c>
      <c r="AH84" s="20"/>
    </row>
    <row r="85" spans="1:34" x14ac:dyDescent="0.25">
      <c r="A85" s="21">
        <v>79</v>
      </c>
      <c r="B85" s="21">
        <v>79</v>
      </c>
      <c r="C85" s="21">
        <v>79</v>
      </c>
      <c r="D85" s="32"/>
      <c r="E85" s="33"/>
      <c r="F85" s="34"/>
      <c r="G85" s="35"/>
      <c r="H85" s="134"/>
      <c r="I85" s="21">
        <f t="shared" si="43"/>
        <v>0</v>
      </c>
      <c r="J85" s="21">
        <f t="shared" si="44"/>
        <v>0</v>
      </c>
      <c r="K85" s="21">
        <f t="shared" si="45"/>
        <v>0</v>
      </c>
      <c r="L85" s="21">
        <f>IFERROR(VLOOKUP(D85,Emargement!$A$9:$J$528,10,FALSE),0)</f>
        <v>0</v>
      </c>
      <c r="M85" s="20"/>
      <c r="N85" s="141" t="str">
        <f t="shared" si="46"/>
        <v/>
      </c>
      <c r="O85" s="20"/>
      <c r="P85" s="20">
        <f t="shared" si="47"/>
        <v>0</v>
      </c>
      <c r="Q85" s="20">
        <f t="shared" si="56"/>
        <v>0</v>
      </c>
      <c r="R85" s="20"/>
      <c r="S85" s="115" t="str">
        <f t="shared" si="48"/>
        <v/>
      </c>
      <c r="T85" s="21" t="str">
        <f t="shared" si="49"/>
        <v/>
      </c>
      <c r="U85" s="21" t="str">
        <f t="shared" si="50"/>
        <v/>
      </c>
      <c r="V85" s="21" t="str">
        <f t="shared" si="51"/>
        <v/>
      </c>
      <c r="W85" s="21" t="str">
        <f t="shared" si="52"/>
        <v/>
      </c>
      <c r="X85" s="21" t="str">
        <f t="shared" si="53"/>
        <v/>
      </c>
      <c r="Y85" s="114" t="str">
        <f t="shared" si="54"/>
        <v/>
      </c>
      <c r="Z85" s="20"/>
      <c r="AA85" s="30" t="str">
        <f>IF(D85="","",VLOOKUP(D85,Emargement!$A$9:$B$528,2,TRUE))</f>
        <v/>
      </c>
      <c r="AB85" s="20" t="str">
        <f>IF(D85="","",VLOOKUP(D85,Emargement!$A$9:$C$528,3,TRUE))</f>
        <v/>
      </c>
      <c r="AC85" s="20" t="str">
        <f>IF(D85="","",VLOOKUP(D85,Emargement!$A$9:$D$528,4,TRUE))</f>
        <v/>
      </c>
      <c r="AD85" s="20" t="str">
        <f>IF(D85="","",VLOOKUP(D85,Emargement!$A$9:$E$528,5,TRUE))</f>
        <v/>
      </c>
      <c r="AE85" s="20" t="str">
        <f>IF(D85="","",VLOOKUP(D85,Emargement!$A$9:$G$528,7,TRUE))</f>
        <v/>
      </c>
      <c r="AF85" s="20" t="str">
        <f>IF(D85="","",VLOOKUP(D85,Emargement!$A$9:$F$528,6,TRUE))</f>
        <v/>
      </c>
      <c r="AG85" s="31" t="str">
        <f t="shared" si="55"/>
        <v/>
      </c>
      <c r="AH85" s="20"/>
    </row>
    <row r="86" spans="1:34" x14ac:dyDescent="0.25">
      <c r="A86" s="21">
        <v>80</v>
      </c>
      <c r="B86" s="21">
        <v>80</v>
      </c>
      <c r="C86" s="21">
        <v>80</v>
      </c>
      <c r="D86" s="32"/>
      <c r="E86" s="33"/>
      <c r="F86" s="34"/>
      <c r="G86" s="35"/>
      <c r="H86" s="134"/>
      <c r="I86" s="21">
        <f t="shared" si="43"/>
        <v>0</v>
      </c>
      <c r="J86" s="21">
        <f t="shared" si="44"/>
        <v>0</v>
      </c>
      <c r="K86" s="21">
        <f t="shared" si="45"/>
        <v>0</v>
      </c>
      <c r="L86" s="21">
        <f>IFERROR(VLOOKUP(D86,Emargement!$A$9:$J$528,10,FALSE),0)</f>
        <v>0</v>
      </c>
      <c r="M86" s="20"/>
      <c r="N86" s="141" t="str">
        <f t="shared" si="46"/>
        <v/>
      </c>
      <c r="O86" s="20"/>
      <c r="P86" s="20">
        <f t="shared" si="47"/>
        <v>0</v>
      </c>
      <c r="Q86" s="20">
        <f t="shared" si="56"/>
        <v>0</v>
      </c>
      <c r="R86" s="20"/>
      <c r="S86" s="115" t="str">
        <f t="shared" si="48"/>
        <v/>
      </c>
      <c r="T86" s="21" t="str">
        <f t="shared" si="49"/>
        <v/>
      </c>
      <c r="U86" s="21" t="str">
        <f t="shared" si="50"/>
        <v/>
      </c>
      <c r="V86" s="21" t="str">
        <f t="shared" si="51"/>
        <v/>
      </c>
      <c r="W86" s="21" t="str">
        <f t="shared" si="52"/>
        <v/>
      </c>
      <c r="X86" s="21" t="str">
        <f t="shared" si="53"/>
        <v/>
      </c>
      <c r="Y86" s="114" t="str">
        <f t="shared" si="54"/>
        <v/>
      </c>
      <c r="Z86" s="20"/>
      <c r="AA86" s="30" t="str">
        <f>IF(D86="","",VLOOKUP(D86,Emargement!$A$9:$B$528,2,TRUE))</f>
        <v/>
      </c>
      <c r="AB86" s="20" t="str">
        <f>IF(D86="","",VLOOKUP(D86,Emargement!$A$9:$C$528,3,TRUE))</f>
        <v/>
      </c>
      <c r="AC86" s="20" t="str">
        <f>IF(D86="","",VLOOKUP(D86,Emargement!$A$9:$D$528,4,TRUE))</f>
        <v/>
      </c>
      <c r="AD86" s="20" t="str">
        <f>IF(D86="","",VLOOKUP(D86,Emargement!$A$9:$E$528,5,TRUE))</f>
        <v/>
      </c>
      <c r="AE86" s="20" t="str">
        <f>IF(D86="","",VLOOKUP(D86,Emargement!$A$9:$G$528,7,TRUE))</f>
        <v/>
      </c>
      <c r="AF86" s="20" t="str">
        <f>IF(D86="","",VLOOKUP(D86,Emargement!$A$9:$F$528,6,TRUE))</f>
        <v/>
      </c>
      <c r="AG86" s="31" t="str">
        <f t="shared" si="55"/>
        <v/>
      </c>
      <c r="AH86" s="20"/>
    </row>
    <row r="87" spans="1:34" x14ac:dyDescent="0.25">
      <c r="A87" s="21">
        <v>81</v>
      </c>
      <c r="B87" s="21">
        <v>81</v>
      </c>
      <c r="C87" s="21">
        <v>81</v>
      </c>
      <c r="D87" s="32"/>
      <c r="E87" s="33"/>
      <c r="F87" s="34"/>
      <c r="G87" s="35"/>
      <c r="H87" s="134"/>
      <c r="I87" s="21">
        <f t="shared" si="43"/>
        <v>0</v>
      </c>
      <c r="J87" s="21">
        <f t="shared" si="44"/>
        <v>0</v>
      </c>
      <c r="K87" s="21">
        <f t="shared" si="45"/>
        <v>0</v>
      </c>
      <c r="L87" s="21">
        <f>IFERROR(VLOOKUP(D87,Emargement!$A$9:$J$528,10,FALSE),0)</f>
        <v>0</v>
      </c>
      <c r="M87" s="20"/>
      <c r="N87" s="141" t="str">
        <f t="shared" si="46"/>
        <v/>
      </c>
      <c r="O87" s="20"/>
      <c r="P87" s="20">
        <f t="shared" si="47"/>
        <v>0</v>
      </c>
      <c r="Q87" s="20">
        <f t="shared" si="56"/>
        <v>0</v>
      </c>
      <c r="R87" s="20"/>
      <c r="S87" s="115" t="str">
        <f t="shared" si="48"/>
        <v/>
      </c>
      <c r="T87" s="21" t="str">
        <f t="shared" si="49"/>
        <v/>
      </c>
      <c r="U87" s="21" t="str">
        <f t="shared" si="50"/>
        <v/>
      </c>
      <c r="V87" s="21" t="str">
        <f t="shared" si="51"/>
        <v/>
      </c>
      <c r="W87" s="21" t="str">
        <f t="shared" si="52"/>
        <v/>
      </c>
      <c r="X87" s="21" t="str">
        <f t="shared" si="53"/>
        <v/>
      </c>
      <c r="Y87" s="114" t="str">
        <f t="shared" si="54"/>
        <v/>
      </c>
      <c r="Z87" s="20"/>
      <c r="AA87" s="30" t="str">
        <f>IF(D87="","",VLOOKUP(D87,Emargement!$A$9:$B$528,2,TRUE))</f>
        <v/>
      </c>
      <c r="AB87" s="20" t="str">
        <f>IF(D87="","",VLOOKUP(D87,Emargement!$A$9:$C$528,3,TRUE))</f>
        <v/>
      </c>
      <c r="AC87" s="20" t="str">
        <f>IF(D87="","",VLOOKUP(D87,Emargement!$A$9:$D$528,4,TRUE))</f>
        <v/>
      </c>
      <c r="AD87" s="20" t="str">
        <f>IF(D87="","",VLOOKUP(D87,Emargement!$A$9:$E$528,5,TRUE))</f>
        <v/>
      </c>
      <c r="AE87" s="20" t="str">
        <f>IF(D87="","",VLOOKUP(D87,Emargement!$A$9:$G$528,7,TRUE))</f>
        <v/>
      </c>
      <c r="AF87" s="20" t="str">
        <f>IF(D87="","",VLOOKUP(D87,Emargement!$A$9:$F$528,6,TRUE))</f>
        <v/>
      </c>
      <c r="AG87" s="31" t="str">
        <f t="shared" si="55"/>
        <v/>
      </c>
      <c r="AH87" s="20"/>
    </row>
    <row r="88" spans="1:34" x14ac:dyDescent="0.25">
      <c r="A88" s="21">
        <v>82</v>
      </c>
      <c r="B88" s="21">
        <v>82</v>
      </c>
      <c r="C88" s="21">
        <v>82</v>
      </c>
      <c r="D88" s="32"/>
      <c r="E88" s="33"/>
      <c r="F88" s="34"/>
      <c r="G88" s="35"/>
      <c r="H88" s="134"/>
      <c r="I88" s="21">
        <f t="shared" si="43"/>
        <v>0</v>
      </c>
      <c r="J88" s="21">
        <f t="shared" si="44"/>
        <v>0</v>
      </c>
      <c r="K88" s="21">
        <f t="shared" si="45"/>
        <v>0</v>
      </c>
      <c r="L88" s="21">
        <f>IFERROR(VLOOKUP(D88,Emargement!$A$9:$J$528,10,FALSE),0)</f>
        <v>0</v>
      </c>
      <c r="M88" s="20"/>
      <c r="N88" s="141" t="str">
        <f t="shared" si="46"/>
        <v/>
      </c>
      <c r="O88" s="20"/>
      <c r="P88" s="20">
        <f t="shared" si="47"/>
        <v>0</v>
      </c>
      <c r="Q88" s="20">
        <f t="shared" si="56"/>
        <v>0</v>
      </c>
      <c r="R88" s="20"/>
      <c r="S88" s="115" t="str">
        <f t="shared" si="48"/>
        <v/>
      </c>
      <c r="T88" s="21" t="str">
        <f t="shared" si="49"/>
        <v/>
      </c>
      <c r="U88" s="21" t="str">
        <f t="shared" si="50"/>
        <v/>
      </c>
      <c r="V88" s="21" t="str">
        <f t="shared" si="51"/>
        <v/>
      </c>
      <c r="W88" s="21" t="str">
        <f t="shared" si="52"/>
        <v/>
      </c>
      <c r="X88" s="21" t="str">
        <f t="shared" si="53"/>
        <v/>
      </c>
      <c r="Y88" s="114" t="str">
        <f t="shared" si="54"/>
        <v/>
      </c>
      <c r="Z88" s="20"/>
      <c r="AA88" s="30" t="str">
        <f>IF(D88="","",VLOOKUP(D88,Emargement!$A$9:$B$528,2,TRUE))</f>
        <v/>
      </c>
      <c r="AB88" s="20" t="str">
        <f>IF(D88="","",VLOOKUP(D88,Emargement!$A$9:$C$528,3,TRUE))</f>
        <v/>
      </c>
      <c r="AC88" s="20" t="str">
        <f>IF(D88="","",VLOOKUP(D88,Emargement!$A$9:$D$528,4,TRUE))</f>
        <v/>
      </c>
      <c r="AD88" s="20" t="str">
        <f>IF(D88="","",VLOOKUP(D88,Emargement!$A$9:$E$528,5,TRUE))</f>
        <v/>
      </c>
      <c r="AE88" s="20" t="str">
        <f>IF(D88="","",VLOOKUP(D88,Emargement!$A$9:$G$528,7,TRUE))</f>
        <v/>
      </c>
      <c r="AF88" s="20" t="str">
        <f>IF(D88="","",VLOOKUP(D88,Emargement!$A$9:$F$528,6,TRUE))</f>
        <v/>
      </c>
      <c r="AG88" s="31" t="str">
        <f t="shared" si="55"/>
        <v/>
      </c>
      <c r="AH88" s="20"/>
    </row>
    <row r="89" spans="1:34" x14ac:dyDescent="0.25">
      <c r="A89" s="21">
        <v>83</v>
      </c>
      <c r="B89" s="21">
        <v>83</v>
      </c>
      <c r="C89" s="21">
        <v>83</v>
      </c>
      <c r="D89" s="32"/>
      <c r="E89" s="33"/>
      <c r="F89" s="34"/>
      <c r="G89" s="35"/>
      <c r="H89" s="134"/>
      <c r="I89" s="21">
        <f t="shared" si="43"/>
        <v>0</v>
      </c>
      <c r="J89" s="21">
        <f t="shared" si="44"/>
        <v>0</v>
      </c>
      <c r="K89" s="21">
        <f t="shared" si="45"/>
        <v>0</v>
      </c>
      <c r="L89" s="21">
        <f>IFERROR(VLOOKUP(D89,Emargement!$A$9:$J$528,10,FALSE),0)</f>
        <v>0</v>
      </c>
      <c r="M89" s="20"/>
      <c r="N89" s="141" t="str">
        <f t="shared" si="46"/>
        <v/>
      </c>
      <c r="O89" s="20"/>
      <c r="P89" s="20">
        <f t="shared" si="47"/>
        <v>0</v>
      </c>
      <c r="Q89" s="20">
        <f t="shared" si="56"/>
        <v>0</v>
      </c>
      <c r="R89" s="20"/>
      <c r="S89" s="115" t="str">
        <f t="shared" si="48"/>
        <v/>
      </c>
      <c r="T89" s="21" t="str">
        <f t="shared" si="49"/>
        <v/>
      </c>
      <c r="U89" s="21" t="str">
        <f t="shared" si="50"/>
        <v/>
      </c>
      <c r="V89" s="21" t="str">
        <f t="shared" si="51"/>
        <v/>
      </c>
      <c r="W89" s="21" t="str">
        <f t="shared" si="52"/>
        <v/>
      </c>
      <c r="X89" s="21" t="str">
        <f t="shared" si="53"/>
        <v/>
      </c>
      <c r="Y89" s="114" t="str">
        <f t="shared" si="54"/>
        <v/>
      </c>
      <c r="Z89" s="20"/>
      <c r="AA89" s="30" t="str">
        <f>IF(D89="","",VLOOKUP(D89,Emargement!$A$9:$B$528,2,TRUE))</f>
        <v/>
      </c>
      <c r="AB89" s="20" t="str">
        <f>IF(D89="","",VLOOKUP(D89,Emargement!$A$9:$C$528,3,TRUE))</f>
        <v/>
      </c>
      <c r="AC89" s="20" t="str">
        <f>IF(D89="","",VLOOKUP(D89,Emargement!$A$9:$D$528,4,TRUE))</f>
        <v/>
      </c>
      <c r="AD89" s="20" t="str">
        <f>IF(D89="","",VLOOKUP(D89,Emargement!$A$9:$E$528,5,TRUE))</f>
        <v/>
      </c>
      <c r="AE89" s="20" t="str">
        <f>IF(D89="","",VLOOKUP(D89,Emargement!$A$9:$G$528,7,TRUE))</f>
        <v/>
      </c>
      <c r="AF89" s="20" t="str">
        <f>IF(D89="","",VLOOKUP(D89,Emargement!$A$9:$F$528,6,TRUE))</f>
        <v/>
      </c>
      <c r="AG89" s="31" t="str">
        <f t="shared" si="55"/>
        <v/>
      </c>
      <c r="AH89" s="20"/>
    </row>
    <row r="90" spans="1:34" x14ac:dyDescent="0.25">
      <c r="A90" s="21">
        <v>84</v>
      </c>
      <c r="B90" s="21">
        <v>84</v>
      </c>
      <c r="C90" s="21">
        <v>84</v>
      </c>
      <c r="D90" s="32"/>
      <c r="E90" s="33"/>
      <c r="F90" s="34"/>
      <c r="G90" s="35"/>
      <c r="H90" s="134"/>
      <c r="I90" s="21">
        <f t="shared" si="43"/>
        <v>0</v>
      </c>
      <c r="J90" s="21">
        <f t="shared" si="44"/>
        <v>0</v>
      </c>
      <c r="K90" s="21">
        <f t="shared" si="45"/>
        <v>0</v>
      </c>
      <c r="L90" s="21">
        <f>IFERROR(VLOOKUP(D90,Emargement!$A$9:$J$528,10,FALSE),0)</f>
        <v>0</v>
      </c>
      <c r="M90" s="20"/>
      <c r="N90" s="141" t="str">
        <f t="shared" si="46"/>
        <v/>
      </c>
      <c r="O90" s="20"/>
      <c r="P90" s="20">
        <f t="shared" si="47"/>
        <v>0</v>
      </c>
      <c r="Q90" s="20">
        <f t="shared" si="56"/>
        <v>0</v>
      </c>
      <c r="R90" s="20"/>
      <c r="S90" s="115" t="str">
        <f t="shared" si="48"/>
        <v/>
      </c>
      <c r="T90" s="21" t="str">
        <f t="shared" si="49"/>
        <v/>
      </c>
      <c r="U90" s="21" t="str">
        <f t="shared" si="50"/>
        <v/>
      </c>
      <c r="V90" s="21" t="str">
        <f t="shared" si="51"/>
        <v/>
      </c>
      <c r="W90" s="21" t="str">
        <f t="shared" si="52"/>
        <v/>
      </c>
      <c r="X90" s="21" t="str">
        <f t="shared" si="53"/>
        <v/>
      </c>
      <c r="Y90" s="114" t="str">
        <f t="shared" si="54"/>
        <v/>
      </c>
      <c r="Z90" s="20"/>
      <c r="AA90" s="30" t="str">
        <f>IF(D90="","",VLOOKUP(D90,Emargement!$A$9:$B$528,2,TRUE))</f>
        <v/>
      </c>
      <c r="AB90" s="20" t="str">
        <f>IF(D90="","",VLOOKUP(D90,Emargement!$A$9:$C$528,3,TRUE))</f>
        <v/>
      </c>
      <c r="AC90" s="20" t="str">
        <f>IF(D90="","",VLOOKUP(D90,Emargement!$A$9:$D$528,4,TRUE))</f>
        <v/>
      </c>
      <c r="AD90" s="20" t="str">
        <f>IF(D90="","",VLOOKUP(D90,Emargement!$A$9:$E$528,5,TRUE))</f>
        <v/>
      </c>
      <c r="AE90" s="20" t="str">
        <f>IF(D90="","",VLOOKUP(D90,Emargement!$A$9:$G$528,7,TRUE))</f>
        <v/>
      </c>
      <c r="AF90" s="20" t="str">
        <f>IF(D90="","",VLOOKUP(D90,Emargement!$A$9:$F$528,6,TRUE))</f>
        <v/>
      </c>
      <c r="AG90" s="31" t="str">
        <f t="shared" si="55"/>
        <v/>
      </c>
      <c r="AH90" s="20"/>
    </row>
    <row r="91" spans="1:34" x14ac:dyDescent="0.25">
      <c r="A91" s="21">
        <v>85</v>
      </c>
      <c r="B91" s="21">
        <v>85</v>
      </c>
      <c r="C91" s="21">
        <v>85</v>
      </c>
      <c r="D91" s="32"/>
      <c r="E91" s="33"/>
      <c r="F91" s="34"/>
      <c r="G91" s="35"/>
      <c r="H91" s="134"/>
      <c r="I91" s="21">
        <f t="shared" si="43"/>
        <v>0</v>
      </c>
      <c r="J91" s="21">
        <f t="shared" si="44"/>
        <v>0</v>
      </c>
      <c r="K91" s="21">
        <f t="shared" si="45"/>
        <v>0</v>
      </c>
      <c r="L91" s="21">
        <f>IFERROR(VLOOKUP(D91,Emargement!$A$9:$J$528,10,FALSE),0)</f>
        <v>0</v>
      </c>
      <c r="M91" s="20"/>
      <c r="N91" s="141" t="str">
        <f t="shared" si="46"/>
        <v/>
      </c>
      <c r="O91" s="20"/>
      <c r="P91" s="20">
        <f t="shared" si="47"/>
        <v>0</v>
      </c>
      <c r="Q91" s="20">
        <f t="shared" si="56"/>
        <v>0</v>
      </c>
      <c r="R91" s="20"/>
      <c r="S91" s="115" t="str">
        <f t="shared" si="48"/>
        <v/>
      </c>
      <c r="T91" s="21" t="str">
        <f t="shared" si="49"/>
        <v/>
      </c>
      <c r="U91" s="21" t="str">
        <f t="shared" si="50"/>
        <v/>
      </c>
      <c r="V91" s="21" t="str">
        <f t="shared" si="51"/>
        <v/>
      </c>
      <c r="W91" s="21" t="str">
        <f t="shared" si="52"/>
        <v/>
      </c>
      <c r="X91" s="21" t="str">
        <f t="shared" si="53"/>
        <v/>
      </c>
      <c r="Y91" s="114" t="str">
        <f t="shared" si="54"/>
        <v/>
      </c>
      <c r="Z91" s="20"/>
      <c r="AA91" s="30" t="str">
        <f>IF(D91="","",VLOOKUP(D91,Emargement!$A$9:$B$528,2,TRUE))</f>
        <v/>
      </c>
      <c r="AB91" s="20" t="str">
        <f>IF(D91="","",VLOOKUP(D91,Emargement!$A$9:$C$528,3,TRUE))</f>
        <v/>
      </c>
      <c r="AC91" s="20" t="str">
        <f>IF(D91="","",VLOOKUP(D91,Emargement!$A$9:$D$528,4,TRUE))</f>
        <v/>
      </c>
      <c r="AD91" s="20" t="str">
        <f>IF(D91="","",VLOOKUP(D91,Emargement!$A$9:$E$528,5,TRUE))</f>
        <v/>
      </c>
      <c r="AE91" s="20" t="str">
        <f>IF(D91="","",VLOOKUP(D91,Emargement!$A$9:$G$528,7,TRUE))</f>
        <v/>
      </c>
      <c r="AF91" s="20" t="str">
        <f>IF(D91="","",VLOOKUP(D91,Emargement!$A$9:$F$528,6,TRUE))</f>
        <v/>
      </c>
      <c r="AG91" s="31" t="str">
        <f t="shared" si="55"/>
        <v/>
      </c>
      <c r="AH91" s="20"/>
    </row>
    <row r="92" spans="1:34" x14ac:dyDescent="0.25">
      <c r="A92" s="21">
        <v>86</v>
      </c>
      <c r="B92" s="21">
        <v>86</v>
      </c>
      <c r="C92" s="21">
        <v>86</v>
      </c>
      <c r="D92" s="32"/>
      <c r="E92" s="33"/>
      <c r="F92" s="34"/>
      <c r="G92" s="35"/>
      <c r="H92" s="134"/>
      <c r="I92" s="21">
        <f t="shared" si="43"/>
        <v>0</v>
      </c>
      <c r="J92" s="21">
        <f t="shared" si="44"/>
        <v>0</v>
      </c>
      <c r="K92" s="21">
        <f t="shared" si="45"/>
        <v>0</v>
      </c>
      <c r="L92" s="21">
        <f>IFERROR(VLOOKUP(D92,Emargement!$A$9:$J$528,10,FALSE),0)</f>
        <v>0</v>
      </c>
      <c r="M92" s="20"/>
      <c r="N92" s="141" t="str">
        <f t="shared" si="46"/>
        <v/>
      </c>
      <c r="O92" s="20"/>
      <c r="P92" s="20">
        <f t="shared" si="47"/>
        <v>0</v>
      </c>
      <c r="Q92" s="20">
        <f t="shared" si="56"/>
        <v>0</v>
      </c>
      <c r="R92" s="20"/>
      <c r="S92" s="115" t="str">
        <f t="shared" si="48"/>
        <v/>
      </c>
      <c r="T92" s="21" t="str">
        <f t="shared" si="49"/>
        <v/>
      </c>
      <c r="U92" s="21" t="str">
        <f t="shared" si="50"/>
        <v/>
      </c>
      <c r="V92" s="21" t="str">
        <f t="shared" si="51"/>
        <v/>
      </c>
      <c r="W92" s="21" t="str">
        <f t="shared" si="52"/>
        <v/>
      </c>
      <c r="X92" s="21" t="str">
        <f t="shared" si="53"/>
        <v/>
      </c>
      <c r="Y92" s="114" t="str">
        <f t="shared" si="54"/>
        <v/>
      </c>
      <c r="Z92" s="20"/>
      <c r="AA92" s="30" t="str">
        <f>IF(D92="","",VLOOKUP(D92,Emargement!$A$9:$B$528,2,TRUE))</f>
        <v/>
      </c>
      <c r="AB92" s="20" t="str">
        <f>IF(D92="","",VLOOKUP(D92,Emargement!$A$9:$C$528,3,TRUE))</f>
        <v/>
      </c>
      <c r="AC92" s="20" t="str">
        <f>IF(D92="","",VLOOKUP(D92,Emargement!$A$9:$D$528,4,TRUE))</f>
        <v/>
      </c>
      <c r="AD92" s="20" t="str">
        <f>IF(D92="","",VLOOKUP(D92,Emargement!$A$9:$E$528,5,TRUE))</f>
        <v/>
      </c>
      <c r="AE92" s="20" t="str">
        <f>IF(D92="","",VLOOKUP(D92,Emargement!$A$9:$G$528,7,TRUE))</f>
        <v/>
      </c>
      <c r="AF92" s="20" t="str">
        <f>IF(D92="","",VLOOKUP(D92,Emargement!$A$9:$F$528,6,TRUE))</f>
        <v/>
      </c>
      <c r="AG92" s="31" t="str">
        <f t="shared" si="55"/>
        <v/>
      </c>
      <c r="AH92" s="20"/>
    </row>
    <row r="93" spans="1:34" x14ac:dyDescent="0.25">
      <c r="A93" s="21">
        <v>87</v>
      </c>
      <c r="B93" s="21">
        <v>87</v>
      </c>
      <c r="C93" s="21">
        <v>87</v>
      </c>
      <c r="D93" s="32"/>
      <c r="E93" s="33"/>
      <c r="F93" s="34"/>
      <c r="G93" s="35"/>
      <c r="H93" s="134"/>
      <c r="I93" s="21">
        <f t="shared" si="43"/>
        <v>0</v>
      </c>
      <c r="J93" s="21">
        <f t="shared" si="44"/>
        <v>0</v>
      </c>
      <c r="K93" s="21">
        <f t="shared" si="45"/>
        <v>0</v>
      </c>
      <c r="L93" s="21">
        <f>IFERROR(VLOOKUP(D93,Emargement!$A$9:$J$528,10,FALSE),0)</f>
        <v>0</v>
      </c>
      <c r="M93" s="20"/>
      <c r="N93" s="141" t="str">
        <f t="shared" si="46"/>
        <v/>
      </c>
      <c r="O93" s="20"/>
      <c r="P93" s="20">
        <f t="shared" si="47"/>
        <v>0</v>
      </c>
      <c r="Q93" s="20">
        <f t="shared" si="56"/>
        <v>0</v>
      </c>
      <c r="R93" s="20"/>
      <c r="S93" s="115" t="str">
        <f t="shared" si="48"/>
        <v/>
      </c>
      <c r="T93" s="21" t="str">
        <f t="shared" si="49"/>
        <v/>
      </c>
      <c r="U93" s="21" t="str">
        <f t="shared" si="50"/>
        <v/>
      </c>
      <c r="V93" s="21" t="str">
        <f t="shared" si="51"/>
        <v/>
      </c>
      <c r="W93" s="21" t="str">
        <f t="shared" si="52"/>
        <v/>
      </c>
      <c r="X93" s="21" t="str">
        <f t="shared" si="53"/>
        <v/>
      </c>
      <c r="Y93" s="114" t="str">
        <f t="shared" si="54"/>
        <v/>
      </c>
      <c r="Z93" s="20"/>
      <c r="AA93" s="30" t="str">
        <f>IF(D93="","",VLOOKUP(D93,Emargement!$A$9:$B$528,2,TRUE))</f>
        <v/>
      </c>
      <c r="AB93" s="20" t="str">
        <f>IF(D93="","",VLOOKUP(D93,Emargement!$A$9:$C$528,3,TRUE))</f>
        <v/>
      </c>
      <c r="AC93" s="20" t="str">
        <f>IF(D93="","",VLOOKUP(D93,Emargement!$A$9:$D$528,4,TRUE))</f>
        <v/>
      </c>
      <c r="AD93" s="20" t="str">
        <f>IF(D93="","",VLOOKUP(D93,Emargement!$A$9:$E$528,5,TRUE))</f>
        <v/>
      </c>
      <c r="AE93" s="20" t="str">
        <f>IF(D93="","",VLOOKUP(D93,Emargement!$A$9:$G$528,7,TRUE))</f>
        <v/>
      </c>
      <c r="AF93" s="20" t="str">
        <f>IF(D93="","",VLOOKUP(D93,Emargement!$A$9:$F$528,6,TRUE))</f>
        <v/>
      </c>
      <c r="AG93" s="31" t="str">
        <f t="shared" si="55"/>
        <v/>
      </c>
      <c r="AH93" s="20"/>
    </row>
    <row r="94" spans="1:34" x14ac:dyDescent="0.25">
      <c r="A94" s="21">
        <v>88</v>
      </c>
      <c r="B94" s="21">
        <v>88</v>
      </c>
      <c r="C94" s="21">
        <v>88</v>
      </c>
      <c r="D94" s="32"/>
      <c r="E94" s="33"/>
      <c r="F94" s="34"/>
      <c r="G94" s="35"/>
      <c r="H94" s="134"/>
      <c r="I94" s="21">
        <f t="shared" si="43"/>
        <v>0</v>
      </c>
      <c r="J94" s="21">
        <f t="shared" si="44"/>
        <v>0</v>
      </c>
      <c r="K94" s="21">
        <f t="shared" si="45"/>
        <v>0</v>
      </c>
      <c r="L94" s="21">
        <f>IFERROR(VLOOKUP(D94,Emargement!$A$9:$J$528,10,FALSE),0)</f>
        <v>0</v>
      </c>
      <c r="M94" s="20"/>
      <c r="N94" s="141" t="str">
        <f t="shared" si="46"/>
        <v/>
      </c>
      <c r="O94" s="20"/>
      <c r="P94" s="20">
        <f t="shared" si="47"/>
        <v>0</v>
      </c>
      <c r="Q94" s="20">
        <f t="shared" si="56"/>
        <v>0</v>
      </c>
      <c r="R94" s="20"/>
      <c r="S94" s="115" t="str">
        <f t="shared" si="48"/>
        <v/>
      </c>
      <c r="T94" s="21" t="str">
        <f t="shared" si="49"/>
        <v/>
      </c>
      <c r="U94" s="21" t="str">
        <f t="shared" si="50"/>
        <v/>
      </c>
      <c r="V94" s="21" t="str">
        <f t="shared" si="51"/>
        <v/>
      </c>
      <c r="W94" s="21" t="str">
        <f t="shared" si="52"/>
        <v/>
      </c>
      <c r="X94" s="21" t="str">
        <f t="shared" si="53"/>
        <v/>
      </c>
      <c r="Y94" s="114" t="str">
        <f t="shared" si="54"/>
        <v/>
      </c>
      <c r="Z94" s="20"/>
      <c r="AA94" s="30" t="str">
        <f>IF(D94="","",VLOOKUP(D94,Emargement!$A$9:$B$528,2,TRUE))</f>
        <v/>
      </c>
      <c r="AB94" s="20" t="str">
        <f>IF(D94="","",VLOOKUP(D94,Emargement!$A$9:$C$528,3,TRUE))</f>
        <v/>
      </c>
      <c r="AC94" s="20" t="str">
        <f>IF(D94="","",VLOOKUP(D94,Emargement!$A$9:$D$528,4,TRUE))</f>
        <v/>
      </c>
      <c r="AD94" s="20" t="str">
        <f>IF(D94="","",VLOOKUP(D94,Emargement!$A$9:$E$528,5,TRUE))</f>
        <v/>
      </c>
      <c r="AE94" s="20" t="str">
        <f>IF(D94="","",VLOOKUP(D94,Emargement!$A$9:$G$528,7,TRUE))</f>
        <v/>
      </c>
      <c r="AF94" s="20" t="str">
        <f>IF(D94="","",VLOOKUP(D94,Emargement!$A$9:$F$528,6,TRUE))</f>
        <v/>
      </c>
      <c r="AG94" s="31" t="str">
        <f t="shared" si="55"/>
        <v/>
      </c>
      <c r="AH94" s="20"/>
    </row>
    <row r="95" spans="1:34" x14ac:dyDescent="0.25">
      <c r="A95" s="21">
        <v>89</v>
      </c>
      <c r="B95" s="21">
        <v>89</v>
      </c>
      <c r="C95" s="21">
        <v>89</v>
      </c>
      <c r="D95" s="32"/>
      <c r="E95" s="33"/>
      <c r="F95" s="34"/>
      <c r="G95" s="35"/>
      <c r="H95" s="134"/>
      <c r="I95" s="21">
        <f t="shared" si="43"/>
        <v>0</v>
      </c>
      <c r="J95" s="21">
        <f t="shared" si="44"/>
        <v>0</v>
      </c>
      <c r="K95" s="21">
        <f t="shared" si="45"/>
        <v>0</v>
      </c>
      <c r="L95" s="21">
        <f>IFERROR(VLOOKUP(D95,Emargement!$A$9:$J$528,10,FALSE),0)</f>
        <v>0</v>
      </c>
      <c r="M95" s="20"/>
      <c r="N95" s="141" t="str">
        <f t="shared" si="46"/>
        <v/>
      </c>
      <c r="O95" s="20"/>
      <c r="P95" s="20">
        <f t="shared" si="47"/>
        <v>0</v>
      </c>
      <c r="Q95" s="20">
        <f t="shared" si="56"/>
        <v>0</v>
      </c>
      <c r="R95" s="20"/>
      <c r="S95" s="115" t="str">
        <f t="shared" si="48"/>
        <v/>
      </c>
      <c r="T95" s="21" t="str">
        <f t="shared" si="49"/>
        <v/>
      </c>
      <c r="U95" s="21" t="str">
        <f t="shared" si="50"/>
        <v/>
      </c>
      <c r="V95" s="21" t="str">
        <f t="shared" si="51"/>
        <v/>
      </c>
      <c r="W95" s="21" t="str">
        <f t="shared" si="52"/>
        <v/>
      </c>
      <c r="X95" s="21" t="str">
        <f t="shared" si="53"/>
        <v/>
      </c>
      <c r="Y95" s="114" t="str">
        <f t="shared" si="54"/>
        <v/>
      </c>
      <c r="Z95" s="20"/>
      <c r="AA95" s="30" t="str">
        <f>IF(D95="","",VLOOKUP(D95,Emargement!$A$9:$B$528,2,TRUE))</f>
        <v/>
      </c>
      <c r="AB95" s="20" t="str">
        <f>IF(D95="","",VLOOKUP(D95,Emargement!$A$9:$C$528,3,TRUE))</f>
        <v/>
      </c>
      <c r="AC95" s="20" t="str">
        <f>IF(D95="","",VLOOKUP(D95,Emargement!$A$9:$D$528,4,TRUE))</f>
        <v/>
      </c>
      <c r="AD95" s="20" t="str">
        <f>IF(D95="","",VLOOKUP(D95,Emargement!$A$9:$E$528,5,TRUE))</f>
        <v/>
      </c>
      <c r="AE95" s="20" t="str">
        <f>IF(D95="","",VLOOKUP(D95,Emargement!$A$9:$G$528,7,TRUE))</f>
        <v/>
      </c>
      <c r="AF95" s="20" t="str">
        <f>IF(D95="","",VLOOKUP(D95,Emargement!$A$9:$F$528,6,TRUE))</f>
        <v/>
      </c>
      <c r="AG95" s="31" t="str">
        <f t="shared" si="55"/>
        <v/>
      </c>
      <c r="AH95" s="20"/>
    </row>
    <row r="96" spans="1:34" x14ac:dyDescent="0.25">
      <c r="A96" s="21">
        <v>90</v>
      </c>
      <c r="B96" s="21">
        <v>90</v>
      </c>
      <c r="C96" s="21">
        <v>90</v>
      </c>
      <c r="D96" s="32"/>
      <c r="E96" s="33"/>
      <c r="F96" s="34"/>
      <c r="G96" s="35"/>
      <c r="H96" s="134"/>
      <c r="I96" s="21">
        <f t="shared" si="43"/>
        <v>0</v>
      </c>
      <c r="J96" s="21">
        <f t="shared" si="44"/>
        <v>0</v>
      </c>
      <c r="K96" s="21">
        <f t="shared" si="45"/>
        <v>0</v>
      </c>
      <c r="L96" s="21">
        <f>IFERROR(VLOOKUP(D96,Emargement!$A$9:$J$528,10,FALSE),0)</f>
        <v>0</v>
      </c>
      <c r="M96" s="20"/>
      <c r="N96" s="141" t="str">
        <f t="shared" si="46"/>
        <v/>
      </c>
      <c r="O96" s="20"/>
      <c r="P96" s="20">
        <f t="shared" si="47"/>
        <v>0</v>
      </c>
      <c r="Q96" s="20">
        <f t="shared" si="56"/>
        <v>0</v>
      </c>
      <c r="R96" s="20"/>
      <c r="S96" s="115" t="str">
        <f t="shared" si="48"/>
        <v/>
      </c>
      <c r="T96" s="21" t="str">
        <f t="shared" si="49"/>
        <v/>
      </c>
      <c r="U96" s="21" t="str">
        <f t="shared" si="50"/>
        <v/>
      </c>
      <c r="V96" s="21" t="str">
        <f t="shared" si="51"/>
        <v/>
      </c>
      <c r="W96" s="21" t="str">
        <f t="shared" si="52"/>
        <v/>
      </c>
      <c r="X96" s="21" t="str">
        <f t="shared" si="53"/>
        <v/>
      </c>
      <c r="Y96" s="114" t="str">
        <f t="shared" si="54"/>
        <v/>
      </c>
      <c r="Z96" s="20"/>
      <c r="AA96" s="30" t="str">
        <f>IF(D96="","",VLOOKUP(D96,Emargement!$A$9:$B$528,2,TRUE))</f>
        <v/>
      </c>
      <c r="AB96" s="20" t="str">
        <f>IF(D96="","",VLOOKUP(D96,Emargement!$A$9:$C$528,3,TRUE))</f>
        <v/>
      </c>
      <c r="AC96" s="20" t="str">
        <f>IF(D96="","",VLOOKUP(D96,Emargement!$A$9:$D$528,4,TRUE))</f>
        <v/>
      </c>
      <c r="AD96" s="20" t="str">
        <f>IF(D96="","",VLOOKUP(D96,Emargement!$A$9:$E$528,5,TRUE))</f>
        <v/>
      </c>
      <c r="AE96" s="20" t="str">
        <f>IF(D96="","",VLOOKUP(D96,Emargement!$A$9:$G$528,7,TRUE))</f>
        <v/>
      </c>
      <c r="AF96" s="20" t="str">
        <f>IF(D96="","",VLOOKUP(D96,Emargement!$A$9:$F$528,6,TRUE))</f>
        <v/>
      </c>
      <c r="AG96" s="31" t="str">
        <f t="shared" si="55"/>
        <v/>
      </c>
      <c r="AH96" s="20"/>
    </row>
    <row r="97" spans="1:34" x14ac:dyDescent="0.25">
      <c r="A97" s="21">
        <v>91</v>
      </c>
      <c r="B97" s="21">
        <v>91</v>
      </c>
      <c r="C97" s="21">
        <v>91</v>
      </c>
      <c r="D97" s="32"/>
      <c r="E97" s="33"/>
      <c r="F97" s="34"/>
      <c r="G97" s="35"/>
      <c r="H97" s="134"/>
      <c r="I97" s="21">
        <f t="shared" si="43"/>
        <v>0</v>
      </c>
      <c r="J97" s="21">
        <f t="shared" si="44"/>
        <v>0</v>
      </c>
      <c r="K97" s="21">
        <f t="shared" si="45"/>
        <v>0</v>
      </c>
      <c r="L97" s="21">
        <f>IFERROR(VLOOKUP(D97,Emargement!$A$9:$J$528,10,FALSE),0)</f>
        <v>0</v>
      </c>
      <c r="M97" s="20"/>
      <c r="N97" s="141" t="str">
        <f t="shared" si="46"/>
        <v/>
      </c>
      <c r="O97" s="20"/>
      <c r="P97" s="20">
        <f t="shared" si="47"/>
        <v>0</v>
      </c>
      <c r="Q97" s="20">
        <f t="shared" si="56"/>
        <v>0</v>
      </c>
      <c r="R97" s="20"/>
      <c r="S97" s="115" t="str">
        <f t="shared" si="48"/>
        <v/>
      </c>
      <c r="T97" s="21" t="str">
        <f t="shared" si="49"/>
        <v/>
      </c>
      <c r="U97" s="21" t="str">
        <f t="shared" si="50"/>
        <v/>
      </c>
      <c r="V97" s="21" t="str">
        <f t="shared" si="51"/>
        <v/>
      </c>
      <c r="W97" s="21" t="str">
        <f t="shared" si="52"/>
        <v/>
      </c>
      <c r="X97" s="21" t="str">
        <f t="shared" si="53"/>
        <v/>
      </c>
      <c r="Y97" s="114" t="str">
        <f t="shared" si="54"/>
        <v/>
      </c>
      <c r="Z97" s="20"/>
      <c r="AA97" s="30" t="str">
        <f>IF(D97="","",VLOOKUP(D97,Emargement!$A$9:$B$528,2,TRUE))</f>
        <v/>
      </c>
      <c r="AB97" s="20" t="str">
        <f>IF(D97="","",VLOOKUP(D97,Emargement!$A$9:$C$528,3,TRUE))</f>
        <v/>
      </c>
      <c r="AC97" s="20" t="str">
        <f>IF(D97="","",VLOOKUP(D97,Emargement!$A$9:$D$528,4,TRUE))</f>
        <v/>
      </c>
      <c r="AD97" s="20" t="str">
        <f>IF(D97="","",VLOOKUP(D97,Emargement!$A$9:$E$528,5,TRUE))</f>
        <v/>
      </c>
      <c r="AE97" s="20" t="str">
        <f>IF(D97="","",VLOOKUP(D97,Emargement!$A$9:$G$528,7,TRUE))</f>
        <v/>
      </c>
      <c r="AF97" s="20" t="str">
        <f>IF(D97="","",VLOOKUP(D97,Emargement!$A$9:$F$528,6,TRUE))</f>
        <v/>
      </c>
      <c r="AG97" s="31" t="str">
        <f t="shared" si="55"/>
        <v/>
      </c>
      <c r="AH97" s="20"/>
    </row>
    <row r="98" spans="1:34" x14ac:dyDescent="0.25">
      <c r="A98" s="21">
        <v>92</v>
      </c>
      <c r="B98" s="21">
        <v>92</v>
      </c>
      <c r="C98" s="21">
        <v>92</v>
      </c>
      <c r="D98" s="32"/>
      <c r="E98" s="33"/>
      <c r="F98" s="34"/>
      <c r="G98" s="35"/>
      <c r="H98" s="134"/>
      <c r="I98" s="21">
        <f t="shared" si="43"/>
        <v>0</v>
      </c>
      <c r="J98" s="21">
        <f t="shared" si="44"/>
        <v>0</v>
      </c>
      <c r="K98" s="21">
        <f t="shared" si="45"/>
        <v>0</v>
      </c>
      <c r="L98" s="21">
        <f>IFERROR(VLOOKUP(D98,Emargement!$A$9:$J$528,10,FALSE),0)</f>
        <v>0</v>
      </c>
      <c r="M98" s="20"/>
      <c r="N98" s="141" t="str">
        <f t="shared" si="46"/>
        <v/>
      </c>
      <c r="O98" s="20"/>
      <c r="P98" s="20">
        <f t="shared" si="47"/>
        <v>0</v>
      </c>
      <c r="Q98" s="20">
        <f t="shared" si="56"/>
        <v>0</v>
      </c>
      <c r="R98" s="20"/>
      <c r="S98" s="115" t="str">
        <f t="shared" si="48"/>
        <v/>
      </c>
      <c r="T98" s="21" t="str">
        <f t="shared" si="49"/>
        <v/>
      </c>
      <c r="U98" s="21" t="str">
        <f t="shared" si="50"/>
        <v/>
      </c>
      <c r="V98" s="21" t="str">
        <f t="shared" si="51"/>
        <v/>
      </c>
      <c r="W98" s="21" t="str">
        <f t="shared" si="52"/>
        <v/>
      </c>
      <c r="X98" s="21" t="str">
        <f t="shared" si="53"/>
        <v/>
      </c>
      <c r="Y98" s="114" t="str">
        <f t="shared" si="54"/>
        <v/>
      </c>
      <c r="Z98" s="20"/>
      <c r="AA98" s="30" t="str">
        <f>IF(D98="","",VLOOKUP(D98,Emargement!$A$9:$B$528,2,TRUE))</f>
        <v/>
      </c>
      <c r="AB98" s="20" t="str">
        <f>IF(D98="","",VLOOKUP(D98,Emargement!$A$9:$C$528,3,TRUE))</f>
        <v/>
      </c>
      <c r="AC98" s="20" t="str">
        <f>IF(D98="","",VLOOKUP(D98,Emargement!$A$9:$D$528,4,TRUE))</f>
        <v/>
      </c>
      <c r="AD98" s="20" t="str">
        <f>IF(D98="","",VLOOKUP(D98,Emargement!$A$9:$E$528,5,TRUE))</f>
        <v/>
      </c>
      <c r="AE98" s="20" t="str">
        <f>IF(D98="","",VLOOKUP(D98,Emargement!$A$9:$G$528,7,TRUE))</f>
        <v/>
      </c>
      <c r="AF98" s="20" t="str">
        <f>IF(D98="","",VLOOKUP(D98,Emargement!$A$9:$F$528,6,TRUE))</f>
        <v/>
      </c>
      <c r="AG98" s="31" t="str">
        <f t="shared" si="55"/>
        <v/>
      </c>
      <c r="AH98" s="20"/>
    </row>
    <row r="99" spans="1:34" x14ac:dyDescent="0.25">
      <c r="A99" s="21">
        <v>93</v>
      </c>
      <c r="B99" s="21">
        <v>93</v>
      </c>
      <c r="C99" s="21">
        <v>93</v>
      </c>
      <c r="D99" s="32"/>
      <c r="E99" s="33"/>
      <c r="F99" s="34"/>
      <c r="G99" s="35"/>
      <c r="H99" s="134"/>
      <c r="I99" s="21">
        <f t="shared" si="43"/>
        <v>0</v>
      </c>
      <c r="J99" s="21">
        <f t="shared" si="44"/>
        <v>0</v>
      </c>
      <c r="K99" s="21">
        <f t="shared" si="45"/>
        <v>0</v>
      </c>
      <c r="L99" s="21">
        <f>IFERROR(VLOOKUP(D99,Emargement!$A$9:$J$528,10,FALSE),0)</f>
        <v>0</v>
      </c>
      <c r="M99" s="20"/>
      <c r="N99" s="141" t="str">
        <f t="shared" si="46"/>
        <v/>
      </c>
      <c r="O99" s="20"/>
      <c r="P99" s="20">
        <f t="shared" si="47"/>
        <v>0</v>
      </c>
      <c r="Q99" s="20">
        <f t="shared" si="56"/>
        <v>0</v>
      </c>
      <c r="R99" s="20"/>
      <c r="S99" s="115" t="str">
        <f t="shared" si="48"/>
        <v/>
      </c>
      <c r="T99" s="21" t="str">
        <f t="shared" si="49"/>
        <v/>
      </c>
      <c r="U99" s="21" t="str">
        <f t="shared" si="50"/>
        <v/>
      </c>
      <c r="V99" s="21" t="str">
        <f t="shared" si="51"/>
        <v/>
      </c>
      <c r="W99" s="21" t="str">
        <f t="shared" si="52"/>
        <v/>
      </c>
      <c r="X99" s="21" t="str">
        <f t="shared" si="53"/>
        <v/>
      </c>
      <c r="Y99" s="114" t="str">
        <f t="shared" si="54"/>
        <v/>
      </c>
      <c r="Z99" s="20"/>
      <c r="AA99" s="30" t="str">
        <f>IF(D99="","",VLOOKUP(D99,Emargement!$A$9:$B$528,2,TRUE))</f>
        <v/>
      </c>
      <c r="AB99" s="20" t="str">
        <f>IF(D99="","",VLOOKUP(D99,Emargement!$A$9:$C$528,3,TRUE))</f>
        <v/>
      </c>
      <c r="AC99" s="20" t="str">
        <f>IF(D99="","",VLOOKUP(D99,Emargement!$A$9:$D$528,4,TRUE))</f>
        <v/>
      </c>
      <c r="AD99" s="20" t="str">
        <f>IF(D99="","",VLOOKUP(D99,Emargement!$A$9:$E$528,5,TRUE))</f>
        <v/>
      </c>
      <c r="AE99" s="20" t="str">
        <f>IF(D99="","",VLOOKUP(D99,Emargement!$A$9:$G$528,7,TRUE))</f>
        <v/>
      </c>
      <c r="AF99" s="20" t="str">
        <f>IF(D99="","",VLOOKUP(D99,Emargement!$A$9:$F$528,6,TRUE))</f>
        <v/>
      </c>
      <c r="AG99" s="31" t="str">
        <f t="shared" si="55"/>
        <v/>
      </c>
      <c r="AH99" s="20"/>
    </row>
    <row r="100" spans="1:34" x14ac:dyDescent="0.25">
      <c r="A100" s="21">
        <v>94</v>
      </c>
      <c r="B100" s="21">
        <v>94</v>
      </c>
      <c r="C100" s="21">
        <v>94</v>
      </c>
      <c r="D100" s="32"/>
      <c r="E100" s="33"/>
      <c r="F100" s="34"/>
      <c r="G100" s="35"/>
      <c r="H100" s="134"/>
      <c r="I100" s="21">
        <f t="shared" si="43"/>
        <v>0</v>
      </c>
      <c r="J100" s="21">
        <f t="shared" si="44"/>
        <v>0</v>
      </c>
      <c r="K100" s="21">
        <f t="shared" si="45"/>
        <v>0</v>
      </c>
      <c r="L100" s="21">
        <f>IFERROR(VLOOKUP(D100,Emargement!$A$9:$J$528,10,FALSE),0)</f>
        <v>0</v>
      </c>
      <c r="M100" s="20"/>
      <c r="N100" s="141" t="str">
        <f t="shared" si="46"/>
        <v/>
      </c>
      <c r="O100" s="20"/>
      <c r="P100" s="20">
        <f t="shared" si="47"/>
        <v>0</v>
      </c>
      <c r="Q100" s="20">
        <f t="shared" si="56"/>
        <v>0</v>
      </c>
      <c r="R100" s="20"/>
      <c r="S100" s="115" t="str">
        <f t="shared" si="48"/>
        <v/>
      </c>
      <c r="T100" s="21" t="str">
        <f t="shared" si="49"/>
        <v/>
      </c>
      <c r="U100" s="21" t="str">
        <f t="shared" si="50"/>
        <v/>
      </c>
      <c r="V100" s="21" t="str">
        <f t="shared" si="51"/>
        <v/>
      </c>
      <c r="W100" s="21" t="str">
        <f t="shared" si="52"/>
        <v/>
      </c>
      <c r="X100" s="21" t="str">
        <f t="shared" si="53"/>
        <v/>
      </c>
      <c r="Y100" s="114" t="str">
        <f t="shared" si="54"/>
        <v/>
      </c>
      <c r="Z100" s="20"/>
      <c r="AA100" s="30" t="str">
        <f>IF(D100="","",VLOOKUP(D100,Emargement!$A$9:$B$528,2,TRUE))</f>
        <v/>
      </c>
      <c r="AB100" s="20" t="str">
        <f>IF(D100="","",VLOOKUP(D100,Emargement!$A$9:$C$528,3,TRUE))</f>
        <v/>
      </c>
      <c r="AC100" s="20" t="str">
        <f>IF(D100="","",VLOOKUP(D100,Emargement!$A$9:$D$528,4,TRUE))</f>
        <v/>
      </c>
      <c r="AD100" s="20" t="str">
        <f>IF(D100="","",VLOOKUP(D100,Emargement!$A$9:$E$528,5,TRUE))</f>
        <v/>
      </c>
      <c r="AE100" s="20" t="str">
        <f>IF(D100="","",VLOOKUP(D100,Emargement!$A$9:$G$528,7,TRUE))</f>
        <v/>
      </c>
      <c r="AF100" s="20" t="str">
        <f>IF(D100="","",VLOOKUP(D100,Emargement!$A$9:$F$528,6,TRUE))</f>
        <v/>
      </c>
      <c r="AG100" s="31" t="str">
        <f t="shared" si="55"/>
        <v/>
      </c>
      <c r="AH100" s="20"/>
    </row>
    <row r="101" spans="1:34" x14ac:dyDescent="0.25">
      <c r="A101" s="21">
        <v>95</v>
      </c>
      <c r="B101" s="21">
        <v>95</v>
      </c>
      <c r="C101" s="21">
        <v>95</v>
      </c>
      <c r="D101" s="32"/>
      <c r="E101" s="33"/>
      <c r="F101" s="34"/>
      <c r="G101" s="35"/>
      <c r="H101" s="134"/>
      <c r="I101" s="21">
        <f t="shared" si="43"/>
        <v>0</v>
      </c>
      <c r="J101" s="21">
        <f t="shared" si="44"/>
        <v>0</v>
      </c>
      <c r="K101" s="21">
        <f t="shared" si="45"/>
        <v>0</v>
      </c>
      <c r="L101" s="21">
        <f>IFERROR(VLOOKUP(D101,Emargement!$A$9:$J$528,10,FALSE),0)</f>
        <v>0</v>
      </c>
      <c r="M101" s="20"/>
      <c r="N101" s="141" t="str">
        <f t="shared" si="46"/>
        <v/>
      </c>
      <c r="O101" s="20"/>
      <c r="P101" s="20">
        <f t="shared" si="47"/>
        <v>0</v>
      </c>
      <c r="Q101" s="20">
        <f t="shared" si="56"/>
        <v>0</v>
      </c>
      <c r="R101" s="20"/>
      <c r="S101" s="115" t="str">
        <f t="shared" si="48"/>
        <v/>
      </c>
      <c r="T101" s="21" t="str">
        <f t="shared" si="49"/>
        <v/>
      </c>
      <c r="U101" s="21" t="str">
        <f t="shared" si="50"/>
        <v/>
      </c>
      <c r="V101" s="21" t="str">
        <f t="shared" si="51"/>
        <v/>
      </c>
      <c r="W101" s="21" t="str">
        <f t="shared" si="52"/>
        <v/>
      </c>
      <c r="X101" s="21" t="str">
        <f t="shared" si="53"/>
        <v/>
      </c>
      <c r="Y101" s="114" t="str">
        <f t="shared" si="54"/>
        <v/>
      </c>
      <c r="Z101" s="20"/>
      <c r="AA101" s="30" t="str">
        <f>IF(D101="","",VLOOKUP(D101,Emargement!$A$9:$B$528,2,TRUE))</f>
        <v/>
      </c>
      <c r="AB101" s="20" t="str">
        <f>IF(D101="","",VLOOKUP(D101,Emargement!$A$9:$C$528,3,TRUE))</f>
        <v/>
      </c>
      <c r="AC101" s="20" t="str">
        <f>IF(D101="","",VLOOKUP(D101,Emargement!$A$9:$D$528,4,TRUE))</f>
        <v/>
      </c>
      <c r="AD101" s="20" t="str">
        <f>IF(D101="","",VLOOKUP(D101,Emargement!$A$9:$E$528,5,TRUE))</f>
        <v/>
      </c>
      <c r="AE101" s="20" t="str">
        <f>IF(D101="","",VLOOKUP(D101,Emargement!$A$9:$G$528,7,TRUE))</f>
        <v/>
      </c>
      <c r="AF101" s="20" t="str">
        <f>IF(D101="","",VLOOKUP(D101,Emargement!$A$9:$F$528,6,TRUE))</f>
        <v/>
      </c>
      <c r="AG101" s="31" t="str">
        <f t="shared" si="55"/>
        <v/>
      </c>
      <c r="AH101" s="20"/>
    </row>
    <row r="102" spans="1:34" x14ac:dyDescent="0.25">
      <c r="A102" s="21">
        <v>96</v>
      </c>
      <c r="B102" s="21">
        <v>96</v>
      </c>
      <c r="C102" s="21">
        <v>96</v>
      </c>
      <c r="D102" s="32"/>
      <c r="E102" s="33"/>
      <c r="F102" s="34"/>
      <c r="G102" s="35"/>
      <c r="H102" s="134"/>
      <c r="I102" s="21">
        <f t="shared" si="43"/>
        <v>0</v>
      </c>
      <c r="J102" s="21">
        <f t="shared" si="44"/>
        <v>0</v>
      </c>
      <c r="K102" s="21">
        <f t="shared" si="45"/>
        <v>0</v>
      </c>
      <c r="L102" s="21">
        <f>IFERROR(VLOOKUP(D102,Emargement!$A$9:$J$528,10,FALSE),0)</f>
        <v>0</v>
      </c>
      <c r="M102" s="20"/>
      <c r="N102" s="141" t="str">
        <f t="shared" si="46"/>
        <v/>
      </c>
      <c r="O102" s="20"/>
      <c r="P102" s="20">
        <f t="shared" si="47"/>
        <v>0</v>
      </c>
      <c r="Q102" s="20">
        <f t="shared" si="56"/>
        <v>0</v>
      </c>
      <c r="R102" s="20"/>
      <c r="S102" s="115" t="str">
        <f t="shared" si="48"/>
        <v/>
      </c>
      <c r="T102" s="21" t="str">
        <f t="shared" si="49"/>
        <v/>
      </c>
      <c r="U102" s="21" t="str">
        <f t="shared" si="50"/>
        <v/>
      </c>
      <c r="V102" s="21" t="str">
        <f t="shared" si="51"/>
        <v/>
      </c>
      <c r="W102" s="21" t="str">
        <f t="shared" si="52"/>
        <v/>
      </c>
      <c r="X102" s="21" t="str">
        <f t="shared" si="53"/>
        <v/>
      </c>
      <c r="Y102" s="114" t="str">
        <f t="shared" si="54"/>
        <v/>
      </c>
      <c r="Z102" s="20"/>
      <c r="AA102" s="30" t="str">
        <f>IF(D102="","",VLOOKUP(D102,Emargement!$A$9:$B$528,2,TRUE))</f>
        <v/>
      </c>
      <c r="AB102" s="20" t="str">
        <f>IF(D102="","",VLOOKUP(D102,Emargement!$A$9:$C$528,3,TRUE))</f>
        <v/>
      </c>
      <c r="AC102" s="20" t="str">
        <f>IF(D102="","",VLOOKUP(D102,Emargement!$A$9:$D$528,4,TRUE))</f>
        <v/>
      </c>
      <c r="AD102" s="20" t="str">
        <f>IF(D102="","",VLOOKUP(D102,Emargement!$A$9:$E$528,5,TRUE))</f>
        <v/>
      </c>
      <c r="AE102" s="20" t="str">
        <f>IF(D102="","",VLOOKUP(D102,Emargement!$A$9:$G$528,7,TRUE))</f>
        <v/>
      </c>
      <c r="AF102" s="20" t="str">
        <f>IF(D102="","",VLOOKUP(D102,Emargement!$A$9:$F$528,6,TRUE))</f>
        <v/>
      </c>
      <c r="AG102" s="31" t="str">
        <f t="shared" si="55"/>
        <v/>
      </c>
      <c r="AH102" s="20"/>
    </row>
    <row r="103" spans="1:34" x14ac:dyDescent="0.25">
      <c r="A103" s="21">
        <v>97</v>
      </c>
      <c r="B103" s="21">
        <v>97</v>
      </c>
      <c r="C103" s="21">
        <v>97</v>
      </c>
      <c r="D103" s="32"/>
      <c r="E103" s="33"/>
      <c r="F103" s="34"/>
      <c r="G103" s="35"/>
      <c r="H103" s="134"/>
      <c r="I103" s="21">
        <f t="shared" si="43"/>
        <v>0</v>
      </c>
      <c r="J103" s="21">
        <f t="shared" si="44"/>
        <v>0</v>
      </c>
      <c r="K103" s="21">
        <f t="shared" si="45"/>
        <v>0</v>
      </c>
      <c r="L103" s="21">
        <f>IFERROR(VLOOKUP(D103,Emargement!$A$9:$J$528,10,FALSE),0)</f>
        <v>0</v>
      </c>
      <c r="M103" s="20"/>
      <c r="N103" s="141" t="str">
        <f t="shared" si="46"/>
        <v/>
      </c>
      <c r="O103" s="20"/>
      <c r="P103" s="20">
        <f t="shared" si="47"/>
        <v>0</v>
      </c>
      <c r="Q103" s="20">
        <f t="shared" si="56"/>
        <v>0</v>
      </c>
      <c r="R103" s="20"/>
      <c r="S103" s="115" t="str">
        <f t="shared" si="48"/>
        <v/>
      </c>
      <c r="T103" s="21" t="str">
        <f t="shared" si="49"/>
        <v/>
      </c>
      <c r="U103" s="21" t="str">
        <f t="shared" si="50"/>
        <v/>
      </c>
      <c r="V103" s="21" t="str">
        <f t="shared" si="51"/>
        <v/>
      </c>
      <c r="W103" s="21" t="str">
        <f t="shared" si="52"/>
        <v/>
      </c>
      <c r="X103" s="21" t="str">
        <f t="shared" si="53"/>
        <v/>
      </c>
      <c r="Y103" s="114" t="str">
        <f t="shared" si="54"/>
        <v/>
      </c>
      <c r="Z103" s="20"/>
      <c r="AA103" s="30" t="str">
        <f>IF(D103="","",VLOOKUP(D103,Emargement!$A$9:$B$528,2,TRUE))</f>
        <v/>
      </c>
      <c r="AB103" s="20" t="str">
        <f>IF(D103="","",VLOOKUP(D103,Emargement!$A$9:$C$528,3,TRUE))</f>
        <v/>
      </c>
      <c r="AC103" s="20" t="str">
        <f>IF(D103="","",VLOOKUP(D103,Emargement!$A$9:$D$528,4,TRUE))</f>
        <v/>
      </c>
      <c r="AD103" s="20" t="str">
        <f>IF(D103="","",VLOOKUP(D103,Emargement!$A$9:$E$528,5,TRUE))</f>
        <v/>
      </c>
      <c r="AE103" s="20" t="str">
        <f>IF(D103="","",VLOOKUP(D103,Emargement!$A$9:$G$528,7,TRUE))</f>
        <v/>
      </c>
      <c r="AF103" s="20" t="str">
        <f>IF(D103="","",VLOOKUP(D103,Emargement!$A$9:$F$528,6,TRUE))</f>
        <v/>
      </c>
      <c r="AG103" s="31" t="str">
        <f t="shared" si="55"/>
        <v/>
      </c>
      <c r="AH103" s="20"/>
    </row>
    <row r="104" spans="1:34" x14ac:dyDescent="0.25">
      <c r="A104" s="21">
        <v>98</v>
      </c>
      <c r="B104" s="21">
        <v>98</v>
      </c>
      <c r="C104" s="21">
        <v>98</v>
      </c>
      <c r="D104" s="32"/>
      <c r="E104" s="33"/>
      <c r="F104" s="34"/>
      <c r="G104" s="35"/>
      <c r="H104" s="134"/>
      <c r="I104" s="21">
        <f t="shared" si="43"/>
        <v>0</v>
      </c>
      <c r="J104" s="21">
        <f t="shared" si="44"/>
        <v>0</v>
      </c>
      <c r="K104" s="21">
        <f t="shared" si="45"/>
        <v>0</v>
      </c>
      <c r="L104" s="21">
        <f>IFERROR(VLOOKUP(D104,Emargement!$A$9:$J$528,10,FALSE),0)</f>
        <v>0</v>
      </c>
      <c r="M104" s="20"/>
      <c r="N104" s="141" t="str">
        <f t="shared" si="46"/>
        <v/>
      </c>
      <c r="O104" s="20"/>
      <c r="P104" s="20">
        <f t="shared" ref="P104:P135" si="57">IF(D104&lt;&gt;"",IF(E104*3600+F104*60+G104=0,P103,E104*3600+F104*60+G104),0)</f>
        <v>0</v>
      </c>
      <c r="Q104" s="20">
        <f t="shared" si="56"/>
        <v>0</v>
      </c>
      <c r="R104" s="20"/>
      <c r="S104" s="115" t="str">
        <f t="shared" ref="S104:S135" si="58">IF(P104&lt;1,"",IF(W104="m.t","","à"))</f>
        <v/>
      </c>
      <c r="T104" s="21" t="str">
        <f t="shared" ref="T104:T135" si="59">IF(P104&lt;1,"",IF(Q104=Q103," ",IF(Q104&gt;=3600,INT(Q104/3600)," ")))</f>
        <v/>
      </c>
      <c r="U104" s="21" t="str">
        <f t="shared" ref="U104:U135" si="60">IF(P104&lt;1,"",IF(Q104=Q103," ",IF(Q104&gt;=3600,"h"," ")))</f>
        <v/>
      </c>
      <c r="V104" s="21" t="str">
        <f t="shared" ref="V104:V135" si="61">IF(P104&lt;1,"",IF(Q104=Q103," ",IF((Q104-3600*INT(Q104/3600))/60&gt;=1,INT((Q104-3600*INT(Q104/3600))/60)," ")))</f>
        <v/>
      </c>
      <c r="W104" s="21" t="str">
        <f t="shared" ref="W104:W135" si="62">IF(P104&lt;1,"",IF(Q104=Q103,"m.t",IF((Q104-3600*INT(Q104/3600))/60&gt;=1,"min"," ")))</f>
        <v/>
      </c>
      <c r="X104" s="21" t="str">
        <f t="shared" ref="X104:X135" si="63">IF(P104&lt;1,"",IF(Q104=Q103," ",Q104-60*INT((Q104-3600*INT(Q104/3600))/60)-3600*INT(Q104/3600)))</f>
        <v/>
      </c>
      <c r="Y104" s="114" t="str">
        <f t="shared" ref="Y104:Y135" si="64">IF(P104&lt;1,"",IF(Q104=Q103," ","sec"))</f>
        <v/>
      </c>
      <c r="Z104" s="20"/>
      <c r="AA104" s="30" t="str">
        <f>IF(D104="","",VLOOKUP(D104,Emargement!$A$9:$B$528,2,TRUE))</f>
        <v/>
      </c>
      <c r="AB104" s="20" t="str">
        <f>IF(D104="","",VLOOKUP(D104,Emargement!$A$9:$C$528,3,TRUE))</f>
        <v/>
      </c>
      <c r="AC104" s="20" t="str">
        <f>IF(D104="","",VLOOKUP(D104,Emargement!$A$9:$D$528,4,TRUE))</f>
        <v/>
      </c>
      <c r="AD104" s="20" t="str">
        <f>IF(D104="","",VLOOKUP(D104,Emargement!$A$9:$E$528,5,TRUE))</f>
        <v/>
      </c>
      <c r="AE104" s="20" t="str">
        <f>IF(D104="","",VLOOKUP(D104,Emargement!$A$9:$G$528,7,TRUE))</f>
        <v/>
      </c>
      <c r="AF104" s="20" t="str">
        <f>IF(D104="","",VLOOKUP(D104,Emargement!$A$9:$F$528,6,TRUE))</f>
        <v/>
      </c>
      <c r="AG104" s="31" t="str">
        <f t="shared" si="55"/>
        <v/>
      </c>
      <c r="AH104" s="36"/>
    </row>
    <row r="105" spans="1:34" x14ac:dyDescent="0.25">
      <c r="A105" s="21">
        <v>99</v>
      </c>
      <c r="B105" s="21">
        <v>99</v>
      </c>
      <c r="C105" s="21">
        <v>99</v>
      </c>
      <c r="D105" s="32"/>
      <c r="E105" s="33"/>
      <c r="F105" s="34"/>
      <c r="G105" s="35"/>
      <c r="H105" s="134"/>
      <c r="I105" s="21">
        <f t="shared" si="43"/>
        <v>0</v>
      </c>
      <c r="J105" s="21">
        <f t="shared" si="44"/>
        <v>0</v>
      </c>
      <c r="K105" s="21">
        <f t="shared" si="45"/>
        <v>0</v>
      </c>
      <c r="L105" s="21">
        <f>IFERROR(VLOOKUP(D105,Emargement!$A$9:$J$528,10,FALSE),0)</f>
        <v>0</v>
      </c>
      <c r="M105" s="20"/>
      <c r="N105" s="141" t="str">
        <f t="shared" si="46"/>
        <v/>
      </c>
      <c r="O105" s="20"/>
      <c r="P105" s="20">
        <f t="shared" si="57"/>
        <v>0</v>
      </c>
      <c r="Q105" s="20">
        <f t="shared" si="56"/>
        <v>0</v>
      </c>
      <c r="R105" s="20"/>
      <c r="S105" s="115" t="str">
        <f t="shared" si="58"/>
        <v/>
      </c>
      <c r="T105" s="21" t="str">
        <f t="shared" si="59"/>
        <v/>
      </c>
      <c r="U105" s="21" t="str">
        <f t="shared" si="60"/>
        <v/>
      </c>
      <c r="V105" s="21" t="str">
        <f t="shared" si="61"/>
        <v/>
      </c>
      <c r="W105" s="21" t="str">
        <f t="shared" si="62"/>
        <v/>
      </c>
      <c r="X105" s="21" t="str">
        <f t="shared" si="63"/>
        <v/>
      </c>
      <c r="Y105" s="114" t="str">
        <f t="shared" si="64"/>
        <v/>
      </c>
      <c r="Z105" s="20"/>
      <c r="AA105" s="30" t="str">
        <f>IF(D105="","",VLOOKUP(D105,Emargement!$A$9:$B$528,2,TRUE))</f>
        <v/>
      </c>
      <c r="AB105" s="20" t="str">
        <f>IF(D105="","",VLOOKUP(D105,Emargement!$A$9:$C$528,3,TRUE))</f>
        <v/>
      </c>
      <c r="AC105" s="20" t="str">
        <f>IF(D105="","",VLOOKUP(D105,Emargement!$A$9:$D$528,4,TRUE))</f>
        <v/>
      </c>
      <c r="AD105" s="20" t="str">
        <f>IF(D105="","",VLOOKUP(D105,Emargement!$A$9:$E$528,5,TRUE))</f>
        <v/>
      </c>
      <c r="AE105" s="20" t="str">
        <f>IF(D105="","",VLOOKUP(D105,Emargement!$A$9:$G$528,7,TRUE))</f>
        <v/>
      </c>
      <c r="AF105" s="20" t="str">
        <f>IF(D105="","",VLOOKUP(D105,Emargement!$A$9:$F$528,6,TRUE))</f>
        <v/>
      </c>
      <c r="AG105" s="31" t="str">
        <f t="shared" si="55"/>
        <v/>
      </c>
      <c r="AH105" s="36"/>
    </row>
    <row r="106" spans="1:34" x14ac:dyDescent="0.25">
      <c r="A106" s="21">
        <v>100</v>
      </c>
      <c r="B106" s="21">
        <v>100</v>
      </c>
      <c r="C106" s="21">
        <v>100</v>
      </c>
      <c r="D106" s="32"/>
      <c r="E106" s="33"/>
      <c r="F106" s="34"/>
      <c r="G106" s="35"/>
      <c r="H106" s="134"/>
      <c r="I106" s="21">
        <f t="shared" si="43"/>
        <v>0</v>
      </c>
      <c r="J106" s="21">
        <f t="shared" si="44"/>
        <v>0</v>
      </c>
      <c r="K106" s="21">
        <f t="shared" si="45"/>
        <v>0</v>
      </c>
      <c r="L106" s="21">
        <f>IFERROR(VLOOKUP(D106,Emargement!$A$9:$J$528,10,FALSE),0)</f>
        <v>0</v>
      </c>
      <c r="M106" s="20"/>
      <c r="N106" s="141" t="str">
        <f t="shared" si="46"/>
        <v/>
      </c>
      <c r="O106" s="20"/>
      <c r="P106" s="20">
        <f t="shared" si="57"/>
        <v>0</v>
      </c>
      <c r="Q106" s="20">
        <f t="shared" si="56"/>
        <v>0</v>
      </c>
      <c r="R106" s="20"/>
      <c r="S106" s="115" t="str">
        <f t="shared" si="58"/>
        <v/>
      </c>
      <c r="T106" s="21" t="str">
        <f t="shared" si="59"/>
        <v/>
      </c>
      <c r="U106" s="21" t="str">
        <f t="shared" si="60"/>
        <v/>
      </c>
      <c r="V106" s="21" t="str">
        <f t="shared" si="61"/>
        <v/>
      </c>
      <c r="W106" s="21" t="str">
        <f t="shared" si="62"/>
        <v/>
      </c>
      <c r="X106" s="21" t="str">
        <f t="shared" si="63"/>
        <v/>
      </c>
      <c r="Y106" s="114" t="str">
        <f t="shared" si="64"/>
        <v/>
      </c>
      <c r="Z106" s="20"/>
      <c r="AA106" s="30" t="str">
        <f>IF(D106="","",VLOOKUP(D106,Emargement!$A$9:$B$528,2,TRUE))</f>
        <v/>
      </c>
      <c r="AB106" s="20" t="str">
        <f>IF(D106="","",VLOOKUP(D106,Emargement!$A$9:$C$528,3,TRUE))</f>
        <v/>
      </c>
      <c r="AC106" s="20" t="str">
        <f>IF(D106="","",VLOOKUP(D106,Emargement!$A$9:$D$528,4,TRUE))</f>
        <v/>
      </c>
      <c r="AD106" s="20" t="str">
        <f>IF(D106="","",VLOOKUP(D106,Emargement!$A$9:$E$528,5,TRUE))</f>
        <v/>
      </c>
      <c r="AE106" s="20" t="str">
        <f>IF(D106="","",VLOOKUP(D106,Emargement!$A$9:$G$528,7,TRUE))</f>
        <v/>
      </c>
      <c r="AF106" s="20" t="str">
        <f>IF(D106="","",VLOOKUP(D106,Emargement!$A$9:$F$528,6,TRUE))</f>
        <v/>
      </c>
      <c r="AG106" s="31" t="str">
        <f t="shared" si="55"/>
        <v/>
      </c>
      <c r="AH106" s="36"/>
    </row>
    <row r="107" spans="1:34" x14ac:dyDescent="0.25">
      <c r="A107" s="21">
        <v>101</v>
      </c>
      <c r="B107" s="21">
        <v>101</v>
      </c>
      <c r="C107" s="21">
        <v>101</v>
      </c>
      <c r="D107" s="32"/>
      <c r="E107" s="33"/>
      <c r="F107" s="34"/>
      <c r="G107" s="35"/>
      <c r="H107" s="134"/>
      <c r="I107" s="21">
        <f t="shared" si="43"/>
        <v>0</v>
      </c>
      <c r="J107" s="21">
        <f t="shared" si="44"/>
        <v>0</v>
      </c>
      <c r="K107" s="21">
        <f t="shared" si="45"/>
        <v>0</v>
      </c>
      <c r="L107" s="21">
        <f>IFERROR(VLOOKUP(D107,Emargement!$A$9:$J$528,10,FALSE),0)</f>
        <v>0</v>
      </c>
      <c r="M107" s="20"/>
      <c r="N107" s="141" t="str">
        <f t="shared" si="46"/>
        <v/>
      </c>
      <c r="O107" s="20"/>
      <c r="P107" s="20">
        <f t="shared" si="57"/>
        <v>0</v>
      </c>
      <c r="Q107" s="20">
        <f t="shared" si="56"/>
        <v>0</v>
      </c>
      <c r="R107" s="20"/>
      <c r="S107" s="115" t="str">
        <f t="shared" si="58"/>
        <v/>
      </c>
      <c r="T107" s="21" t="str">
        <f t="shared" si="59"/>
        <v/>
      </c>
      <c r="U107" s="21" t="str">
        <f t="shared" si="60"/>
        <v/>
      </c>
      <c r="V107" s="21" t="str">
        <f t="shared" si="61"/>
        <v/>
      </c>
      <c r="W107" s="21" t="str">
        <f t="shared" si="62"/>
        <v/>
      </c>
      <c r="X107" s="21" t="str">
        <f t="shared" si="63"/>
        <v/>
      </c>
      <c r="Y107" s="114" t="str">
        <f t="shared" si="64"/>
        <v/>
      </c>
      <c r="Z107" s="20"/>
      <c r="AA107" s="30" t="str">
        <f>IF(D107="","",VLOOKUP(D107,Emargement!$A$9:$B$528,2,TRUE))</f>
        <v/>
      </c>
      <c r="AB107" s="20" t="str">
        <f>IF(D107="","",VLOOKUP(D107,Emargement!$A$9:$C$528,3,TRUE))</f>
        <v/>
      </c>
      <c r="AC107" s="20" t="str">
        <f>IF(D107="","",VLOOKUP(D107,Emargement!$A$9:$D$528,4,TRUE))</f>
        <v/>
      </c>
      <c r="AD107" s="20" t="str">
        <f>IF(D107="","",VLOOKUP(D107,Emargement!$A$9:$E$528,5,TRUE))</f>
        <v/>
      </c>
      <c r="AE107" s="20" t="str">
        <f>IF(D107="","",VLOOKUP(D107,Emargement!$A$9:$G$528,7,TRUE))</f>
        <v/>
      </c>
      <c r="AF107" s="20" t="str">
        <f>IF(D107="","",VLOOKUP(D107,Emargement!$A$9:$F$528,6,TRUE))</f>
        <v/>
      </c>
      <c r="AG107" s="31" t="str">
        <f t="shared" si="55"/>
        <v/>
      </c>
      <c r="AH107" s="36"/>
    </row>
    <row r="108" spans="1:34" x14ac:dyDescent="0.25">
      <c r="A108" s="21">
        <v>102</v>
      </c>
      <c r="B108" s="21">
        <v>102</v>
      </c>
      <c r="C108" s="21">
        <v>102</v>
      </c>
      <c r="D108" s="32"/>
      <c r="E108" s="33"/>
      <c r="F108" s="34"/>
      <c r="G108" s="35"/>
      <c r="H108" s="134"/>
      <c r="I108" s="21">
        <f t="shared" si="43"/>
        <v>0</v>
      </c>
      <c r="J108" s="21">
        <f t="shared" si="44"/>
        <v>0</v>
      </c>
      <c r="K108" s="21">
        <f t="shared" si="45"/>
        <v>0</v>
      </c>
      <c r="L108" s="21">
        <f>IFERROR(VLOOKUP(D108,Emargement!$A$9:$J$528,10,FALSE),0)</f>
        <v>0</v>
      </c>
      <c r="M108" s="20"/>
      <c r="N108" s="141" t="str">
        <f t="shared" si="46"/>
        <v/>
      </c>
      <c r="O108" s="20"/>
      <c r="P108" s="20">
        <f t="shared" si="57"/>
        <v>0</v>
      </c>
      <c r="Q108" s="20">
        <f t="shared" si="56"/>
        <v>0</v>
      </c>
      <c r="R108" s="20"/>
      <c r="S108" s="115" t="str">
        <f t="shared" si="58"/>
        <v/>
      </c>
      <c r="T108" s="21" t="str">
        <f t="shared" si="59"/>
        <v/>
      </c>
      <c r="U108" s="21" t="str">
        <f t="shared" si="60"/>
        <v/>
      </c>
      <c r="V108" s="21" t="str">
        <f t="shared" si="61"/>
        <v/>
      </c>
      <c r="W108" s="21" t="str">
        <f t="shared" si="62"/>
        <v/>
      </c>
      <c r="X108" s="21" t="str">
        <f t="shared" si="63"/>
        <v/>
      </c>
      <c r="Y108" s="114" t="str">
        <f t="shared" si="64"/>
        <v/>
      </c>
      <c r="Z108" s="20"/>
      <c r="AA108" s="30" t="str">
        <f>IF(D108="","",VLOOKUP(D108,Emargement!$A$9:$B$528,2,TRUE))</f>
        <v/>
      </c>
      <c r="AB108" s="20" t="str">
        <f>IF(D108="","",VLOOKUP(D108,Emargement!$A$9:$C$528,3,TRUE))</f>
        <v/>
      </c>
      <c r="AC108" s="20" t="str">
        <f>IF(D108="","",VLOOKUP(D108,Emargement!$A$9:$D$528,4,TRUE))</f>
        <v/>
      </c>
      <c r="AD108" s="20" t="str">
        <f>IF(D108="","",VLOOKUP(D108,Emargement!$A$9:$E$528,5,TRUE))</f>
        <v/>
      </c>
      <c r="AE108" s="20" t="str">
        <f>IF(D108="","",VLOOKUP(D108,Emargement!$A$9:$G$528,7,TRUE))</f>
        <v/>
      </c>
      <c r="AF108" s="20" t="str">
        <f>IF(D108="","",VLOOKUP(D108,Emargement!$A$9:$F$528,6,TRUE))</f>
        <v/>
      </c>
      <c r="AG108" s="31" t="str">
        <f t="shared" si="55"/>
        <v/>
      </c>
      <c r="AH108" s="36"/>
    </row>
    <row r="109" spans="1:34" x14ac:dyDescent="0.25">
      <c r="A109" s="21">
        <v>103</v>
      </c>
      <c r="B109" s="21">
        <v>103</v>
      </c>
      <c r="C109" s="21">
        <v>103</v>
      </c>
      <c r="D109" s="32"/>
      <c r="E109" s="33"/>
      <c r="F109" s="34"/>
      <c r="G109" s="35"/>
      <c r="H109" s="134"/>
      <c r="I109" s="21">
        <f t="shared" si="43"/>
        <v>0</v>
      </c>
      <c r="J109" s="21">
        <f t="shared" si="44"/>
        <v>0</v>
      </c>
      <c r="K109" s="21">
        <f t="shared" si="45"/>
        <v>0</v>
      </c>
      <c r="L109" s="21">
        <f>IFERROR(VLOOKUP(D109,Emargement!$A$9:$J$528,10,FALSE),0)</f>
        <v>0</v>
      </c>
      <c r="M109" s="20"/>
      <c r="N109" s="141" t="str">
        <f t="shared" si="46"/>
        <v/>
      </c>
      <c r="O109" s="20"/>
      <c r="P109" s="20">
        <f t="shared" si="57"/>
        <v>0</v>
      </c>
      <c r="Q109" s="20">
        <f t="shared" si="56"/>
        <v>0</v>
      </c>
      <c r="R109" s="20"/>
      <c r="S109" s="115" t="str">
        <f t="shared" si="58"/>
        <v/>
      </c>
      <c r="T109" s="21" t="str">
        <f t="shared" si="59"/>
        <v/>
      </c>
      <c r="U109" s="21" t="str">
        <f t="shared" si="60"/>
        <v/>
      </c>
      <c r="V109" s="21" t="str">
        <f t="shared" si="61"/>
        <v/>
      </c>
      <c r="W109" s="21" t="str">
        <f t="shared" si="62"/>
        <v/>
      </c>
      <c r="X109" s="21" t="str">
        <f t="shared" si="63"/>
        <v/>
      </c>
      <c r="Y109" s="114" t="str">
        <f t="shared" si="64"/>
        <v/>
      </c>
      <c r="Z109" s="20"/>
      <c r="AA109" s="30" t="str">
        <f>IF(D109="","",VLOOKUP(D109,Emargement!$A$9:$B$528,2,TRUE))</f>
        <v/>
      </c>
      <c r="AB109" s="20" t="str">
        <f>IF(D109="","",VLOOKUP(D109,Emargement!$A$9:$C$528,3,TRUE))</f>
        <v/>
      </c>
      <c r="AC109" s="20" t="str">
        <f>IF(D109="","",VLOOKUP(D109,Emargement!$A$9:$D$528,4,TRUE))</f>
        <v/>
      </c>
      <c r="AD109" s="20" t="str">
        <f>IF(D109="","",VLOOKUP(D109,Emargement!$A$9:$E$528,5,TRUE))</f>
        <v/>
      </c>
      <c r="AE109" s="20" t="str">
        <f>IF(D109="","",VLOOKUP(D109,Emargement!$A$9:$G$528,7,TRUE))</f>
        <v/>
      </c>
      <c r="AF109" s="20" t="str">
        <f>IF(D109="","",VLOOKUP(D109,Emargement!$A$9:$F$528,6,TRUE))</f>
        <v/>
      </c>
      <c r="AG109" s="31" t="str">
        <f t="shared" si="55"/>
        <v/>
      </c>
      <c r="AH109" s="36"/>
    </row>
    <row r="110" spans="1:34" x14ac:dyDescent="0.25">
      <c r="A110" s="21">
        <v>104</v>
      </c>
      <c r="B110" s="21">
        <v>104</v>
      </c>
      <c r="C110" s="21">
        <v>104</v>
      </c>
      <c r="D110" s="32"/>
      <c r="E110" s="33"/>
      <c r="F110" s="34"/>
      <c r="G110" s="35"/>
      <c r="H110" s="134"/>
      <c r="I110" s="21">
        <f t="shared" si="43"/>
        <v>0</v>
      </c>
      <c r="J110" s="21">
        <f t="shared" si="44"/>
        <v>0</v>
      </c>
      <c r="K110" s="21">
        <f t="shared" si="45"/>
        <v>0</v>
      </c>
      <c r="L110" s="21">
        <f>IFERROR(VLOOKUP(D110,Emargement!$A$9:$J$528,10,FALSE),0)</f>
        <v>0</v>
      </c>
      <c r="M110" s="20"/>
      <c r="N110" s="141" t="str">
        <f t="shared" si="46"/>
        <v/>
      </c>
      <c r="O110" s="20"/>
      <c r="P110" s="20">
        <f t="shared" si="57"/>
        <v>0</v>
      </c>
      <c r="Q110" s="20">
        <f t="shared" si="56"/>
        <v>0</v>
      </c>
      <c r="R110" s="20"/>
      <c r="S110" s="115" t="str">
        <f t="shared" si="58"/>
        <v/>
      </c>
      <c r="T110" s="21" t="str">
        <f t="shared" si="59"/>
        <v/>
      </c>
      <c r="U110" s="21" t="str">
        <f t="shared" si="60"/>
        <v/>
      </c>
      <c r="V110" s="21" t="str">
        <f t="shared" si="61"/>
        <v/>
      </c>
      <c r="W110" s="21" t="str">
        <f t="shared" si="62"/>
        <v/>
      </c>
      <c r="X110" s="21" t="str">
        <f t="shared" si="63"/>
        <v/>
      </c>
      <c r="Y110" s="114" t="str">
        <f t="shared" si="64"/>
        <v/>
      </c>
      <c r="Z110" s="20"/>
      <c r="AA110" s="30" t="str">
        <f>IF(D110="","",VLOOKUP(D110,Emargement!$A$9:$B$528,2,TRUE))</f>
        <v/>
      </c>
      <c r="AB110" s="20" t="str">
        <f>IF(D110="","",VLOOKUP(D110,Emargement!$A$9:$C$528,3,TRUE))</f>
        <v/>
      </c>
      <c r="AC110" s="20" t="str">
        <f>IF(D110="","",VLOOKUP(D110,Emargement!$A$9:$D$528,4,TRUE))</f>
        <v/>
      </c>
      <c r="AD110" s="20" t="str">
        <f>IF(D110="","",VLOOKUP(D110,Emargement!$A$9:$E$528,5,TRUE))</f>
        <v/>
      </c>
      <c r="AE110" s="20" t="str">
        <f>IF(D110="","",VLOOKUP(D110,Emargement!$A$9:$G$528,7,TRUE))</f>
        <v/>
      </c>
      <c r="AF110" s="20" t="str">
        <f>IF(D110="","",VLOOKUP(D110,Emargement!$A$9:$F$528,6,TRUE))</f>
        <v/>
      </c>
      <c r="AG110" s="31" t="str">
        <f t="shared" si="55"/>
        <v/>
      </c>
      <c r="AH110" s="36"/>
    </row>
    <row r="111" spans="1:34" x14ac:dyDescent="0.25">
      <c r="A111" s="21">
        <v>105</v>
      </c>
      <c r="B111" s="21">
        <v>105</v>
      </c>
      <c r="C111" s="21">
        <v>105</v>
      </c>
      <c r="D111" s="32"/>
      <c r="E111" s="33"/>
      <c r="F111" s="34"/>
      <c r="G111" s="35"/>
      <c r="H111" s="134"/>
      <c r="I111" s="21">
        <f t="shared" si="43"/>
        <v>0</v>
      </c>
      <c r="J111" s="21">
        <f t="shared" si="44"/>
        <v>0</v>
      </c>
      <c r="K111" s="21">
        <f t="shared" si="45"/>
        <v>0</v>
      </c>
      <c r="L111" s="21">
        <f>IFERROR(VLOOKUP(D111,Emargement!$A$9:$J$528,10,FALSE),0)</f>
        <v>0</v>
      </c>
      <c r="M111" s="20"/>
      <c r="N111" s="141" t="str">
        <f t="shared" si="46"/>
        <v/>
      </c>
      <c r="O111" s="20"/>
      <c r="P111" s="20">
        <f t="shared" si="57"/>
        <v>0</v>
      </c>
      <c r="Q111" s="20">
        <f t="shared" si="56"/>
        <v>0</v>
      </c>
      <c r="R111" s="20"/>
      <c r="S111" s="115" t="str">
        <f t="shared" si="58"/>
        <v/>
      </c>
      <c r="T111" s="21" t="str">
        <f t="shared" si="59"/>
        <v/>
      </c>
      <c r="U111" s="21" t="str">
        <f t="shared" si="60"/>
        <v/>
      </c>
      <c r="V111" s="21" t="str">
        <f t="shared" si="61"/>
        <v/>
      </c>
      <c r="W111" s="21" t="str">
        <f t="shared" si="62"/>
        <v/>
      </c>
      <c r="X111" s="21" t="str">
        <f t="shared" si="63"/>
        <v/>
      </c>
      <c r="Y111" s="114" t="str">
        <f t="shared" si="64"/>
        <v/>
      </c>
      <c r="Z111" s="20"/>
      <c r="AA111" s="30" t="str">
        <f>IF(D111="","",VLOOKUP(D111,Emargement!$A$9:$B$528,2,TRUE))</f>
        <v/>
      </c>
      <c r="AB111" s="20" t="str">
        <f>IF(D111="","",VLOOKUP(D111,Emargement!$A$9:$C$528,3,TRUE))</f>
        <v/>
      </c>
      <c r="AC111" s="20" t="str">
        <f>IF(D111="","",VLOOKUP(D111,Emargement!$A$9:$D$528,4,TRUE))</f>
        <v/>
      </c>
      <c r="AD111" s="20" t="str">
        <f>IF(D111="","",VLOOKUP(D111,Emargement!$A$9:$E$528,5,TRUE))</f>
        <v/>
      </c>
      <c r="AE111" s="20" t="str">
        <f>IF(D111="","",VLOOKUP(D111,Emargement!$A$9:$G$528,7,TRUE))</f>
        <v/>
      </c>
      <c r="AF111" s="20" t="str">
        <f>IF(D111="","",VLOOKUP(D111,Emargement!$A$9:$F$528,6,TRUE))</f>
        <v/>
      </c>
      <c r="AG111" s="31" t="str">
        <f t="shared" si="55"/>
        <v/>
      </c>
      <c r="AH111" s="36"/>
    </row>
    <row r="112" spans="1:34" x14ac:dyDescent="0.25">
      <c r="A112" s="21">
        <v>106</v>
      </c>
      <c r="B112" s="21">
        <v>106</v>
      </c>
      <c r="C112" s="21">
        <v>106</v>
      </c>
      <c r="D112" s="32"/>
      <c r="E112" s="33"/>
      <c r="F112" s="34"/>
      <c r="G112" s="35"/>
      <c r="H112" s="134"/>
      <c r="I112" s="21">
        <f t="shared" si="43"/>
        <v>0</v>
      </c>
      <c r="J112" s="21">
        <f t="shared" si="44"/>
        <v>0</v>
      </c>
      <c r="K112" s="21">
        <f t="shared" si="45"/>
        <v>0</v>
      </c>
      <c r="L112" s="21">
        <f>IFERROR(VLOOKUP(D112,Emargement!$A$9:$J$528,10,FALSE),0)</f>
        <v>0</v>
      </c>
      <c r="M112" s="20"/>
      <c r="N112" s="141" t="str">
        <f t="shared" si="46"/>
        <v/>
      </c>
      <c r="O112" s="20"/>
      <c r="P112" s="20">
        <f t="shared" si="57"/>
        <v>0</v>
      </c>
      <c r="Q112" s="20">
        <f t="shared" si="56"/>
        <v>0</v>
      </c>
      <c r="R112" s="20"/>
      <c r="S112" s="115" t="str">
        <f t="shared" si="58"/>
        <v/>
      </c>
      <c r="T112" s="21" t="str">
        <f t="shared" si="59"/>
        <v/>
      </c>
      <c r="U112" s="21" t="str">
        <f t="shared" si="60"/>
        <v/>
      </c>
      <c r="V112" s="21" t="str">
        <f t="shared" si="61"/>
        <v/>
      </c>
      <c r="W112" s="21" t="str">
        <f t="shared" si="62"/>
        <v/>
      </c>
      <c r="X112" s="21" t="str">
        <f t="shared" si="63"/>
        <v/>
      </c>
      <c r="Y112" s="114" t="str">
        <f t="shared" si="64"/>
        <v/>
      </c>
      <c r="Z112" s="20"/>
      <c r="AA112" s="30" t="str">
        <f>IF(D112="","",VLOOKUP(D112,Emargement!$A$9:$B$528,2,TRUE))</f>
        <v/>
      </c>
      <c r="AB112" s="20" t="str">
        <f>IF(D112="","",VLOOKUP(D112,Emargement!$A$9:$C$528,3,TRUE))</f>
        <v/>
      </c>
      <c r="AC112" s="20" t="str">
        <f>IF(D112="","",VLOOKUP(D112,Emargement!$A$9:$D$528,4,TRUE))</f>
        <v/>
      </c>
      <c r="AD112" s="20" t="str">
        <f>IF(D112="","",VLOOKUP(D112,Emargement!$A$9:$E$528,5,TRUE))</f>
        <v/>
      </c>
      <c r="AE112" s="20" t="str">
        <f>IF(D112="","",VLOOKUP(D112,Emargement!$A$9:$G$528,7,TRUE))</f>
        <v/>
      </c>
      <c r="AF112" s="20" t="str">
        <f>IF(D112="","",VLOOKUP(D112,Emargement!$A$9:$F$528,6,TRUE))</f>
        <v/>
      </c>
      <c r="AG112" s="31" t="str">
        <f t="shared" si="55"/>
        <v/>
      </c>
      <c r="AH112" s="36"/>
    </row>
    <row r="113" spans="1:34" x14ac:dyDescent="0.25">
      <c r="A113" s="21">
        <v>107</v>
      </c>
      <c r="B113" s="21">
        <v>107</v>
      </c>
      <c r="C113" s="21">
        <v>107</v>
      </c>
      <c r="D113" s="32"/>
      <c r="E113" s="33"/>
      <c r="F113" s="34"/>
      <c r="G113" s="35"/>
      <c r="H113" s="134"/>
      <c r="I113" s="21">
        <f t="shared" si="43"/>
        <v>0</v>
      </c>
      <c r="J113" s="21">
        <f t="shared" si="44"/>
        <v>0</v>
      </c>
      <c r="K113" s="21">
        <f t="shared" si="45"/>
        <v>0</v>
      </c>
      <c r="L113" s="21">
        <f>IFERROR(VLOOKUP(D113,Emargement!$A$9:$J$528,10,FALSE),0)</f>
        <v>0</v>
      </c>
      <c r="M113" s="20"/>
      <c r="N113" s="141" t="str">
        <f t="shared" si="46"/>
        <v/>
      </c>
      <c r="O113" s="20"/>
      <c r="P113" s="20">
        <f t="shared" si="57"/>
        <v>0</v>
      </c>
      <c r="Q113" s="20">
        <f t="shared" si="56"/>
        <v>0</v>
      </c>
      <c r="R113" s="20"/>
      <c r="S113" s="115" t="str">
        <f t="shared" si="58"/>
        <v/>
      </c>
      <c r="T113" s="21" t="str">
        <f t="shared" si="59"/>
        <v/>
      </c>
      <c r="U113" s="21" t="str">
        <f t="shared" si="60"/>
        <v/>
      </c>
      <c r="V113" s="21" t="str">
        <f t="shared" si="61"/>
        <v/>
      </c>
      <c r="W113" s="21" t="str">
        <f t="shared" si="62"/>
        <v/>
      </c>
      <c r="X113" s="21" t="str">
        <f t="shared" si="63"/>
        <v/>
      </c>
      <c r="Y113" s="114" t="str">
        <f t="shared" si="64"/>
        <v/>
      </c>
      <c r="Z113" s="20"/>
      <c r="AA113" s="30" t="str">
        <f>IF(D113="","",VLOOKUP(D113,Emargement!$A$9:$B$528,2,TRUE))</f>
        <v/>
      </c>
      <c r="AB113" s="20" t="str">
        <f>IF(D113="","",VLOOKUP(D113,Emargement!$A$9:$C$528,3,TRUE))</f>
        <v/>
      </c>
      <c r="AC113" s="20" t="str">
        <f>IF(D113="","",VLOOKUP(D113,Emargement!$A$9:$D$528,4,TRUE))</f>
        <v/>
      </c>
      <c r="AD113" s="20" t="str">
        <f>IF(D113="","",VLOOKUP(D113,Emargement!$A$9:$E$528,5,TRUE))</f>
        <v/>
      </c>
      <c r="AE113" s="20" t="str">
        <f>IF(D113="","",VLOOKUP(D113,Emargement!$A$9:$G$528,7,TRUE))</f>
        <v/>
      </c>
      <c r="AF113" s="20" t="str">
        <f>IF(D113="","",VLOOKUP(D113,Emargement!$A$9:$F$528,6,TRUE))</f>
        <v/>
      </c>
      <c r="AG113" s="31" t="str">
        <f t="shared" si="55"/>
        <v/>
      </c>
      <c r="AH113" s="36"/>
    </row>
    <row r="114" spans="1:34" x14ac:dyDescent="0.25">
      <c r="A114" s="21">
        <v>108</v>
      </c>
      <c r="B114" s="21">
        <v>108</v>
      </c>
      <c r="C114" s="21">
        <v>108</v>
      </c>
      <c r="D114" s="32"/>
      <c r="E114" s="33"/>
      <c r="F114" s="34"/>
      <c r="G114" s="35"/>
      <c r="H114" s="134"/>
      <c r="I114" s="21">
        <f t="shared" si="43"/>
        <v>0</v>
      </c>
      <c r="J114" s="21">
        <f t="shared" si="44"/>
        <v>0</v>
      </c>
      <c r="K114" s="21">
        <f t="shared" si="45"/>
        <v>0</v>
      </c>
      <c r="L114" s="21">
        <f>IFERROR(VLOOKUP(D114,Emargement!$A$9:$J$528,10,FALSE),0)</f>
        <v>0</v>
      </c>
      <c r="M114" s="20"/>
      <c r="N114" s="141" t="str">
        <f t="shared" si="46"/>
        <v/>
      </c>
      <c r="O114" s="20"/>
      <c r="P114" s="20">
        <f t="shared" si="57"/>
        <v>0</v>
      </c>
      <c r="Q114" s="20">
        <f t="shared" si="56"/>
        <v>0</v>
      </c>
      <c r="R114" s="20"/>
      <c r="S114" s="115" t="str">
        <f t="shared" si="58"/>
        <v/>
      </c>
      <c r="T114" s="21" t="str">
        <f t="shared" si="59"/>
        <v/>
      </c>
      <c r="U114" s="21" t="str">
        <f t="shared" si="60"/>
        <v/>
      </c>
      <c r="V114" s="21" t="str">
        <f t="shared" si="61"/>
        <v/>
      </c>
      <c r="W114" s="21" t="str">
        <f t="shared" si="62"/>
        <v/>
      </c>
      <c r="X114" s="21" t="str">
        <f t="shared" si="63"/>
        <v/>
      </c>
      <c r="Y114" s="114" t="str">
        <f t="shared" si="64"/>
        <v/>
      </c>
      <c r="Z114" s="20"/>
      <c r="AA114" s="30" t="str">
        <f>IF(D114="","",VLOOKUP(D114,Emargement!$A$9:$B$528,2,TRUE))</f>
        <v/>
      </c>
      <c r="AB114" s="20" t="str">
        <f>IF(D114="","",VLOOKUP(D114,Emargement!$A$9:$C$528,3,TRUE))</f>
        <v/>
      </c>
      <c r="AC114" s="20" t="str">
        <f>IF(D114="","",VLOOKUP(D114,Emargement!$A$9:$D$528,4,TRUE))</f>
        <v/>
      </c>
      <c r="AD114" s="20" t="str">
        <f>IF(D114="","",VLOOKUP(D114,Emargement!$A$9:$E$528,5,TRUE))</f>
        <v/>
      </c>
      <c r="AE114" s="20" t="str">
        <f>IF(D114="","",VLOOKUP(D114,Emargement!$A$9:$G$528,7,TRUE))</f>
        <v/>
      </c>
      <c r="AF114" s="20" t="str">
        <f>IF(D114="","",VLOOKUP(D114,Emargement!$A$9:$F$528,6,TRUE))</f>
        <v/>
      </c>
      <c r="AG114" s="31" t="str">
        <f t="shared" si="55"/>
        <v/>
      </c>
      <c r="AH114" s="36"/>
    </row>
    <row r="115" spans="1:34" x14ac:dyDescent="0.25">
      <c r="A115" s="21">
        <v>109</v>
      </c>
      <c r="B115" s="21">
        <v>109</v>
      </c>
      <c r="C115" s="21">
        <v>109</v>
      </c>
      <c r="D115" s="32"/>
      <c r="E115" s="33"/>
      <c r="F115" s="34"/>
      <c r="G115" s="35"/>
      <c r="H115" s="134"/>
      <c r="I115" s="21">
        <f t="shared" si="43"/>
        <v>0</v>
      </c>
      <c r="J115" s="21">
        <f t="shared" si="44"/>
        <v>0</v>
      </c>
      <c r="K115" s="21">
        <f t="shared" si="45"/>
        <v>0</v>
      </c>
      <c r="L115" s="21">
        <f>IFERROR(VLOOKUP(D115,Emargement!$A$9:$J$528,10,FALSE),0)</f>
        <v>0</v>
      </c>
      <c r="M115" s="20"/>
      <c r="N115" s="141" t="str">
        <f t="shared" si="46"/>
        <v/>
      </c>
      <c r="O115" s="20"/>
      <c r="P115" s="20">
        <f t="shared" si="57"/>
        <v>0</v>
      </c>
      <c r="Q115" s="20">
        <f t="shared" si="56"/>
        <v>0</v>
      </c>
      <c r="R115" s="20"/>
      <c r="S115" s="115" t="str">
        <f t="shared" si="58"/>
        <v/>
      </c>
      <c r="T115" s="21" t="str">
        <f t="shared" si="59"/>
        <v/>
      </c>
      <c r="U115" s="21" t="str">
        <f t="shared" si="60"/>
        <v/>
      </c>
      <c r="V115" s="21" t="str">
        <f t="shared" si="61"/>
        <v/>
      </c>
      <c r="W115" s="21" t="str">
        <f t="shared" si="62"/>
        <v/>
      </c>
      <c r="X115" s="21" t="str">
        <f t="shared" si="63"/>
        <v/>
      </c>
      <c r="Y115" s="114" t="str">
        <f t="shared" si="64"/>
        <v/>
      </c>
      <c r="Z115" s="20"/>
      <c r="AA115" s="30" t="str">
        <f>IF(D115="","",VLOOKUP(D115,Emargement!$A$9:$B$528,2,TRUE))</f>
        <v/>
      </c>
      <c r="AB115" s="20" t="str">
        <f>IF(D115="","",VLOOKUP(D115,Emargement!$A$9:$C$528,3,TRUE))</f>
        <v/>
      </c>
      <c r="AC115" s="20" t="str">
        <f>IF(D115="","",VLOOKUP(D115,Emargement!$A$9:$D$528,4,TRUE))</f>
        <v/>
      </c>
      <c r="AD115" s="20" t="str">
        <f>IF(D115="","",VLOOKUP(D115,Emargement!$A$9:$E$528,5,TRUE))</f>
        <v/>
      </c>
      <c r="AE115" s="20" t="str">
        <f>IF(D115="","",VLOOKUP(D115,Emargement!$A$9:$G$528,7,TRUE))</f>
        <v/>
      </c>
      <c r="AF115" s="20" t="str">
        <f>IF(D115="","",VLOOKUP(D115,Emargement!$A$9:$F$528,6,TRUE))</f>
        <v/>
      </c>
      <c r="AG115" s="31" t="str">
        <f t="shared" si="55"/>
        <v/>
      </c>
      <c r="AH115" s="36"/>
    </row>
    <row r="116" spans="1:34" x14ac:dyDescent="0.25">
      <c r="A116" s="21">
        <v>110</v>
      </c>
      <c r="B116" s="21">
        <v>110</v>
      </c>
      <c r="C116" s="21">
        <v>110</v>
      </c>
      <c r="D116" s="32"/>
      <c r="E116" s="33"/>
      <c r="F116" s="34"/>
      <c r="G116" s="35"/>
      <c r="H116" s="134"/>
      <c r="I116" s="21">
        <f t="shared" si="43"/>
        <v>0</v>
      </c>
      <c r="J116" s="21">
        <f t="shared" si="44"/>
        <v>0</v>
      </c>
      <c r="K116" s="21">
        <f t="shared" si="45"/>
        <v>0</v>
      </c>
      <c r="L116" s="21">
        <f>IFERROR(VLOOKUP(D116,Emargement!$A$9:$J$528,10,FALSE),0)</f>
        <v>0</v>
      </c>
      <c r="M116" s="20"/>
      <c r="N116" s="141" t="str">
        <f t="shared" si="46"/>
        <v/>
      </c>
      <c r="O116" s="20"/>
      <c r="P116" s="20">
        <f t="shared" si="57"/>
        <v>0</v>
      </c>
      <c r="Q116" s="20">
        <f t="shared" si="56"/>
        <v>0</v>
      </c>
      <c r="R116" s="20"/>
      <c r="S116" s="115" t="str">
        <f t="shared" si="58"/>
        <v/>
      </c>
      <c r="T116" s="21" t="str">
        <f t="shared" si="59"/>
        <v/>
      </c>
      <c r="U116" s="21" t="str">
        <f t="shared" si="60"/>
        <v/>
      </c>
      <c r="V116" s="21" t="str">
        <f t="shared" si="61"/>
        <v/>
      </c>
      <c r="W116" s="21" t="str">
        <f t="shared" si="62"/>
        <v/>
      </c>
      <c r="X116" s="21" t="str">
        <f t="shared" si="63"/>
        <v/>
      </c>
      <c r="Y116" s="114" t="str">
        <f t="shared" si="64"/>
        <v/>
      </c>
      <c r="Z116" s="20"/>
      <c r="AA116" s="30" t="str">
        <f>IF(D116="","",VLOOKUP(D116,Emargement!$A$9:$B$528,2,TRUE))</f>
        <v/>
      </c>
      <c r="AB116" s="20" t="str">
        <f>IF(D116="","",VLOOKUP(D116,Emargement!$A$9:$C$528,3,TRUE))</f>
        <v/>
      </c>
      <c r="AC116" s="20" t="str">
        <f>IF(D116="","",VLOOKUP(D116,Emargement!$A$9:$D$528,4,TRUE))</f>
        <v/>
      </c>
      <c r="AD116" s="20" t="str">
        <f>IF(D116="","",VLOOKUP(D116,Emargement!$A$9:$E$528,5,TRUE))</f>
        <v/>
      </c>
      <c r="AE116" s="20" t="str">
        <f>IF(D116="","",VLOOKUP(D116,Emargement!$A$9:$G$528,7,TRUE))</f>
        <v/>
      </c>
      <c r="AF116" s="20" t="str">
        <f>IF(D116="","",VLOOKUP(D116,Emargement!$A$9:$F$528,6,TRUE))</f>
        <v/>
      </c>
      <c r="AG116" s="31" t="str">
        <f t="shared" si="55"/>
        <v/>
      </c>
      <c r="AH116" s="36"/>
    </row>
    <row r="117" spans="1:34" x14ac:dyDescent="0.25">
      <c r="A117" s="21">
        <v>111</v>
      </c>
      <c r="B117" s="21">
        <v>111</v>
      </c>
      <c r="C117" s="21">
        <v>111</v>
      </c>
      <c r="D117" s="32"/>
      <c r="E117" s="33"/>
      <c r="F117" s="34"/>
      <c r="G117" s="35"/>
      <c r="H117" s="134"/>
      <c r="I117" s="21">
        <f t="shared" si="43"/>
        <v>0</v>
      </c>
      <c r="J117" s="21">
        <f t="shared" si="44"/>
        <v>0</v>
      </c>
      <c r="K117" s="21">
        <f t="shared" si="45"/>
        <v>0</v>
      </c>
      <c r="L117" s="21">
        <f>IFERROR(VLOOKUP(D117,Emargement!$A$9:$J$528,10,FALSE),0)</f>
        <v>0</v>
      </c>
      <c r="M117" s="20"/>
      <c r="N117" s="141" t="str">
        <f t="shared" si="46"/>
        <v/>
      </c>
      <c r="O117" s="20"/>
      <c r="P117" s="20">
        <f t="shared" si="57"/>
        <v>0</v>
      </c>
      <c r="Q117" s="20">
        <f t="shared" si="56"/>
        <v>0</v>
      </c>
      <c r="R117" s="20"/>
      <c r="S117" s="115" t="str">
        <f t="shared" si="58"/>
        <v/>
      </c>
      <c r="T117" s="21" t="str">
        <f t="shared" si="59"/>
        <v/>
      </c>
      <c r="U117" s="21" t="str">
        <f t="shared" si="60"/>
        <v/>
      </c>
      <c r="V117" s="21" t="str">
        <f t="shared" si="61"/>
        <v/>
      </c>
      <c r="W117" s="21" t="str">
        <f t="shared" si="62"/>
        <v/>
      </c>
      <c r="X117" s="21" t="str">
        <f t="shared" si="63"/>
        <v/>
      </c>
      <c r="Y117" s="114" t="str">
        <f t="shared" si="64"/>
        <v/>
      </c>
      <c r="Z117" s="20"/>
      <c r="AA117" s="30" t="str">
        <f>IF(D117="","",VLOOKUP(D117,Emargement!$A$9:$B$528,2,TRUE))</f>
        <v/>
      </c>
      <c r="AB117" s="20" t="str">
        <f>IF(D117="","",VLOOKUP(D117,Emargement!$A$9:$C$528,3,TRUE))</f>
        <v/>
      </c>
      <c r="AC117" s="20" t="str">
        <f>IF(D117="","",VLOOKUP(D117,Emargement!$A$9:$D$528,4,TRUE))</f>
        <v/>
      </c>
      <c r="AD117" s="20" t="str">
        <f>IF(D117="","",VLOOKUP(D117,Emargement!$A$9:$E$528,5,TRUE))</f>
        <v/>
      </c>
      <c r="AE117" s="20" t="str">
        <f>IF(D117="","",VLOOKUP(D117,Emargement!$A$9:$G$528,7,TRUE))</f>
        <v/>
      </c>
      <c r="AF117" s="20" t="str">
        <f>IF(D117="","",VLOOKUP(D117,Emargement!$A$9:$F$528,6,TRUE))</f>
        <v/>
      </c>
      <c r="AG117" s="31" t="str">
        <f t="shared" si="55"/>
        <v/>
      </c>
      <c r="AH117" s="36"/>
    </row>
    <row r="118" spans="1:34" x14ac:dyDescent="0.25">
      <c r="A118" s="21">
        <v>112</v>
      </c>
      <c r="B118" s="21">
        <v>112</v>
      </c>
      <c r="C118" s="21">
        <v>112</v>
      </c>
      <c r="D118" s="32"/>
      <c r="E118" s="33"/>
      <c r="F118" s="34"/>
      <c r="G118" s="35"/>
      <c r="H118" s="134"/>
      <c r="I118" s="21">
        <f t="shared" si="43"/>
        <v>0</v>
      </c>
      <c r="J118" s="21">
        <f t="shared" si="44"/>
        <v>0</v>
      </c>
      <c r="K118" s="21">
        <f t="shared" si="45"/>
        <v>0</v>
      </c>
      <c r="L118" s="21">
        <f>IFERROR(VLOOKUP(D118,Emargement!$A$9:$J$528,10,FALSE),0)</f>
        <v>0</v>
      </c>
      <c r="M118" s="20"/>
      <c r="N118" s="141" t="str">
        <f t="shared" si="46"/>
        <v/>
      </c>
      <c r="O118" s="20"/>
      <c r="P118" s="20">
        <f t="shared" si="57"/>
        <v>0</v>
      </c>
      <c r="Q118" s="20">
        <f t="shared" si="56"/>
        <v>0</v>
      </c>
      <c r="R118" s="20"/>
      <c r="S118" s="115" t="str">
        <f t="shared" si="58"/>
        <v/>
      </c>
      <c r="T118" s="21" t="str">
        <f t="shared" si="59"/>
        <v/>
      </c>
      <c r="U118" s="21" t="str">
        <f t="shared" si="60"/>
        <v/>
      </c>
      <c r="V118" s="21" t="str">
        <f t="shared" si="61"/>
        <v/>
      </c>
      <c r="W118" s="21" t="str">
        <f t="shared" si="62"/>
        <v/>
      </c>
      <c r="X118" s="21" t="str">
        <f t="shared" si="63"/>
        <v/>
      </c>
      <c r="Y118" s="114" t="str">
        <f t="shared" si="64"/>
        <v/>
      </c>
      <c r="Z118" s="20"/>
      <c r="AA118" s="30" t="str">
        <f>IF(D118="","",VLOOKUP(D118,Emargement!$A$9:$B$528,2,TRUE))</f>
        <v/>
      </c>
      <c r="AB118" s="20" t="str">
        <f>IF(D118="","",VLOOKUP(D118,Emargement!$A$9:$C$528,3,TRUE))</f>
        <v/>
      </c>
      <c r="AC118" s="20" t="str">
        <f>IF(D118="","",VLOOKUP(D118,Emargement!$A$9:$D$528,4,TRUE))</f>
        <v/>
      </c>
      <c r="AD118" s="20" t="str">
        <f>IF(D118="","",VLOOKUP(D118,Emargement!$A$9:$E$528,5,TRUE))</f>
        <v/>
      </c>
      <c r="AE118" s="20" t="str">
        <f>IF(D118="","",VLOOKUP(D118,Emargement!$A$9:$G$528,7,TRUE))</f>
        <v/>
      </c>
      <c r="AF118" s="20" t="str">
        <f>IF(D118="","",VLOOKUP(D118,Emargement!$A$9:$F$528,6,TRUE))</f>
        <v/>
      </c>
      <c r="AG118" s="31" t="str">
        <f t="shared" si="55"/>
        <v/>
      </c>
      <c r="AH118" s="36"/>
    </row>
    <row r="119" spans="1:34" x14ac:dyDescent="0.25">
      <c r="A119" s="21">
        <v>113</v>
      </c>
      <c r="B119" s="21">
        <v>113</v>
      </c>
      <c r="C119" s="21">
        <v>113</v>
      </c>
      <c r="D119" s="32"/>
      <c r="E119" s="33"/>
      <c r="F119" s="34"/>
      <c r="G119" s="35"/>
      <c r="H119" s="134"/>
      <c r="I119" s="21">
        <f t="shared" si="43"/>
        <v>0</v>
      </c>
      <c r="J119" s="21">
        <f t="shared" si="44"/>
        <v>0</v>
      </c>
      <c r="K119" s="21">
        <f t="shared" si="45"/>
        <v>0</v>
      </c>
      <c r="L119" s="21">
        <f>IFERROR(VLOOKUP(D119,Emargement!$A$9:$J$528,10,FALSE),0)</f>
        <v>0</v>
      </c>
      <c r="M119" s="20"/>
      <c r="N119" s="141" t="str">
        <f t="shared" si="46"/>
        <v/>
      </c>
      <c r="O119" s="20"/>
      <c r="P119" s="20">
        <f t="shared" si="57"/>
        <v>0</v>
      </c>
      <c r="Q119" s="20">
        <f t="shared" si="56"/>
        <v>0</v>
      </c>
      <c r="R119" s="20"/>
      <c r="S119" s="115" t="str">
        <f t="shared" si="58"/>
        <v/>
      </c>
      <c r="T119" s="21" t="str">
        <f t="shared" si="59"/>
        <v/>
      </c>
      <c r="U119" s="21" t="str">
        <f t="shared" si="60"/>
        <v/>
      </c>
      <c r="V119" s="21" t="str">
        <f t="shared" si="61"/>
        <v/>
      </c>
      <c r="W119" s="21" t="str">
        <f t="shared" si="62"/>
        <v/>
      </c>
      <c r="X119" s="21" t="str">
        <f t="shared" si="63"/>
        <v/>
      </c>
      <c r="Y119" s="114" t="str">
        <f t="shared" si="64"/>
        <v/>
      </c>
      <c r="Z119" s="20"/>
      <c r="AA119" s="30" t="str">
        <f>IF(D119="","",VLOOKUP(D119,Emargement!$A$9:$B$528,2,TRUE))</f>
        <v/>
      </c>
      <c r="AB119" s="20" t="str">
        <f>IF(D119="","",VLOOKUP(D119,Emargement!$A$9:$C$528,3,TRUE))</f>
        <v/>
      </c>
      <c r="AC119" s="20" t="str">
        <f>IF(D119="","",VLOOKUP(D119,Emargement!$A$9:$D$528,4,TRUE))</f>
        <v/>
      </c>
      <c r="AD119" s="20" t="str">
        <f>IF(D119="","",VLOOKUP(D119,Emargement!$A$9:$E$528,5,TRUE))</f>
        <v/>
      </c>
      <c r="AE119" s="20" t="str">
        <f>IF(D119="","",VLOOKUP(D119,Emargement!$A$9:$G$528,7,TRUE))</f>
        <v/>
      </c>
      <c r="AF119" s="20" t="str">
        <f>IF(D119="","",VLOOKUP(D119,Emargement!$A$9:$F$528,6,TRUE))</f>
        <v/>
      </c>
      <c r="AG119" s="31" t="str">
        <f t="shared" si="55"/>
        <v/>
      </c>
      <c r="AH119" s="36"/>
    </row>
    <row r="120" spans="1:34" x14ac:dyDescent="0.25">
      <c r="A120" s="21">
        <v>114</v>
      </c>
      <c r="B120" s="21">
        <v>114</v>
      </c>
      <c r="C120" s="21">
        <v>114</v>
      </c>
      <c r="D120" s="32"/>
      <c r="E120" s="33"/>
      <c r="F120" s="34"/>
      <c r="G120" s="35"/>
      <c r="H120" s="134"/>
      <c r="I120" s="21">
        <f t="shared" si="43"/>
        <v>0</v>
      </c>
      <c r="J120" s="21">
        <f t="shared" si="44"/>
        <v>0</v>
      </c>
      <c r="K120" s="21">
        <f t="shared" si="45"/>
        <v>0</v>
      </c>
      <c r="L120" s="21">
        <f>IFERROR(VLOOKUP(D120,Emargement!$A$9:$J$528,10,FALSE),0)</f>
        <v>0</v>
      </c>
      <c r="M120" s="20"/>
      <c r="N120" s="141" t="str">
        <f t="shared" si="46"/>
        <v/>
      </c>
      <c r="O120" s="20"/>
      <c r="P120" s="20">
        <f t="shared" si="57"/>
        <v>0</v>
      </c>
      <c r="Q120" s="20">
        <f t="shared" si="56"/>
        <v>0</v>
      </c>
      <c r="R120" s="20"/>
      <c r="S120" s="115" t="str">
        <f t="shared" si="58"/>
        <v/>
      </c>
      <c r="T120" s="21" t="str">
        <f t="shared" si="59"/>
        <v/>
      </c>
      <c r="U120" s="21" t="str">
        <f t="shared" si="60"/>
        <v/>
      </c>
      <c r="V120" s="21" t="str">
        <f t="shared" si="61"/>
        <v/>
      </c>
      <c r="W120" s="21" t="str">
        <f t="shared" si="62"/>
        <v/>
      </c>
      <c r="X120" s="21" t="str">
        <f t="shared" si="63"/>
        <v/>
      </c>
      <c r="Y120" s="114" t="str">
        <f t="shared" si="64"/>
        <v/>
      </c>
      <c r="Z120" s="20"/>
      <c r="AA120" s="30" t="str">
        <f>IF(D120="","",VLOOKUP(D120,Emargement!$A$9:$B$528,2,TRUE))</f>
        <v/>
      </c>
      <c r="AB120" s="20" t="str">
        <f>IF(D120="","",VLOOKUP(D120,Emargement!$A$9:$C$528,3,TRUE))</f>
        <v/>
      </c>
      <c r="AC120" s="20" t="str">
        <f>IF(D120="","",VLOOKUP(D120,Emargement!$A$9:$D$528,4,TRUE))</f>
        <v/>
      </c>
      <c r="AD120" s="20" t="str">
        <f>IF(D120="","",VLOOKUP(D120,Emargement!$A$9:$E$528,5,TRUE))</f>
        <v/>
      </c>
      <c r="AE120" s="20" t="str">
        <f>IF(D120="","",VLOOKUP(D120,Emargement!$A$9:$G$528,7,TRUE))</f>
        <v/>
      </c>
      <c r="AF120" s="20" t="str">
        <f>IF(D120="","",VLOOKUP(D120,Emargement!$A$9:$F$528,6,TRUE))</f>
        <v/>
      </c>
      <c r="AG120" s="31" t="str">
        <f t="shared" si="55"/>
        <v/>
      </c>
      <c r="AH120" s="36"/>
    </row>
    <row r="121" spans="1:34" x14ac:dyDescent="0.25">
      <c r="A121" s="21">
        <v>115</v>
      </c>
      <c r="B121" s="21">
        <v>115</v>
      </c>
      <c r="C121" s="21">
        <v>115</v>
      </c>
      <c r="D121" s="32"/>
      <c r="E121" s="33"/>
      <c r="F121" s="34"/>
      <c r="G121" s="35"/>
      <c r="H121" s="134"/>
      <c r="I121" s="21">
        <f t="shared" si="43"/>
        <v>0</v>
      </c>
      <c r="J121" s="21">
        <f t="shared" si="44"/>
        <v>0</v>
      </c>
      <c r="K121" s="21">
        <f t="shared" si="45"/>
        <v>0</v>
      </c>
      <c r="L121" s="21">
        <f>IFERROR(VLOOKUP(D121,Emargement!$A$9:$J$528,10,FALSE),0)</f>
        <v>0</v>
      </c>
      <c r="M121" s="20"/>
      <c r="N121" s="141" t="str">
        <f t="shared" si="46"/>
        <v/>
      </c>
      <c r="O121" s="20"/>
      <c r="P121" s="20">
        <f t="shared" si="57"/>
        <v>0</v>
      </c>
      <c r="Q121" s="20">
        <f t="shared" si="56"/>
        <v>0</v>
      </c>
      <c r="R121" s="20"/>
      <c r="S121" s="115" t="str">
        <f t="shared" si="58"/>
        <v/>
      </c>
      <c r="T121" s="21" t="str">
        <f t="shared" si="59"/>
        <v/>
      </c>
      <c r="U121" s="21" t="str">
        <f t="shared" si="60"/>
        <v/>
      </c>
      <c r="V121" s="21" t="str">
        <f t="shared" si="61"/>
        <v/>
      </c>
      <c r="W121" s="21" t="str">
        <f t="shared" si="62"/>
        <v/>
      </c>
      <c r="X121" s="21" t="str">
        <f t="shared" si="63"/>
        <v/>
      </c>
      <c r="Y121" s="114" t="str">
        <f t="shared" si="64"/>
        <v/>
      </c>
      <c r="Z121" s="20"/>
      <c r="AA121" s="30" t="str">
        <f>IF(D121="","",VLOOKUP(D121,Emargement!$A$9:$B$528,2,TRUE))</f>
        <v/>
      </c>
      <c r="AB121" s="20" t="str">
        <f>IF(D121="","",VLOOKUP(D121,Emargement!$A$9:$C$528,3,TRUE))</f>
        <v/>
      </c>
      <c r="AC121" s="20" t="str">
        <f>IF(D121="","",VLOOKUP(D121,Emargement!$A$9:$D$528,4,TRUE))</f>
        <v/>
      </c>
      <c r="AD121" s="20" t="str">
        <f>IF(D121="","",VLOOKUP(D121,Emargement!$A$9:$E$528,5,TRUE))</f>
        <v/>
      </c>
      <c r="AE121" s="20" t="str">
        <f>IF(D121="","",VLOOKUP(D121,Emargement!$A$9:$G$528,7,TRUE))</f>
        <v/>
      </c>
      <c r="AF121" s="20" t="str">
        <f>IF(D121="","",VLOOKUP(D121,Emargement!$A$9:$F$528,6,TRUE))</f>
        <v/>
      </c>
      <c r="AG121" s="31" t="str">
        <f t="shared" si="55"/>
        <v/>
      </c>
      <c r="AH121" s="36"/>
    </row>
    <row r="122" spans="1:34" x14ac:dyDescent="0.25">
      <c r="A122" s="21">
        <v>116</v>
      </c>
      <c r="B122" s="21">
        <v>116</v>
      </c>
      <c r="C122" s="21">
        <v>116</v>
      </c>
      <c r="D122" s="32"/>
      <c r="E122" s="33"/>
      <c r="F122" s="34"/>
      <c r="G122" s="35"/>
      <c r="H122" s="134"/>
      <c r="I122" s="21">
        <f t="shared" si="43"/>
        <v>0</v>
      </c>
      <c r="J122" s="21">
        <f t="shared" si="44"/>
        <v>0</v>
      </c>
      <c r="K122" s="21">
        <f t="shared" si="45"/>
        <v>0</v>
      </c>
      <c r="L122" s="21">
        <f>IFERROR(VLOOKUP(D122,Emargement!$A$9:$J$528,10,FALSE),0)</f>
        <v>0</v>
      </c>
      <c r="M122" s="20"/>
      <c r="N122" s="141" t="str">
        <f t="shared" si="46"/>
        <v/>
      </c>
      <c r="O122" s="20"/>
      <c r="P122" s="20">
        <f t="shared" si="57"/>
        <v>0</v>
      </c>
      <c r="Q122" s="20">
        <f t="shared" si="56"/>
        <v>0</v>
      </c>
      <c r="R122" s="20"/>
      <c r="S122" s="115" t="str">
        <f t="shared" si="58"/>
        <v/>
      </c>
      <c r="T122" s="21" t="str">
        <f t="shared" si="59"/>
        <v/>
      </c>
      <c r="U122" s="21" t="str">
        <f t="shared" si="60"/>
        <v/>
      </c>
      <c r="V122" s="21" t="str">
        <f t="shared" si="61"/>
        <v/>
      </c>
      <c r="W122" s="21" t="str">
        <f t="shared" si="62"/>
        <v/>
      </c>
      <c r="X122" s="21" t="str">
        <f t="shared" si="63"/>
        <v/>
      </c>
      <c r="Y122" s="114" t="str">
        <f t="shared" si="64"/>
        <v/>
      </c>
      <c r="Z122" s="20"/>
      <c r="AA122" s="30" t="str">
        <f>IF(D122="","",VLOOKUP(D122,Emargement!$A$9:$B$528,2,TRUE))</f>
        <v/>
      </c>
      <c r="AB122" s="20" t="str">
        <f>IF(D122="","",VLOOKUP(D122,Emargement!$A$9:$C$528,3,TRUE))</f>
        <v/>
      </c>
      <c r="AC122" s="20" t="str">
        <f>IF(D122="","",VLOOKUP(D122,Emargement!$A$9:$D$528,4,TRUE))</f>
        <v/>
      </c>
      <c r="AD122" s="20" t="str">
        <f>IF(D122="","",VLOOKUP(D122,Emargement!$A$9:$E$528,5,TRUE))</f>
        <v/>
      </c>
      <c r="AE122" s="20" t="str">
        <f>IF(D122="","",VLOOKUP(D122,Emargement!$A$9:$G$528,7,TRUE))</f>
        <v/>
      </c>
      <c r="AF122" s="20" t="str">
        <f>IF(D122="","",VLOOKUP(D122,Emargement!$A$9:$F$528,6,TRUE))</f>
        <v/>
      </c>
      <c r="AG122" s="31" t="str">
        <f t="shared" si="55"/>
        <v/>
      </c>
      <c r="AH122" s="36"/>
    </row>
    <row r="123" spans="1:34" x14ac:dyDescent="0.25">
      <c r="A123" s="21">
        <v>117</v>
      </c>
      <c r="B123" s="21">
        <v>117</v>
      </c>
      <c r="C123" s="21">
        <v>117</v>
      </c>
      <c r="D123" s="32"/>
      <c r="E123" s="33"/>
      <c r="F123" s="34"/>
      <c r="G123" s="35"/>
      <c r="H123" s="134"/>
      <c r="I123" s="21">
        <f t="shared" si="43"/>
        <v>0</v>
      </c>
      <c r="J123" s="21">
        <f t="shared" si="44"/>
        <v>0</v>
      </c>
      <c r="K123" s="21">
        <f t="shared" si="45"/>
        <v>0</v>
      </c>
      <c r="L123" s="21">
        <f>IFERROR(VLOOKUP(D123,Emargement!$A$9:$J$528,10,FALSE),0)</f>
        <v>0</v>
      </c>
      <c r="M123" s="20"/>
      <c r="N123" s="141" t="str">
        <f t="shared" si="46"/>
        <v/>
      </c>
      <c r="O123" s="20"/>
      <c r="P123" s="20">
        <f t="shared" si="57"/>
        <v>0</v>
      </c>
      <c r="Q123" s="20">
        <f t="shared" si="56"/>
        <v>0</v>
      </c>
      <c r="R123" s="20"/>
      <c r="S123" s="115" t="str">
        <f t="shared" si="58"/>
        <v/>
      </c>
      <c r="T123" s="21" t="str">
        <f t="shared" si="59"/>
        <v/>
      </c>
      <c r="U123" s="21" t="str">
        <f t="shared" si="60"/>
        <v/>
      </c>
      <c r="V123" s="21" t="str">
        <f t="shared" si="61"/>
        <v/>
      </c>
      <c r="W123" s="21" t="str">
        <f t="shared" si="62"/>
        <v/>
      </c>
      <c r="X123" s="21" t="str">
        <f t="shared" si="63"/>
        <v/>
      </c>
      <c r="Y123" s="114" t="str">
        <f t="shared" si="64"/>
        <v/>
      </c>
      <c r="Z123" s="20"/>
      <c r="AA123" s="30" t="str">
        <f>IF(D123="","",VLOOKUP(D123,Emargement!$A$9:$B$528,2,TRUE))</f>
        <v/>
      </c>
      <c r="AB123" s="20" t="str">
        <f>IF(D123="","",VLOOKUP(D123,Emargement!$A$9:$C$528,3,TRUE))</f>
        <v/>
      </c>
      <c r="AC123" s="20" t="str">
        <f>IF(D123="","",VLOOKUP(D123,Emargement!$A$9:$D$528,4,TRUE))</f>
        <v/>
      </c>
      <c r="AD123" s="20" t="str">
        <f>IF(D123="","",VLOOKUP(D123,Emargement!$A$9:$E$528,5,TRUE))</f>
        <v/>
      </c>
      <c r="AE123" s="20" t="str">
        <f>IF(D123="","",VLOOKUP(D123,Emargement!$A$9:$G$528,7,TRUE))</f>
        <v/>
      </c>
      <c r="AF123" s="20" t="str">
        <f>IF(D123="","",VLOOKUP(D123,Emargement!$A$9:$F$528,6,TRUE))</f>
        <v/>
      </c>
      <c r="AG123" s="31" t="str">
        <f t="shared" si="55"/>
        <v/>
      </c>
      <c r="AH123" s="36"/>
    </row>
    <row r="124" spans="1:34" x14ac:dyDescent="0.25">
      <c r="A124" s="21">
        <v>118</v>
      </c>
      <c r="B124" s="21">
        <v>118</v>
      </c>
      <c r="C124" s="21">
        <v>118</v>
      </c>
      <c r="D124" s="32"/>
      <c r="E124" s="33"/>
      <c r="F124" s="34"/>
      <c r="G124" s="35"/>
      <c r="H124" s="134"/>
      <c r="I124" s="21">
        <f t="shared" si="43"/>
        <v>0</v>
      </c>
      <c r="J124" s="21">
        <f t="shared" si="44"/>
        <v>0</v>
      </c>
      <c r="K124" s="21">
        <f t="shared" si="45"/>
        <v>0</v>
      </c>
      <c r="L124" s="21">
        <f>IFERROR(VLOOKUP(D124,Emargement!$A$9:$J$528,10,FALSE),0)</f>
        <v>0</v>
      </c>
      <c r="M124" s="20"/>
      <c r="N124" s="141" t="str">
        <f t="shared" si="46"/>
        <v/>
      </c>
      <c r="O124" s="20"/>
      <c r="P124" s="20">
        <f t="shared" si="57"/>
        <v>0</v>
      </c>
      <c r="Q124" s="20">
        <f t="shared" si="56"/>
        <v>0</v>
      </c>
      <c r="R124" s="20"/>
      <c r="S124" s="115" t="str">
        <f t="shared" si="58"/>
        <v/>
      </c>
      <c r="T124" s="21" t="str">
        <f t="shared" si="59"/>
        <v/>
      </c>
      <c r="U124" s="21" t="str">
        <f t="shared" si="60"/>
        <v/>
      </c>
      <c r="V124" s="21" t="str">
        <f t="shared" si="61"/>
        <v/>
      </c>
      <c r="W124" s="21" t="str">
        <f t="shared" si="62"/>
        <v/>
      </c>
      <c r="X124" s="21" t="str">
        <f t="shared" si="63"/>
        <v/>
      </c>
      <c r="Y124" s="114" t="str">
        <f t="shared" si="64"/>
        <v/>
      </c>
      <c r="Z124" s="20"/>
      <c r="AA124" s="30" t="str">
        <f>IF(D124="","",VLOOKUP(D124,Emargement!$A$9:$B$528,2,TRUE))</f>
        <v/>
      </c>
      <c r="AB124" s="20" t="str">
        <f>IF(D124="","",VLOOKUP(D124,Emargement!$A$9:$C$528,3,TRUE))</f>
        <v/>
      </c>
      <c r="AC124" s="20" t="str">
        <f>IF(D124="","",VLOOKUP(D124,Emargement!$A$9:$D$528,4,TRUE))</f>
        <v/>
      </c>
      <c r="AD124" s="20" t="str">
        <f>IF(D124="","",VLOOKUP(D124,Emargement!$A$9:$E$528,5,TRUE))</f>
        <v/>
      </c>
      <c r="AE124" s="20" t="str">
        <f>IF(D124="","",VLOOKUP(D124,Emargement!$A$9:$G$528,7,TRUE))</f>
        <v/>
      </c>
      <c r="AF124" s="20" t="str">
        <f>IF(D124="","",VLOOKUP(D124,Emargement!$A$9:$F$528,6,TRUE))</f>
        <v/>
      </c>
      <c r="AG124" s="31" t="str">
        <f t="shared" si="55"/>
        <v/>
      </c>
      <c r="AH124" s="36"/>
    </row>
    <row r="125" spans="1:34" x14ac:dyDescent="0.25">
      <c r="A125" s="21">
        <v>119</v>
      </c>
      <c r="B125" s="21">
        <v>119</v>
      </c>
      <c r="C125" s="21">
        <v>119</v>
      </c>
      <c r="D125" s="32"/>
      <c r="E125" s="33"/>
      <c r="F125" s="34"/>
      <c r="G125" s="35"/>
      <c r="H125" s="134"/>
      <c r="I125" s="21">
        <f t="shared" si="43"/>
        <v>0</v>
      </c>
      <c r="J125" s="21">
        <f t="shared" si="44"/>
        <v>0</v>
      </c>
      <c r="K125" s="21">
        <f t="shared" si="45"/>
        <v>0</v>
      </c>
      <c r="L125" s="21">
        <f>IFERROR(VLOOKUP(D125,Emargement!$A$9:$J$528,10,FALSE),0)</f>
        <v>0</v>
      </c>
      <c r="M125" s="20"/>
      <c r="N125" s="141" t="str">
        <f t="shared" si="46"/>
        <v/>
      </c>
      <c r="O125" s="20"/>
      <c r="P125" s="20">
        <f t="shared" si="57"/>
        <v>0</v>
      </c>
      <c r="Q125" s="20">
        <f t="shared" si="56"/>
        <v>0</v>
      </c>
      <c r="R125" s="20"/>
      <c r="S125" s="115" t="str">
        <f t="shared" si="58"/>
        <v/>
      </c>
      <c r="T125" s="21" t="str">
        <f t="shared" si="59"/>
        <v/>
      </c>
      <c r="U125" s="21" t="str">
        <f t="shared" si="60"/>
        <v/>
      </c>
      <c r="V125" s="21" t="str">
        <f t="shared" si="61"/>
        <v/>
      </c>
      <c r="W125" s="21" t="str">
        <f t="shared" si="62"/>
        <v/>
      </c>
      <c r="X125" s="21" t="str">
        <f t="shared" si="63"/>
        <v/>
      </c>
      <c r="Y125" s="114" t="str">
        <f t="shared" si="64"/>
        <v/>
      </c>
      <c r="Z125" s="20"/>
      <c r="AA125" s="30" t="str">
        <f>IF(D125="","",VLOOKUP(D125,Emargement!$A$9:$B$528,2,TRUE))</f>
        <v/>
      </c>
      <c r="AB125" s="20" t="str">
        <f>IF(D125="","",VLOOKUP(D125,Emargement!$A$9:$C$528,3,TRUE))</f>
        <v/>
      </c>
      <c r="AC125" s="20" t="str">
        <f>IF(D125="","",VLOOKUP(D125,Emargement!$A$9:$D$528,4,TRUE))</f>
        <v/>
      </c>
      <c r="AD125" s="20" t="str">
        <f>IF(D125="","",VLOOKUP(D125,Emargement!$A$9:$E$528,5,TRUE))</f>
        <v/>
      </c>
      <c r="AE125" s="20" t="str">
        <f>IF(D125="","",VLOOKUP(D125,Emargement!$A$9:$G$528,7,TRUE))</f>
        <v/>
      </c>
      <c r="AF125" s="20" t="str">
        <f>IF(D125="","",VLOOKUP(D125,Emargement!$A$9:$F$528,6,TRUE))</f>
        <v/>
      </c>
      <c r="AG125" s="31" t="str">
        <f t="shared" si="55"/>
        <v/>
      </c>
      <c r="AH125" s="36"/>
    </row>
    <row r="126" spans="1:34" x14ac:dyDescent="0.25">
      <c r="A126" s="21">
        <v>120</v>
      </c>
      <c r="B126" s="21">
        <v>120</v>
      </c>
      <c r="C126" s="21">
        <v>120</v>
      </c>
      <c r="D126" s="32"/>
      <c r="E126" s="33"/>
      <c r="F126" s="34"/>
      <c r="G126" s="35"/>
      <c r="H126" s="134"/>
      <c r="I126" s="21">
        <f t="shared" si="43"/>
        <v>0</v>
      </c>
      <c r="J126" s="21">
        <f t="shared" si="44"/>
        <v>0</v>
      </c>
      <c r="K126" s="21">
        <f t="shared" si="45"/>
        <v>0</v>
      </c>
      <c r="L126" s="21">
        <f>IFERROR(VLOOKUP(D126,Emargement!$A$9:$J$528,10,FALSE),0)</f>
        <v>0</v>
      </c>
      <c r="M126" s="20"/>
      <c r="N126" s="141" t="str">
        <f t="shared" si="46"/>
        <v/>
      </c>
      <c r="O126" s="20"/>
      <c r="P126" s="20">
        <f t="shared" si="57"/>
        <v>0</v>
      </c>
      <c r="Q126" s="20">
        <f t="shared" si="56"/>
        <v>0</v>
      </c>
      <c r="R126" s="20"/>
      <c r="S126" s="115" t="str">
        <f t="shared" si="58"/>
        <v/>
      </c>
      <c r="T126" s="21" t="str">
        <f t="shared" si="59"/>
        <v/>
      </c>
      <c r="U126" s="21" t="str">
        <f t="shared" si="60"/>
        <v/>
      </c>
      <c r="V126" s="21" t="str">
        <f t="shared" si="61"/>
        <v/>
      </c>
      <c r="W126" s="21" t="str">
        <f t="shared" si="62"/>
        <v/>
      </c>
      <c r="X126" s="21" t="str">
        <f t="shared" si="63"/>
        <v/>
      </c>
      <c r="Y126" s="114" t="str">
        <f t="shared" si="64"/>
        <v/>
      </c>
      <c r="Z126" s="20"/>
      <c r="AA126" s="30" t="str">
        <f>IF(D126="","",VLOOKUP(D126,Emargement!$A$9:$B$528,2,TRUE))</f>
        <v/>
      </c>
      <c r="AB126" s="20" t="str">
        <f>IF(D126="","",VLOOKUP(D126,Emargement!$A$9:$C$528,3,TRUE))</f>
        <v/>
      </c>
      <c r="AC126" s="20" t="str">
        <f>IF(D126="","",VLOOKUP(D126,Emargement!$A$9:$D$528,4,TRUE))</f>
        <v/>
      </c>
      <c r="AD126" s="20" t="str">
        <f>IF(D126="","",VLOOKUP(D126,Emargement!$A$9:$E$528,5,TRUE))</f>
        <v/>
      </c>
      <c r="AE126" s="20" t="str">
        <f>IF(D126="","",VLOOKUP(D126,Emargement!$A$9:$G$528,7,TRUE))</f>
        <v/>
      </c>
      <c r="AF126" s="20" t="str">
        <f>IF(D126="","",VLOOKUP(D126,Emargement!$A$9:$F$528,6,TRUE))</f>
        <v/>
      </c>
      <c r="AG126" s="31" t="str">
        <f t="shared" si="55"/>
        <v/>
      </c>
      <c r="AH126" s="36"/>
    </row>
    <row r="127" spans="1:34" x14ac:dyDescent="0.25">
      <c r="A127" s="21">
        <v>121</v>
      </c>
      <c r="B127" s="21">
        <v>121</v>
      </c>
      <c r="C127" s="21">
        <v>121</v>
      </c>
      <c r="D127" s="32"/>
      <c r="E127" s="33"/>
      <c r="F127" s="34"/>
      <c r="G127" s="35"/>
      <c r="H127" s="134"/>
      <c r="I127" s="21">
        <f t="shared" si="43"/>
        <v>0</v>
      </c>
      <c r="J127" s="21">
        <f t="shared" si="44"/>
        <v>0</v>
      </c>
      <c r="K127" s="21">
        <f t="shared" si="45"/>
        <v>0</v>
      </c>
      <c r="L127" s="21">
        <f>IFERROR(VLOOKUP(D127,Emargement!$A$9:$J$528,10,FALSE),0)</f>
        <v>0</v>
      </c>
      <c r="M127" s="20"/>
      <c r="N127" s="141" t="str">
        <f t="shared" si="46"/>
        <v/>
      </c>
      <c r="O127" s="20"/>
      <c r="P127" s="20">
        <f t="shared" si="57"/>
        <v>0</v>
      </c>
      <c r="Q127" s="20">
        <f t="shared" si="56"/>
        <v>0</v>
      </c>
      <c r="R127" s="20"/>
      <c r="S127" s="115" t="str">
        <f t="shared" si="58"/>
        <v/>
      </c>
      <c r="T127" s="21" t="str">
        <f t="shared" si="59"/>
        <v/>
      </c>
      <c r="U127" s="21" t="str">
        <f t="shared" si="60"/>
        <v/>
      </c>
      <c r="V127" s="21" t="str">
        <f t="shared" si="61"/>
        <v/>
      </c>
      <c r="W127" s="21" t="str">
        <f t="shared" si="62"/>
        <v/>
      </c>
      <c r="X127" s="21" t="str">
        <f t="shared" si="63"/>
        <v/>
      </c>
      <c r="Y127" s="114" t="str">
        <f t="shared" si="64"/>
        <v/>
      </c>
      <c r="Z127" s="20"/>
      <c r="AA127" s="30" t="str">
        <f>IF(D127="","",VLOOKUP(D127,Emargement!$A$9:$B$528,2,TRUE))</f>
        <v/>
      </c>
      <c r="AB127" s="20" t="str">
        <f>IF(D127="","",VLOOKUP(D127,Emargement!$A$9:$C$528,3,TRUE))</f>
        <v/>
      </c>
      <c r="AC127" s="20" t="str">
        <f>IF(D127="","",VLOOKUP(D127,Emargement!$A$9:$D$528,4,TRUE))</f>
        <v/>
      </c>
      <c r="AD127" s="20" t="str">
        <f>IF(D127="","",VLOOKUP(D127,Emargement!$A$9:$E$528,5,TRUE))</f>
        <v/>
      </c>
      <c r="AE127" s="20" t="str">
        <f>IF(D127="","",VLOOKUP(D127,Emargement!$A$9:$G$528,7,TRUE))</f>
        <v/>
      </c>
      <c r="AF127" s="20" t="str">
        <f>IF(D127="","",VLOOKUP(D127,Emargement!$A$9:$F$528,6,TRUE))</f>
        <v/>
      </c>
      <c r="AG127" s="31" t="str">
        <f t="shared" si="55"/>
        <v/>
      </c>
      <c r="AH127" s="36"/>
    </row>
    <row r="128" spans="1:34" x14ac:dyDescent="0.25">
      <c r="A128" s="21">
        <v>122</v>
      </c>
      <c r="B128" s="21">
        <v>122</v>
      </c>
      <c r="C128" s="21">
        <v>122</v>
      </c>
      <c r="D128" s="32"/>
      <c r="E128" s="33"/>
      <c r="F128" s="34"/>
      <c r="G128" s="35"/>
      <c r="H128" s="134"/>
      <c r="I128" s="21">
        <f t="shared" si="43"/>
        <v>0</v>
      </c>
      <c r="J128" s="21">
        <f t="shared" si="44"/>
        <v>0</v>
      </c>
      <c r="K128" s="21">
        <f t="shared" si="45"/>
        <v>0</v>
      </c>
      <c r="L128" s="21">
        <f>IFERROR(VLOOKUP(D128,Emargement!$A$9:$J$528,10,FALSE),0)</f>
        <v>0</v>
      </c>
      <c r="M128" s="20"/>
      <c r="N128" s="141" t="str">
        <f t="shared" si="46"/>
        <v/>
      </c>
      <c r="O128" s="20"/>
      <c r="P128" s="20">
        <f t="shared" si="57"/>
        <v>0</v>
      </c>
      <c r="Q128" s="20">
        <f t="shared" si="56"/>
        <v>0</v>
      </c>
      <c r="R128" s="20"/>
      <c r="S128" s="115" t="str">
        <f t="shared" si="58"/>
        <v/>
      </c>
      <c r="T128" s="21" t="str">
        <f t="shared" si="59"/>
        <v/>
      </c>
      <c r="U128" s="21" t="str">
        <f t="shared" si="60"/>
        <v/>
      </c>
      <c r="V128" s="21" t="str">
        <f t="shared" si="61"/>
        <v/>
      </c>
      <c r="W128" s="21" t="str">
        <f t="shared" si="62"/>
        <v/>
      </c>
      <c r="X128" s="21" t="str">
        <f t="shared" si="63"/>
        <v/>
      </c>
      <c r="Y128" s="114" t="str">
        <f t="shared" si="64"/>
        <v/>
      </c>
      <c r="Z128" s="20"/>
      <c r="AA128" s="30" t="str">
        <f>IF(D128="","",VLOOKUP(D128,Emargement!$A$9:$B$528,2,TRUE))</f>
        <v/>
      </c>
      <c r="AB128" s="20" t="str">
        <f>IF(D128="","",VLOOKUP(D128,Emargement!$A$9:$C$528,3,TRUE))</f>
        <v/>
      </c>
      <c r="AC128" s="20" t="str">
        <f>IF(D128="","",VLOOKUP(D128,Emargement!$A$9:$D$528,4,TRUE))</f>
        <v/>
      </c>
      <c r="AD128" s="20" t="str">
        <f>IF(D128="","",VLOOKUP(D128,Emargement!$A$9:$E$528,5,TRUE))</f>
        <v/>
      </c>
      <c r="AE128" s="20" t="str">
        <f>IF(D128="","",VLOOKUP(D128,Emargement!$A$9:$G$528,7,TRUE))</f>
        <v/>
      </c>
      <c r="AF128" s="20" t="str">
        <f>IF(D128="","",VLOOKUP(D128,Emargement!$A$9:$F$528,6,TRUE))</f>
        <v/>
      </c>
      <c r="AG128" s="31" t="str">
        <f t="shared" si="55"/>
        <v/>
      </c>
      <c r="AH128" s="36"/>
    </row>
    <row r="129" spans="1:34" x14ac:dyDescent="0.25">
      <c r="A129" s="21">
        <v>123</v>
      </c>
      <c r="B129" s="21">
        <v>123</v>
      </c>
      <c r="C129" s="21">
        <v>123</v>
      </c>
      <c r="D129" s="32"/>
      <c r="E129" s="33"/>
      <c r="F129" s="34"/>
      <c r="G129" s="35"/>
      <c r="H129" s="134"/>
      <c r="I129" s="21">
        <f t="shared" si="43"/>
        <v>0</v>
      </c>
      <c r="J129" s="21">
        <f t="shared" si="44"/>
        <v>0</v>
      </c>
      <c r="K129" s="21">
        <f t="shared" si="45"/>
        <v>0</v>
      </c>
      <c r="L129" s="21">
        <f>IFERROR(VLOOKUP(D129,Emargement!$A$9:$J$528,10,FALSE),0)</f>
        <v>0</v>
      </c>
      <c r="M129" s="20"/>
      <c r="N129" s="141" t="str">
        <f t="shared" si="46"/>
        <v/>
      </c>
      <c r="O129" s="20"/>
      <c r="P129" s="20">
        <f t="shared" si="57"/>
        <v>0</v>
      </c>
      <c r="Q129" s="20">
        <f t="shared" si="56"/>
        <v>0</v>
      </c>
      <c r="R129" s="20"/>
      <c r="S129" s="115" t="str">
        <f t="shared" si="58"/>
        <v/>
      </c>
      <c r="T129" s="21" t="str">
        <f t="shared" si="59"/>
        <v/>
      </c>
      <c r="U129" s="21" t="str">
        <f t="shared" si="60"/>
        <v/>
      </c>
      <c r="V129" s="21" t="str">
        <f t="shared" si="61"/>
        <v/>
      </c>
      <c r="W129" s="21" t="str">
        <f t="shared" si="62"/>
        <v/>
      </c>
      <c r="X129" s="21" t="str">
        <f t="shared" si="63"/>
        <v/>
      </c>
      <c r="Y129" s="114" t="str">
        <f t="shared" si="64"/>
        <v/>
      </c>
      <c r="Z129" s="20"/>
      <c r="AA129" s="30" t="str">
        <f>IF(D129="","",VLOOKUP(D129,Emargement!$A$9:$B$528,2,TRUE))</f>
        <v/>
      </c>
      <c r="AB129" s="20" t="str">
        <f>IF(D129="","",VLOOKUP(D129,Emargement!$A$9:$C$528,3,TRUE))</f>
        <v/>
      </c>
      <c r="AC129" s="20" t="str">
        <f>IF(D129="","",VLOOKUP(D129,Emargement!$A$9:$D$528,4,TRUE))</f>
        <v/>
      </c>
      <c r="AD129" s="20" t="str">
        <f>IF(D129="","",VLOOKUP(D129,Emargement!$A$9:$E$528,5,TRUE))</f>
        <v/>
      </c>
      <c r="AE129" s="20" t="str">
        <f>IF(D129="","",VLOOKUP(D129,Emargement!$A$9:$G$528,7,TRUE))</f>
        <v/>
      </c>
      <c r="AF129" s="20" t="str">
        <f>IF(D129="","",VLOOKUP(D129,Emargement!$A$9:$F$528,6,TRUE))</f>
        <v/>
      </c>
      <c r="AG129" s="31" t="str">
        <f t="shared" si="55"/>
        <v/>
      </c>
      <c r="AH129" s="36"/>
    </row>
    <row r="130" spans="1:34" x14ac:dyDescent="0.25">
      <c r="A130" s="21">
        <v>124</v>
      </c>
      <c r="B130" s="21">
        <v>124</v>
      </c>
      <c r="C130" s="21">
        <v>124</v>
      </c>
      <c r="D130" s="32"/>
      <c r="E130" s="33"/>
      <c r="F130" s="34"/>
      <c r="G130" s="35"/>
      <c r="H130" s="134"/>
      <c r="I130" s="21">
        <f t="shared" si="43"/>
        <v>0</v>
      </c>
      <c r="J130" s="21">
        <f t="shared" si="44"/>
        <v>0</v>
      </c>
      <c r="K130" s="21">
        <f t="shared" si="45"/>
        <v>0</v>
      </c>
      <c r="L130" s="21">
        <f>IFERROR(VLOOKUP(D130,Emargement!$A$9:$J$528,10,FALSE),0)</f>
        <v>0</v>
      </c>
      <c r="M130" s="20"/>
      <c r="N130" s="141" t="str">
        <f t="shared" si="46"/>
        <v/>
      </c>
      <c r="O130" s="20"/>
      <c r="P130" s="20">
        <f t="shared" si="57"/>
        <v>0</v>
      </c>
      <c r="Q130" s="20">
        <f t="shared" si="56"/>
        <v>0</v>
      </c>
      <c r="R130" s="20"/>
      <c r="S130" s="115" t="str">
        <f t="shared" si="58"/>
        <v/>
      </c>
      <c r="T130" s="21" t="str">
        <f t="shared" si="59"/>
        <v/>
      </c>
      <c r="U130" s="21" t="str">
        <f t="shared" si="60"/>
        <v/>
      </c>
      <c r="V130" s="21" t="str">
        <f t="shared" si="61"/>
        <v/>
      </c>
      <c r="W130" s="21" t="str">
        <f t="shared" si="62"/>
        <v/>
      </c>
      <c r="X130" s="21" t="str">
        <f t="shared" si="63"/>
        <v/>
      </c>
      <c r="Y130" s="114" t="str">
        <f t="shared" si="64"/>
        <v/>
      </c>
      <c r="Z130" s="20"/>
      <c r="AA130" s="30" t="str">
        <f>IF(D130="","",VLOOKUP(D130,Emargement!$A$9:$B$528,2,TRUE))</f>
        <v/>
      </c>
      <c r="AB130" s="20" t="str">
        <f>IF(D130="","",VLOOKUP(D130,Emargement!$A$9:$C$528,3,TRUE))</f>
        <v/>
      </c>
      <c r="AC130" s="20" t="str">
        <f>IF(D130="","",VLOOKUP(D130,Emargement!$A$9:$D$528,4,TRUE))</f>
        <v/>
      </c>
      <c r="AD130" s="20" t="str">
        <f>IF(D130="","",VLOOKUP(D130,Emargement!$A$9:$E$528,5,TRUE))</f>
        <v/>
      </c>
      <c r="AE130" s="20" t="str">
        <f>IF(D130="","",VLOOKUP(D130,Emargement!$A$9:$G$528,7,TRUE))</f>
        <v/>
      </c>
      <c r="AF130" s="20" t="str">
        <f>IF(D130="","",VLOOKUP(D130,Emargement!$A$9:$F$528,6,TRUE))</f>
        <v/>
      </c>
      <c r="AG130" s="31" t="str">
        <f t="shared" si="55"/>
        <v/>
      </c>
      <c r="AH130" s="36"/>
    </row>
    <row r="131" spans="1:34" x14ac:dyDescent="0.25">
      <c r="A131" s="21">
        <v>125</v>
      </c>
      <c r="B131" s="21">
        <v>125</v>
      </c>
      <c r="C131" s="21">
        <v>125</v>
      </c>
      <c r="D131" s="32"/>
      <c r="E131" s="33"/>
      <c r="F131" s="34"/>
      <c r="G131" s="35"/>
      <c r="H131" s="134"/>
      <c r="I131" s="21">
        <f t="shared" si="43"/>
        <v>0</v>
      </c>
      <c r="J131" s="21">
        <f t="shared" si="44"/>
        <v>0</v>
      </c>
      <c r="K131" s="21">
        <f t="shared" si="45"/>
        <v>0</v>
      </c>
      <c r="L131" s="21">
        <f>IFERROR(VLOOKUP(D131,Emargement!$A$9:$J$528,10,FALSE),0)</f>
        <v>0</v>
      </c>
      <c r="M131" s="20"/>
      <c r="N131" s="141" t="str">
        <f t="shared" si="46"/>
        <v/>
      </c>
      <c r="O131" s="20"/>
      <c r="P131" s="20">
        <f t="shared" si="57"/>
        <v>0</v>
      </c>
      <c r="Q131" s="20">
        <f t="shared" si="56"/>
        <v>0</v>
      </c>
      <c r="R131" s="20"/>
      <c r="S131" s="115" t="str">
        <f t="shared" si="58"/>
        <v/>
      </c>
      <c r="T131" s="21" t="str">
        <f t="shared" si="59"/>
        <v/>
      </c>
      <c r="U131" s="21" t="str">
        <f t="shared" si="60"/>
        <v/>
      </c>
      <c r="V131" s="21" t="str">
        <f t="shared" si="61"/>
        <v/>
      </c>
      <c r="W131" s="21" t="str">
        <f t="shared" si="62"/>
        <v/>
      </c>
      <c r="X131" s="21" t="str">
        <f t="shared" si="63"/>
        <v/>
      </c>
      <c r="Y131" s="114" t="str">
        <f t="shared" si="64"/>
        <v/>
      </c>
      <c r="Z131" s="20"/>
      <c r="AA131" s="30" t="str">
        <f>IF(D131="","",VLOOKUP(D131,Emargement!$A$9:$B$528,2,TRUE))</f>
        <v/>
      </c>
      <c r="AB131" s="20" t="str">
        <f>IF(D131="","",VLOOKUP(D131,Emargement!$A$9:$C$528,3,TRUE))</f>
        <v/>
      </c>
      <c r="AC131" s="20" t="str">
        <f>IF(D131="","",VLOOKUP(D131,Emargement!$A$9:$D$528,4,TRUE))</f>
        <v/>
      </c>
      <c r="AD131" s="20" t="str">
        <f>IF(D131="","",VLOOKUP(D131,Emargement!$A$9:$E$528,5,TRUE))</f>
        <v/>
      </c>
      <c r="AE131" s="20" t="str">
        <f>IF(D131="","",VLOOKUP(D131,Emargement!$A$9:$G$528,7,TRUE))</f>
        <v/>
      </c>
      <c r="AF131" s="20" t="str">
        <f>IF(D131="","",VLOOKUP(D131,Emargement!$A$9:$F$528,6,TRUE))</f>
        <v/>
      </c>
      <c r="AG131" s="31" t="str">
        <f t="shared" si="55"/>
        <v/>
      </c>
      <c r="AH131" s="36"/>
    </row>
    <row r="132" spans="1:34" x14ac:dyDescent="0.25">
      <c r="A132" s="21">
        <v>126</v>
      </c>
      <c r="B132" s="21">
        <v>126</v>
      </c>
      <c r="C132" s="21">
        <v>126</v>
      </c>
      <c r="D132" s="32"/>
      <c r="E132" s="33"/>
      <c r="F132" s="34"/>
      <c r="G132" s="35"/>
      <c r="H132" s="134"/>
      <c r="I132" s="21">
        <f t="shared" si="43"/>
        <v>0</v>
      </c>
      <c r="J132" s="21">
        <f t="shared" si="44"/>
        <v>0</v>
      </c>
      <c r="K132" s="21">
        <f t="shared" si="45"/>
        <v>0</v>
      </c>
      <c r="L132" s="21">
        <f>IFERROR(VLOOKUP(D132,Emargement!$A$9:$J$528,10,FALSE),0)</f>
        <v>0</v>
      </c>
      <c r="M132" s="20"/>
      <c r="N132" s="141" t="str">
        <f t="shared" si="46"/>
        <v/>
      </c>
      <c r="O132" s="20"/>
      <c r="P132" s="20">
        <f t="shared" si="57"/>
        <v>0</v>
      </c>
      <c r="Q132" s="20">
        <f t="shared" si="56"/>
        <v>0</v>
      </c>
      <c r="R132" s="20"/>
      <c r="S132" s="115" t="str">
        <f t="shared" si="58"/>
        <v/>
      </c>
      <c r="T132" s="21" t="str">
        <f t="shared" si="59"/>
        <v/>
      </c>
      <c r="U132" s="21" t="str">
        <f t="shared" si="60"/>
        <v/>
      </c>
      <c r="V132" s="21" t="str">
        <f t="shared" si="61"/>
        <v/>
      </c>
      <c r="W132" s="21" t="str">
        <f t="shared" si="62"/>
        <v/>
      </c>
      <c r="X132" s="21" t="str">
        <f t="shared" si="63"/>
        <v/>
      </c>
      <c r="Y132" s="114" t="str">
        <f t="shared" si="64"/>
        <v/>
      </c>
      <c r="Z132" s="20"/>
      <c r="AA132" s="30" t="str">
        <f>IF(D132="","",VLOOKUP(D132,Emargement!$A$9:$B$528,2,TRUE))</f>
        <v/>
      </c>
      <c r="AB132" s="20" t="str">
        <f>IF(D132="","",VLOOKUP(D132,Emargement!$A$9:$C$528,3,TRUE))</f>
        <v/>
      </c>
      <c r="AC132" s="20" t="str">
        <f>IF(D132="","",VLOOKUP(D132,Emargement!$A$9:$D$528,4,TRUE))</f>
        <v/>
      </c>
      <c r="AD132" s="20" t="str">
        <f>IF(D132="","",VLOOKUP(D132,Emargement!$A$9:$E$528,5,TRUE))</f>
        <v/>
      </c>
      <c r="AE132" s="20" t="str">
        <f>IF(D132="","",VLOOKUP(D132,Emargement!$A$9:$G$528,7,TRUE))</f>
        <v/>
      </c>
      <c r="AF132" s="20" t="str">
        <f>IF(D132="","",VLOOKUP(D132,Emargement!$A$9:$F$528,6,TRUE))</f>
        <v/>
      </c>
      <c r="AG132" s="31" t="str">
        <f t="shared" si="55"/>
        <v/>
      </c>
      <c r="AH132" s="36"/>
    </row>
    <row r="133" spans="1:34" x14ac:dyDescent="0.25">
      <c r="A133" s="21">
        <v>127</v>
      </c>
      <c r="B133" s="21">
        <v>127</v>
      </c>
      <c r="C133" s="21">
        <v>127</v>
      </c>
      <c r="D133" s="32"/>
      <c r="E133" s="33"/>
      <c r="F133" s="34"/>
      <c r="G133" s="35"/>
      <c r="H133" s="134"/>
      <c r="I133" s="21">
        <f t="shared" si="43"/>
        <v>0</v>
      </c>
      <c r="J133" s="21">
        <f t="shared" si="44"/>
        <v>0</v>
      </c>
      <c r="K133" s="21">
        <f t="shared" si="45"/>
        <v>0</v>
      </c>
      <c r="L133" s="21">
        <f>IFERROR(VLOOKUP(D133,Emargement!$A$9:$J$528,10,FALSE),0)</f>
        <v>0</v>
      </c>
      <c r="M133" s="20"/>
      <c r="N133" s="141" t="str">
        <f t="shared" si="46"/>
        <v/>
      </c>
      <c r="O133" s="20"/>
      <c r="P133" s="20">
        <f t="shared" si="57"/>
        <v>0</v>
      </c>
      <c r="Q133" s="20">
        <f t="shared" si="56"/>
        <v>0</v>
      </c>
      <c r="R133" s="20"/>
      <c r="S133" s="115" t="str">
        <f t="shared" si="58"/>
        <v/>
      </c>
      <c r="T133" s="21" t="str">
        <f t="shared" si="59"/>
        <v/>
      </c>
      <c r="U133" s="21" t="str">
        <f t="shared" si="60"/>
        <v/>
      </c>
      <c r="V133" s="21" t="str">
        <f t="shared" si="61"/>
        <v/>
      </c>
      <c r="W133" s="21" t="str">
        <f t="shared" si="62"/>
        <v/>
      </c>
      <c r="X133" s="21" t="str">
        <f t="shared" si="63"/>
        <v/>
      </c>
      <c r="Y133" s="114" t="str">
        <f t="shared" si="64"/>
        <v/>
      </c>
      <c r="Z133" s="20"/>
      <c r="AA133" s="30" t="str">
        <f>IF(D133="","",VLOOKUP(D133,Emargement!$A$9:$B$528,2,TRUE))</f>
        <v/>
      </c>
      <c r="AB133" s="20" t="str">
        <f>IF(D133="","",VLOOKUP(D133,Emargement!$A$9:$C$528,3,TRUE))</f>
        <v/>
      </c>
      <c r="AC133" s="20" t="str">
        <f>IF(D133="","",VLOOKUP(D133,Emargement!$A$9:$D$528,4,TRUE))</f>
        <v/>
      </c>
      <c r="AD133" s="20" t="str">
        <f>IF(D133="","",VLOOKUP(D133,Emargement!$A$9:$E$528,5,TRUE))</f>
        <v/>
      </c>
      <c r="AE133" s="20" t="str">
        <f>IF(D133="","",VLOOKUP(D133,Emargement!$A$9:$G$528,7,TRUE))</f>
        <v/>
      </c>
      <c r="AF133" s="20" t="str">
        <f>IF(D133="","",VLOOKUP(D133,Emargement!$A$9:$F$528,6,TRUE))</f>
        <v/>
      </c>
      <c r="AG133" s="31" t="str">
        <f t="shared" si="55"/>
        <v/>
      </c>
      <c r="AH133" s="36"/>
    </row>
    <row r="134" spans="1:34" x14ac:dyDescent="0.25">
      <c r="A134" s="21">
        <v>128</v>
      </c>
      <c r="B134" s="21">
        <v>128</v>
      </c>
      <c r="C134" s="21">
        <v>128</v>
      </c>
      <c r="D134" s="32"/>
      <c r="E134" s="33"/>
      <c r="F134" s="34"/>
      <c r="G134" s="35"/>
      <c r="H134" s="134"/>
      <c r="I134" s="21">
        <f t="shared" si="43"/>
        <v>0</v>
      </c>
      <c r="J134" s="21">
        <f t="shared" si="44"/>
        <v>0</v>
      </c>
      <c r="K134" s="21">
        <f t="shared" si="45"/>
        <v>0</v>
      </c>
      <c r="L134" s="21">
        <f>IFERROR(VLOOKUP(D134,Emargement!$A$9:$J$528,10,FALSE),0)</f>
        <v>0</v>
      </c>
      <c r="M134" s="20"/>
      <c r="N134" s="141" t="str">
        <f t="shared" si="46"/>
        <v/>
      </c>
      <c r="O134" s="20"/>
      <c r="P134" s="20">
        <f t="shared" si="57"/>
        <v>0</v>
      </c>
      <c r="Q134" s="20">
        <f t="shared" si="56"/>
        <v>0</v>
      </c>
      <c r="R134" s="20"/>
      <c r="S134" s="115" t="str">
        <f t="shared" si="58"/>
        <v/>
      </c>
      <c r="T134" s="21" t="str">
        <f t="shared" si="59"/>
        <v/>
      </c>
      <c r="U134" s="21" t="str">
        <f t="shared" si="60"/>
        <v/>
      </c>
      <c r="V134" s="21" t="str">
        <f t="shared" si="61"/>
        <v/>
      </c>
      <c r="W134" s="21" t="str">
        <f t="shared" si="62"/>
        <v/>
      </c>
      <c r="X134" s="21" t="str">
        <f t="shared" si="63"/>
        <v/>
      </c>
      <c r="Y134" s="114" t="str">
        <f t="shared" si="64"/>
        <v/>
      </c>
      <c r="Z134" s="20"/>
      <c r="AA134" s="30" t="str">
        <f>IF(D134="","",VLOOKUP(D134,Emargement!$A$9:$B$528,2,TRUE))</f>
        <v/>
      </c>
      <c r="AB134" s="20" t="str">
        <f>IF(D134="","",VLOOKUP(D134,Emargement!$A$9:$C$528,3,TRUE))</f>
        <v/>
      </c>
      <c r="AC134" s="20" t="str">
        <f>IF(D134="","",VLOOKUP(D134,Emargement!$A$9:$D$528,4,TRUE))</f>
        <v/>
      </c>
      <c r="AD134" s="20" t="str">
        <f>IF(D134="","",VLOOKUP(D134,Emargement!$A$9:$E$528,5,TRUE))</f>
        <v/>
      </c>
      <c r="AE134" s="20" t="str">
        <f>IF(D134="","",VLOOKUP(D134,Emargement!$A$9:$G$528,7,TRUE))</f>
        <v/>
      </c>
      <c r="AF134" s="20" t="str">
        <f>IF(D134="","",VLOOKUP(D134,Emargement!$A$9:$F$528,6,TRUE))</f>
        <v/>
      </c>
      <c r="AG134" s="31" t="str">
        <f t="shared" si="55"/>
        <v/>
      </c>
      <c r="AH134" s="36"/>
    </row>
    <row r="135" spans="1:34" x14ac:dyDescent="0.25">
      <c r="A135" s="21">
        <v>129</v>
      </c>
      <c r="B135" s="21">
        <v>129</v>
      </c>
      <c r="C135" s="21">
        <v>129</v>
      </c>
      <c r="D135" s="32"/>
      <c r="E135" s="33"/>
      <c r="F135" s="34"/>
      <c r="G135" s="35"/>
      <c r="H135" s="134"/>
      <c r="I135" s="21">
        <f t="shared" si="43"/>
        <v>0</v>
      </c>
      <c r="J135" s="21">
        <f t="shared" si="44"/>
        <v>0</v>
      </c>
      <c r="K135" s="21">
        <f t="shared" si="45"/>
        <v>0</v>
      </c>
      <c r="L135" s="21">
        <f>IFERROR(VLOOKUP(D135,Emargement!$A$9:$J$528,10,FALSE),0)</f>
        <v>0</v>
      </c>
      <c r="M135" s="20"/>
      <c r="N135" s="141" t="str">
        <f t="shared" si="46"/>
        <v/>
      </c>
      <c r="O135" s="20"/>
      <c r="P135" s="20">
        <f t="shared" si="57"/>
        <v>0</v>
      </c>
      <c r="Q135" s="20">
        <f t="shared" si="56"/>
        <v>0</v>
      </c>
      <c r="R135" s="20"/>
      <c r="S135" s="115" t="str">
        <f t="shared" si="58"/>
        <v/>
      </c>
      <c r="T135" s="21" t="str">
        <f t="shared" si="59"/>
        <v/>
      </c>
      <c r="U135" s="21" t="str">
        <f t="shared" si="60"/>
        <v/>
      </c>
      <c r="V135" s="21" t="str">
        <f t="shared" si="61"/>
        <v/>
      </c>
      <c r="W135" s="21" t="str">
        <f t="shared" si="62"/>
        <v/>
      </c>
      <c r="X135" s="21" t="str">
        <f t="shared" si="63"/>
        <v/>
      </c>
      <c r="Y135" s="114" t="str">
        <f t="shared" si="64"/>
        <v/>
      </c>
      <c r="Z135" s="20"/>
      <c r="AA135" s="30" t="str">
        <f>IF(D135="","",VLOOKUP(D135,Emargement!$A$9:$B$528,2,TRUE))</f>
        <v/>
      </c>
      <c r="AB135" s="20" t="str">
        <f>IF(D135="","",VLOOKUP(D135,Emargement!$A$9:$C$528,3,TRUE))</f>
        <v/>
      </c>
      <c r="AC135" s="20" t="str">
        <f>IF(D135="","",VLOOKUP(D135,Emargement!$A$9:$D$528,4,TRUE))</f>
        <v/>
      </c>
      <c r="AD135" s="20" t="str">
        <f>IF(D135="","",VLOOKUP(D135,Emargement!$A$9:$E$528,5,TRUE))</f>
        <v/>
      </c>
      <c r="AE135" s="20" t="str">
        <f>IF(D135="","",VLOOKUP(D135,Emargement!$A$9:$G$528,7,TRUE))</f>
        <v/>
      </c>
      <c r="AF135" s="20" t="str">
        <f>IF(D135="","",VLOOKUP(D135,Emargement!$A$9:$F$528,6,TRUE))</f>
        <v/>
      </c>
      <c r="AG135" s="31" t="str">
        <f t="shared" si="55"/>
        <v/>
      </c>
      <c r="AH135" s="36"/>
    </row>
    <row r="136" spans="1:34" x14ac:dyDescent="0.25">
      <c r="A136" s="21">
        <v>130</v>
      </c>
      <c r="B136" s="21">
        <v>130</v>
      </c>
      <c r="C136" s="21">
        <v>130</v>
      </c>
      <c r="D136" s="32"/>
      <c r="E136" s="33"/>
      <c r="F136" s="34"/>
      <c r="G136" s="35"/>
      <c r="H136" s="134"/>
      <c r="I136" s="21">
        <f t="shared" ref="I136:I199" si="65">D136</f>
        <v>0</v>
      </c>
      <c r="J136" s="21">
        <f t="shared" ref="J136:J199" si="66">IF(D136&gt;0,COUNTIF($I$7:$I$206,D136),)</f>
        <v>0</v>
      </c>
      <c r="K136" s="21">
        <f t="shared" ref="K136:K199" si="67">_xlfn.XLOOKUP(D136,$H$7:$H$206,$H$7:$H$206,0)</f>
        <v>0</v>
      </c>
      <c r="L136" s="21">
        <f>IFERROR(VLOOKUP(D136,Emargement!$A$9:$J$528,10,FALSE),0)</f>
        <v>0</v>
      </c>
      <c r="M136" s="20"/>
      <c r="N136" s="141" t="str">
        <f t="shared" ref="N136:N199" si="68">IF(K136&gt;0,"Abandon",IF(L136&gt;0,"NP",IF(J136&gt;1,"Doublon","")))</f>
        <v/>
      </c>
      <c r="O136" s="20"/>
      <c r="P136" s="20">
        <f t="shared" ref="P136:P167" si="69">IF(D136&lt;&gt;"",IF(E136*3600+F136*60+G136=0,P135,E136*3600+F136*60+G136),0)</f>
        <v>0</v>
      </c>
      <c r="Q136" s="20">
        <f t="shared" si="56"/>
        <v>0</v>
      </c>
      <c r="R136" s="20"/>
      <c r="S136" s="115" t="str">
        <f t="shared" ref="S136:S167" si="70">IF(P136&lt;1,"",IF(W136="m.t","","à"))</f>
        <v/>
      </c>
      <c r="T136" s="21" t="str">
        <f t="shared" ref="T136:T144" si="71">IF(P136&lt;1,"",IF(Q136=Q135," ",IF(Q136&gt;=3600,INT(Q136/3600)," ")))</f>
        <v/>
      </c>
      <c r="U136" s="21" t="str">
        <f t="shared" ref="U136:U144" si="72">IF(P136&lt;1,"",IF(Q136=Q135," ",IF(Q136&gt;=3600,"h"," ")))</f>
        <v/>
      </c>
      <c r="V136" s="21" t="str">
        <f t="shared" ref="V136:V144" si="73">IF(P136&lt;1,"",IF(Q136=Q135," ",IF((Q136-3600*INT(Q136/3600))/60&gt;=1,INT((Q136-3600*INT(Q136/3600))/60)," ")))</f>
        <v/>
      </c>
      <c r="W136" s="21" t="str">
        <f t="shared" ref="W136:W144" si="74">IF(P136&lt;1,"",IF(Q136=Q135,"m.t",IF((Q136-3600*INT(Q136/3600))/60&gt;=1,"min"," ")))</f>
        <v/>
      </c>
      <c r="X136" s="21" t="str">
        <f t="shared" ref="X136:X144" si="75">IF(P136&lt;1,"",IF(Q136=Q135," ",Q136-60*INT((Q136-3600*INT(Q136/3600))/60)-3600*INT(Q136/3600)))</f>
        <v/>
      </c>
      <c r="Y136" s="114" t="str">
        <f t="shared" ref="Y136:Y144" si="76">IF(P136&lt;1,"",IF(Q136=Q135," ","sec"))</f>
        <v/>
      </c>
      <c r="Z136" s="20"/>
      <c r="AA136" s="30" t="str">
        <f>IF(D136="","",VLOOKUP(D136,Emargement!$A$9:$B$528,2,TRUE))</f>
        <v/>
      </c>
      <c r="AB136" s="20" t="str">
        <f>IF(D136="","",VLOOKUP(D136,Emargement!$A$9:$C$528,3,TRUE))</f>
        <v/>
      </c>
      <c r="AC136" s="20" t="str">
        <f>IF(D136="","",VLOOKUP(D136,Emargement!$A$9:$D$528,4,TRUE))</f>
        <v/>
      </c>
      <c r="AD136" s="20" t="str">
        <f>IF(D136="","",VLOOKUP(D136,Emargement!$A$9:$E$528,5,TRUE))</f>
        <v/>
      </c>
      <c r="AE136" s="20" t="str">
        <f>IF(D136="","",VLOOKUP(D136,Emargement!$A$9:$G$528,7,TRUE))</f>
        <v/>
      </c>
      <c r="AF136" s="20" t="str">
        <f>IF(D136="","",VLOOKUP(D136,Emargement!$A$9:$F$528,6,TRUE))</f>
        <v/>
      </c>
      <c r="AG136" s="31" t="str">
        <f t="shared" ref="AG136:AG199" si="77">IFERROR($E$3/(P136/3600),"")</f>
        <v/>
      </c>
      <c r="AH136" s="36"/>
    </row>
    <row r="137" spans="1:34" x14ac:dyDescent="0.25">
      <c r="A137" s="21">
        <v>131</v>
      </c>
      <c r="B137" s="21">
        <v>131</v>
      </c>
      <c r="C137" s="21">
        <v>131</v>
      </c>
      <c r="D137" s="32"/>
      <c r="E137" s="33"/>
      <c r="F137" s="34"/>
      <c r="G137" s="35"/>
      <c r="H137" s="134"/>
      <c r="I137" s="21">
        <f t="shared" si="65"/>
        <v>0</v>
      </c>
      <c r="J137" s="21">
        <f t="shared" si="66"/>
        <v>0</v>
      </c>
      <c r="K137" s="21">
        <f t="shared" si="67"/>
        <v>0</v>
      </c>
      <c r="L137" s="21">
        <f>IFERROR(VLOOKUP(D137,Emargement!$A$9:$J$528,10,FALSE),0)</f>
        <v>0</v>
      </c>
      <c r="M137" s="20"/>
      <c r="N137" s="141" t="str">
        <f t="shared" si="68"/>
        <v/>
      </c>
      <c r="O137" s="20"/>
      <c r="P137" s="20">
        <f t="shared" si="69"/>
        <v>0</v>
      </c>
      <c r="Q137" s="20">
        <f t="shared" ref="Q137:Q200" si="78">P137-$P$7</f>
        <v>0</v>
      </c>
      <c r="R137" s="20"/>
      <c r="S137" s="115" t="str">
        <f t="shared" si="70"/>
        <v/>
      </c>
      <c r="T137" s="21" t="str">
        <f t="shared" si="71"/>
        <v/>
      </c>
      <c r="U137" s="21" t="str">
        <f t="shared" si="72"/>
        <v/>
      </c>
      <c r="V137" s="21" t="str">
        <f t="shared" si="73"/>
        <v/>
      </c>
      <c r="W137" s="21" t="str">
        <f t="shared" si="74"/>
        <v/>
      </c>
      <c r="X137" s="21" t="str">
        <f t="shared" si="75"/>
        <v/>
      </c>
      <c r="Y137" s="114" t="str">
        <f t="shared" si="76"/>
        <v/>
      </c>
      <c r="Z137" s="20"/>
      <c r="AA137" s="30" t="str">
        <f>IF(D137="","",VLOOKUP(D137,Emargement!$A$9:$B$528,2,TRUE))</f>
        <v/>
      </c>
      <c r="AB137" s="20" t="str">
        <f>IF(D137="","",VLOOKUP(D137,Emargement!$A$9:$C$528,3,TRUE))</f>
        <v/>
      </c>
      <c r="AC137" s="20" t="str">
        <f>IF(D137="","",VLOOKUP(D137,Emargement!$A$9:$D$528,4,TRUE))</f>
        <v/>
      </c>
      <c r="AD137" s="20" t="str">
        <f>IF(D137="","",VLOOKUP(D137,Emargement!$A$9:$E$528,5,TRUE))</f>
        <v/>
      </c>
      <c r="AE137" s="20" t="str">
        <f>IF(D137="","",VLOOKUP(D137,Emargement!$A$9:$G$528,7,TRUE))</f>
        <v/>
      </c>
      <c r="AF137" s="20" t="str">
        <f>IF(D137="","",VLOOKUP(D137,Emargement!$A$9:$F$528,6,TRUE))</f>
        <v/>
      </c>
      <c r="AG137" s="31" t="str">
        <f t="shared" si="77"/>
        <v/>
      </c>
      <c r="AH137" s="36"/>
    </row>
    <row r="138" spans="1:34" x14ac:dyDescent="0.25">
      <c r="A138" s="21">
        <v>132</v>
      </c>
      <c r="B138" s="21">
        <v>132</v>
      </c>
      <c r="C138" s="21">
        <v>132</v>
      </c>
      <c r="D138" s="32"/>
      <c r="E138" s="33"/>
      <c r="F138" s="34"/>
      <c r="G138" s="35"/>
      <c r="H138" s="134"/>
      <c r="I138" s="21">
        <f t="shared" si="65"/>
        <v>0</v>
      </c>
      <c r="J138" s="21">
        <f t="shared" si="66"/>
        <v>0</v>
      </c>
      <c r="K138" s="21">
        <f t="shared" si="67"/>
        <v>0</v>
      </c>
      <c r="L138" s="21">
        <f>IFERROR(VLOOKUP(D138,Emargement!$A$9:$J$528,10,FALSE),0)</f>
        <v>0</v>
      </c>
      <c r="M138" s="20"/>
      <c r="N138" s="141" t="str">
        <f t="shared" si="68"/>
        <v/>
      </c>
      <c r="O138" s="20"/>
      <c r="P138" s="20">
        <f t="shared" si="69"/>
        <v>0</v>
      </c>
      <c r="Q138" s="20">
        <f t="shared" si="78"/>
        <v>0</v>
      </c>
      <c r="R138" s="20"/>
      <c r="S138" s="115" t="str">
        <f t="shared" si="70"/>
        <v/>
      </c>
      <c r="T138" s="21" t="str">
        <f t="shared" si="71"/>
        <v/>
      </c>
      <c r="U138" s="21" t="str">
        <f t="shared" si="72"/>
        <v/>
      </c>
      <c r="V138" s="21" t="str">
        <f t="shared" si="73"/>
        <v/>
      </c>
      <c r="W138" s="21" t="str">
        <f t="shared" si="74"/>
        <v/>
      </c>
      <c r="X138" s="21" t="str">
        <f t="shared" si="75"/>
        <v/>
      </c>
      <c r="Y138" s="114" t="str">
        <f t="shared" si="76"/>
        <v/>
      </c>
      <c r="Z138" s="20"/>
      <c r="AA138" s="30" t="str">
        <f>IF(D138="","",VLOOKUP(D138,Emargement!$A$9:$B$528,2,TRUE))</f>
        <v/>
      </c>
      <c r="AB138" s="20" t="str">
        <f>IF(D138="","",VLOOKUP(D138,Emargement!$A$9:$C$528,3,TRUE))</f>
        <v/>
      </c>
      <c r="AC138" s="20" t="str">
        <f>IF(D138="","",VLOOKUP(D138,Emargement!$A$9:$D$528,4,TRUE))</f>
        <v/>
      </c>
      <c r="AD138" s="20" t="str">
        <f>IF(D138="","",VLOOKUP(D138,Emargement!$A$9:$E$528,5,TRUE))</f>
        <v/>
      </c>
      <c r="AE138" s="20" t="str">
        <f>IF(D138="","",VLOOKUP(D138,Emargement!$A$9:$G$528,7,TRUE))</f>
        <v/>
      </c>
      <c r="AF138" s="20" t="str">
        <f>IF(D138="","",VLOOKUP(D138,Emargement!$A$9:$F$528,6,TRUE))</f>
        <v/>
      </c>
      <c r="AG138" s="31" t="str">
        <f t="shared" si="77"/>
        <v/>
      </c>
      <c r="AH138" s="36"/>
    </row>
    <row r="139" spans="1:34" x14ac:dyDescent="0.25">
      <c r="A139" s="21">
        <v>133</v>
      </c>
      <c r="B139" s="21">
        <v>133</v>
      </c>
      <c r="C139" s="21">
        <v>133</v>
      </c>
      <c r="D139" s="32"/>
      <c r="E139" s="33"/>
      <c r="F139" s="34"/>
      <c r="G139" s="35"/>
      <c r="H139" s="134"/>
      <c r="I139" s="21">
        <f t="shared" si="65"/>
        <v>0</v>
      </c>
      <c r="J139" s="21">
        <f t="shared" si="66"/>
        <v>0</v>
      </c>
      <c r="K139" s="21">
        <f t="shared" si="67"/>
        <v>0</v>
      </c>
      <c r="L139" s="21">
        <f>IFERROR(VLOOKUP(D139,Emargement!$A$9:$J$528,10,FALSE),0)</f>
        <v>0</v>
      </c>
      <c r="M139" s="20"/>
      <c r="N139" s="141" t="str">
        <f t="shared" si="68"/>
        <v/>
      </c>
      <c r="O139" s="20"/>
      <c r="P139" s="20">
        <f t="shared" si="69"/>
        <v>0</v>
      </c>
      <c r="Q139" s="20">
        <f t="shared" si="78"/>
        <v>0</v>
      </c>
      <c r="R139" s="20"/>
      <c r="S139" s="115" t="str">
        <f t="shared" si="70"/>
        <v/>
      </c>
      <c r="T139" s="21" t="str">
        <f t="shared" si="71"/>
        <v/>
      </c>
      <c r="U139" s="21" t="str">
        <f t="shared" si="72"/>
        <v/>
      </c>
      <c r="V139" s="21" t="str">
        <f t="shared" si="73"/>
        <v/>
      </c>
      <c r="W139" s="21" t="str">
        <f t="shared" si="74"/>
        <v/>
      </c>
      <c r="X139" s="21" t="str">
        <f t="shared" si="75"/>
        <v/>
      </c>
      <c r="Y139" s="114" t="str">
        <f t="shared" si="76"/>
        <v/>
      </c>
      <c r="Z139" s="20"/>
      <c r="AA139" s="30" t="str">
        <f>IF(D139="","",VLOOKUP(D139,Emargement!$A$9:$B$528,2,TRUE))</f>
        <v/>
      </c>
      <c r="AB139" s="20" t="str">
        <f>IF(D139="","",VLOOKUP(D139,Emargement!$A$9:$C$528,3,TRUE))</f>
        <v/>
      </c>
      <c r="AC139" s="20" t="str">
        <f>IF(D139="","",VLOOKUP(D139,Emargement!$A$9:$D$528,4,TRUE))</f>
        <v/>
      </c>
      <c r="AD139" s="20" t="str">
        <f>IF(D139="","",VLOOKUP(D139,Emargement!$A$9:$E$528,5,TRUE))</f>
        <v/>
      </c>
      <c r="AE139" s="20" t="str">
        <f>IF(D139="","",VLOOKUP(D139,Emargement!$A$9:$G$528,7,TRUE))</f>
        <v/>
      </c>
      <c r="AF139" s="20" t="str">
        <f>IF(D139="","",VLOOKUP(D139,Emargement!$A$9:$F$528,6,TRUE))</f>
        <v/>
      </c>
      <c r="AG139" s="31" t="str">
        <f t="shared" si="77"/>
        <v/>
      </c>
      <c r="AH139" s="36"/>
    </row>
    <row r="140" spans="1:34" x14ac:dyDescent="0.25">
      <c r="A140" s="21">
        <v>134</v>
      </c>
      <c r="B140" s="21">
        <v>134</v>
      </c>
      <c r="C140" s="21">
        <v>134</v>
      </c>
      <c r="D140" s="32"/>
      <c r="E140" s="33"/>
      <c r="F140" s="34"/>
      <c r="G140" s="35"/>
      <c r="H140" s="134"/>
      <c r="I140" s="21">
        <f t="shared" si="65"/>
        <v>0</v>
      </c>
      <c r="J140" s="21">
        <f t="shared" si="66"/>
        <v>0</v>
      </c>
      <c r="K140" s="21">
        <f t="shared" si="67"/>
        <v>0</v>
      </c>
      <c r="L140" s="21">
        <f>IFERROR(VLOOKUP(D140,Emargement!$A$9:$J$528,10,FALSE),0)</f>
        <v>0</v>
      </c>
      <c r="M140" s="20"/>
      <c r="N140" s="141" t="str">
        <f t="shared" si="68"/>
        <v/>
      </c>
      <c r="O140" s="20"/>
      <c r="P140" s="20">
        <f t="shared" si="69"/>
        <v>0</v>
      </c>
      <c r="Q140" s="20">
        <f t="shared" si="78"/>
        <v>0</v>
      </c>
      <c r="R140" s="20"/>
      <c r="S140" s="115" t="str">
        <f t="shared" si="70"/>
        <v/>
      </c>
      <c r="T140" s="21" t="str">
        <f t="shared" si="71"/>
        <v/>
      </c>
      <c r="U140" s="21" t="str">
        <f t="shared" si="72"/>
        <v/>
      </c>
      <c r="V140" s="21" t="str">
        <f t="shared" si="73"/>
        <v/>
      </c>
      <c r="W140" s="21" t="str">
        <f t="shared" si="74"/>
        <v/>
      </c>
      <c r="X140" s="21" t="str">
        <f t="shared" si="75"/>
        <v/>
      </c>
      <c r="Y140" s="114" t="str">
        <f t="shared" si="76"/>
        <v/>
      </c>
      <c r="Z140" s="20"/>
      <c r="AA140" s="30" t="str">
        <f>IF(D140="","",VLOOKUP(D140,Emargement!$A$9:$B$528,2,TRUE))</f>
        <v/>
      </c>
      <c r="AB140" s="20" t="str">
        <f>IF(D140="","",VLOOKUP(D140,Emargement!$A$9:$C$528,3,TRUE))</f>
        <v/>
      </c>
      <c r="AC140" s="20" t="str">
        <f>IF(D140="","",VLOOKUP(D140,Emargement!$A$9:$D$528,4,TRUE))</f>
        <v/>
      </c>
      <c r="AD140" s="20" t="str">
        <f>IF(D140="","",VLOOKUP(D140,Emargement!$A$9:$E$528,5,TRUE))</f>
        <v/>
      </c>
      <c r="AE140" s="20" t="str">
        <f>IF(D140="","",VLOOKUP(D140,Emargement!$A$9:$G$528,7,TRUE))</f>
        <v/>
      </c>
      <c r="AF140" s="20" t="str">
        <f>IF(D140="","",VLOOKUP(D140,Emargement!$A$9:$F$528,6,TRUE))</f>
        <v/>
      </c>
      <c r="AG140" s="31" t="str">
        <f t="shared" si="77"/>
        <v/>
      </c>
      <c r="AH140" s="36"/>
    </row>
    <row r="141" spans="1:34" x14ac:dyDescent="0.25">
      <c r="A141" s="21">
        <v>135</v>
      </c>
      <c r="B141" s="21">
        <v>135</v>
      </c>
      <c r="C141" s="21">
        <v>135</v>
      </c>
      <c r="D141" s="32"/>
      <c r="E141" s="33"/>
      <c r="F141" s="34"/>
      <c r="G141" s="35"/>
      <c r="H141" s="134"/>
      <c r="I141" s="21">
        <f t="shared" si="65"/>
        <v>0</v>
      </c>
      <c r="J141" s="21">
        <f t="shared" si="66"/>
        <v>0</v>
      </c>
      <c r="K141" s="21">
        <f t="shared" si="67"/>
        <v>0</v>
      </c>
      <c r="L141" s="21">
        <f>IFERROR(VLOOKUP(D141,Emargement!$A$9:$J$528,10,FALSE),0)</f>
        <v>0</v>
      </c>
      <c r="M141" s="20"/>
      <c r="N141" s="141" t="str">
        <f t="shared" si="68"/>
        <v/>
      </c>
      <c r="O141" s="20"/>
      <c r="P141" s="20">
        <f t="shared" si="69"/>
        <v>0</v>
      </c>
      <c r="Q141" s="20">
        <f t="shared" si="78"/>
        <v>0</v>
      </c>
      <c r="R141" s="20"/>
      <c r="S141" s="115" t="str">
        <f t="shared" si="70"/>
        <v/>
      </c>
      <c r="T141" s="21" t="str">
        <f t="shared" si="71"/>
        <v/>
      </c>
      <c r="U141" s="21" t="str">
        <f t="shared" si="72"/>
        <v/>
      </c>
      <c r="V141" s="21" t="str">
        <f t="shared" si="73"/>
        <v/>
      </c>
      <c r="W141" s="21" t="str">
        <f t="shared" si="74"/>
        <v/>
      </c>
      <c r="X141" s="21" t="str">
        <f t="shared" si="75"/>
        <v/>
      </c>
      <c r="Y141" s="114" t="str">
        <f t="shared" si="76"/>
        <v/>
      </c>
      <c r="Z141" s="20"/>
      <c r="AA141" s="30" t="str">
        <f>IF(D141="","",VLOOKUP(D141,Emargement!$A$9:$B$528,2,TRUE))</f>
        <v/>
      </c>
      <c r="AB141" s="20" t="str">
        <f>IF(D141="","",VLOOKUP(D141,Emargement!$A$9:$C$528,3,TRUE))</f>
        <v/>
      </c>
      <c r="AC141" s="20" t="str">
        <f>IF(D141="","",VLOOKUP(D141,Emargement!$A$9:$D$528,4,TRUE))</f>
        <v/>
      </c>
      <c r="AD141" s="20" t="str">
        <f>IF(D141="","",VLOOKUP(D141,Emargement!$A$9:$E$528,5,TRUE))</f>
        <v/>
      </c>
      <c r="AE141" s="20" t="str">
        <f>IF(D141="","",VLOOKUP(D141,Emargement!$A$9:$G$528,7,TRUE))</f>
        <v/>
      </c>
      <c r="AF141" s="20" t="str">
        <f>IF(D141="","",VLOOKUP(D141,Emargement!$A$9:$F$528,6,TRUE))</f>
        <v/>
      </c>
      <c r="AG141" s="31" t="str">
        <f t="shared" si="77"/>
        <v/>
      </c>
      <c r="AH141" s="36"/>
    </row>
    <row r="142" spans="1:34" x14ac:dyDescent="0.25">
      <c r="A142" s="21">
        <v>136</v>
      </c>
      <c r="B142" s="21">
        <v>136</v>
      </c>
      <c r="C142" s="21">
        <v>136</v>
      </c>
      <c r="D142" s="32"/>
      <c r="E142" s="33"/>
      <c r="F142" s="34"/>
      <c r="G142" s="35"/>
      <c r="H142" s="134"/>
      <c r="I142" s="21">
        <f t="shared" si="65"/>
        <v>0</v>
      </c>
      <c r="J142" s="21">
        <f t="shared" si="66"/>
        <v>0</v>
      </c>
      <c r="K142" s="21">
        <f t="shared" si="67"/>
        <v>0</v>
      </c>
      <c r="L142" s="21">
        <f>IFERROR(VLOOKUP(D142,Emargement!$A$9:$J$528,10,FALSE),0)</f>
        <v>0</v>
      </c>
      <c r="M142" s="20"/>
      <c r="N142" s="141" t="str">
        <f t="shared" si="68"/>
        <v/>
      </c>
      <c r="O142" s="20"/>
      <c r="P142" s="20">
        <f t="shared" si="69"/>
        <v>0</v>
      </c>
      <c r="Q142" s="20">
        <f t="shared" si="78"/>
        <v>0</v>
      </c>
      <c r="R142" s="20"/>
      <c r="S142" s="115" t="str">
        <f t="shared" si="70"/>
        <v/>
      </c>
      <c r="T142" s="21" t="str">
        <f t="shared" si="71"/>
        <v/>
      </c>
      <c r="U142" s="21" t="str">
        <f t="shared" si="72"/>
        <v/>
      </c>
      <c r="V142" s="21" t="str">
        <f t="shared" si="73"/>
        <v/>
      </c>
      <c r="W142" s="21" t="str">
        <f t="shared" si="74"/>
        <v/>
      </c>
      <c r="X142" s="21" t="str">
        <f t="shared" si="75"/>
        <v/>
      </c>
      <c r="Y142" s="114" t="str">
        <f t="shared" si="76"/>
        <v/>
      </c>
      <c r="Z142" s="20"/>
      <c r="AA142" s="30" t="str">
        <f>IF(D142="","",VLOOKUP(D142,Emargement!$A$9:$B$528,2,TRUE))</f>
        <v/>
      </c>
      <c r="AB142" s="20" t="str">
        <f>IF(D142="","",VLOOKUP(D142,Emargement!$A$9:$C$528,3,TRUE))</f>
        <v/>
      </c>
      <c r="AC142" s="20" t="str">
        <f>IF(D142="","",VLOOKUP(D142,Emargement!$A$9:$D$528,4,TRUE))</f>
        <v/>
      </c>
      <c r="AD142" s="20" t="str">
        <f>IF(D142="","",VLOOKUP(D142,Emargement!$A$9:$E$528,5,TRUE))</f>
        <v/>
      </c>
      <c r="AE142" s="20" t="str">
        <f>IF(D142="","",VLOOKUP(D142,Emargement!$A$9:$G$528,7,TRUE))</f>
        <v/>
      </c>
      <c r="AF142" s="20" t="str">
        <f>IF(D142="","",VLOOKUP(D142,Emargement!$A$9:$F$528,6,TRUE))</f>
        <v/>
      </c>
      <c r="AG142" s="31" t="str">
        <f t="shared" si="77"/>
        <v/>
      </c>
      <c r="AH142" s="36"/>
    </row>
    <row r="143" spans="1:34" x14ac:dyDescent="0.25">
      <c r="A143" s="21">
        <v>137</v>
      </c>
      <c r="B143" s="21">
        <v>137</v>
      </c>
      <c r="C143" s="21">
        <v>137</v>
      </c>
      <c r="D143" s="32"/>
      <c r="E143" s="33"/>
      <c r="F143" s="34"/>
      <c r="G143" s="35"/>
      <c r="H143" s="134"/>
      <c r="I143" s="21">
        <f t="shared" si="65"/>
        <v>0</v>
      </c>
      <c r="J143" s="21">
        <f t="shared" si="66"/>
        <v>0</v>
      </c>
      <c r="K143" s="21">
        <f t="shared" si="67"/>
        <v>0</v>
      </c>
      <c r="L143" s="21">
        <f>IFERROR(VLOOKUP(D143,Emargement!$A$9:$J$528,10,FALSE),0)</f>
        <v>0</v>
      </c>
      <c r="M143" s="20"/>
      <c r="N143" s="141" t="str">
        <f t="shared" si="68"/>
        <v/>
      </c>
      <c r="O143" s="20"/>
      <c r="P143" s="20">
        <f t="shared" si="69"/>
        <v>0</v>
      </c>
      <c r="Q143" s="20">
        <f t="shared" si="78"/>
        <v>0</v>
      </c>
      <c r="R143" s="20"/>
      <c r="S143" s="115" t="str">
        <f t="shared" si="70"/>
        <v/>
      </c>
      <c r="T143" s="21" t="str">
        <f t="shared" si="71"/>
        <v/>
      </c>
      <c r="U143" s="21" t="str">
        <f t="shared" si="72"/>
        <v/>
      </c>
      <c r="V143" s="21" t="str">
        <f t="shared" si="73"/>
        <v/>
      </c>
      <c r="W143" s="21" t="str">
        <f t="shared" si="74"/>
        <v/>
      </c>
      <c r="X143" s="21" t="str">
        <f t="shared" si="75"/>
        <v/>
      </c>
      <c r="Y143" s="114" t="str">
        <f t="shared" si="76"/>
        <v/>
      </c>
      <c r="Z143" s="20"/>
      <c r="AA143" s="30" t="str">
        <f>IF(D143="","",VLOOKUP(D143,Emargement!$A$9:$B$528,2,TRUE))</f>
        <v/>
      </c>
      <c r="AB143" s="20" t="str">
        <f>IF(D143="","",VLOOKUP(D143,Emargement!$A$9:$C$528,3,TRUE))</f>
        <v/>
      </c>
      <c r="AC143" s="20" t="str">
        <f>IF(D143="","",VLOOKUP(D143,Emargement!$A$9:$D$528,4,TRUE))</f>
        <v/>
      </c>
      <c r="AD143" s="20" t="str">
        <f>IF(D143="","",VLOOKUP(D143,Emargement!$A$9:$E$528,5,TRUE))</f>
        <v/>
      </c>
      <c r="AE143" s="20" t="str">
        <f>IF(D143="","",VLOOKUP(D143,Emargement!$A$9:$G$528,7,TRUE))</f>
        <v/>
      </c>
      <c r="AF143" s="20" t="str">
        <f>IF(D143="","",VLOOKUP(D143,Emargement!$A$9:$F$528,6,TRUE))</f>
        <v/>
      </c>
      <c r="AG143" s="31" t="str">
        <f t="shared" si="77"/>
        <v/>
      </c>
      <c r="AH143" s="36"/>
    </row>
    <row r="144" spans="1:34" x14ac:dyDescent="0.25">
      <c r="A144" s="21">
        <v>138</v>
      </c>
      <c r="B144" s="21">
        <v>138</v>
      </c>
      <c r="C144" s="21">
        <v>138</v>
      </c>
      <c r="D144" s="32"/>
      <c r="E144" s="33"/>
      <c r="F144" s="34"/>
      <c r="G144" s="35"/>
      <c r="H144" s="134"/>
      <c r="I144" s="21">
        <f t="shared" si="65"/>
        <v>0</v>
      </c>
      <c r="J144" s="21">
        <f t="shared" si="66"/>
        <v>0</v>
      </c>
      <c r="K144" s="21">
        <f t="shared" si="67"/>
        <v>0</v>
      </c>
      <c r="L144" s="21">
        <f>IFERROR(VLOOKUP(D144,Emargement!$A$9:$J$528,10,FALSE),0)</f>
        <v>0</v>
      </c>
      <c r="M144" s="20"/>
      <c r="N144" s="141" t="str">
        <f t="shared" si="68"/>
        <v/>
      </c>
      <c r="O144" s="20"/>
      <c r="P144" s="20">
        <f t="shared" si="69"/>
        <v>0</v>
      </c>
      <c r="Q144" s="20">
        <f t="shared" si="78"/>
        <v>0</v>
      </c>
      <c r="R144" s="20"/>
      <c r="S144" s="115" t="str">
        <f t="shared" si="70"/>
        <v/>
      </c>
      <c r="T144" s="21" t="str">
        <f t="shared" si="71"/>
        <v/>
      </c>
      <c r="U144" s="21" t="str">
        <f t="shared" si="72"/>
        <v/>
      </c>
      <c r="V144" s="21" t="str">
        <f t="shared" si="73"/>
        <v/>
      </c>
      <c r="W144" s="21" t="str">
        <f t="shared" si="74"/>
        <v/>
      </c>
      <c r="X144" s="21" t="str">
        <f t="shared" si="75"/>
        <v/>
      </c>
      <c r="Y144" s="114" t="str">
        <f t="shared" si="76"/>
        <v/>
      </c>
      <c r="Z144" s="20"/>
      <c r="AA144" s="30" t="str">
        <f>IF(D144="","",VLOOKUP(D144,Emargement!$A$9:$B$528,2,TRUE))</f>
        <v/>
      </c>
      <c r="AB144" s="20" t="str">
        <f>IF(D144="","",VLOOKUP(D144,Emargement!$A$9:$C$528,3,TRUE))</f>
        <v/>
      </c>
      <c r="AC144" s="20" t="str">
        <f>IF(D144="","",VLOOKUP(D144,Emargement!$A$9:$D$528,4,TRUE))</f>
        <v/>
      </c>
      <c r="AD144" s="20" t="str">
        <f>IF(D144="","",VLOOKUP(D144,Emargement!$A$9:$E$528,5,TRUE))</f>
        <v/>
      </c>
      <c r="AE144" s="20" t="str">
        <f>IF(D144="","",VLOOKUP(D144,Emargement!$A$9:$G$528,7,TRUE))</f>
        <v/>
      </c>
      <c r="AF144" s="20" t="str">
        <f>IF(D144="","",VLOOKUP(D144,Emargement!$A$9:$F$528,6,TRUE))</f>
        <v/>
      </c>
      <c r="AG144" s="31" t="str">
        <f t="shared" si="77"/>
        <v/>
      </c>
      <c r="AH144" s="36"/>
    </row>
    <row r="145" spans="1:34" x14ac:dyDescent="0.25">
      <c r="A145" s="21">
        <v>139</v>
      </c>
      <c r="B145" s="21">
        <v>139</v>
      </c>
      <c r="C145" s="21">
        <v>139</v>
      </c>
      <c r="D145" s="32"/>
      <c r="E145" s="33"/>
      <c r="F145" s="34"/>
      <c r="G145" s="35"/>
      <c r="H145" s="134"/>
      <c r="I145" s="21">
        <f t="shared" si="65"/>
        <v>0</v>
      </c>
      <c r="J145" s="21">
        <f t="shared" si="66"/>
        <v>0</v>
      </c>
      <c r="K145" s="21">
        <f t="shared" si="67"/>
        <v>0</v>
      </c>
      <c r="L145" s="21">
        <f>IFERROR(VLOOKUP(D145,Emargement!$A$9:$J$528,10,FALSE),0)</f>
        <v>0</v>
      </c>
      <c r="M145" s="20"/>
      <c r="N145" s="141" t="str">
        <f t="shared" si="68"/>
        <v/>
      </c>
      <c r="O145" s="20"/>
      <c r="P145" s="20">
        <f t="shared" si="69"/>
        <v>0</v>
      </c>
      <c r="Q145" s="20">
        <f t="shared" si="78"/>
        <v>0</v>
      </c>
      <c r="R145" s="20"/>
      <c r="S145" s="115" t="str">
        <f t="shared" si="70"/>
        <v/>
      </c>
      <c r="T145" s="21" t="str">
        <f t="shared" ref="T145:T206" si="79">IF(P145&lt;1,"",IF(Q145=Q144," ",IF(Q145&gt;=3600,INT(Q145/3600)," ")))</f>
        <v/>
      </c>
      <c r="U145" s="21" t="str">
        <f t="shared" ref="U145:U206" si="80">IF(P145&lt;1,"",IF(Q145=Q144," ",IF(Q145&gt;=3600,"h"," ")))</f>
        <v/>
      </c>
      <c r="V145" s="21" t="str">
        <f t="shared" ref="V145:V206" si="81">IF(P145&lt;1,"",IF(Q145=Q144," ",IF((Q145-3600*INT(Q145/3600))/60&gt;=1,INT((Q145-3600*INT(Q145/3600))/60)," ")))</f>
        <v/>
      </c>
      <c r="W145" s="21" t="str">
        <f t="shared" ref="W145:W206" si="82">IF(P145&lt;1,"",IF(Q145=Q144,"m.t",IF((Q145-3600*INT(Q145/3600))/60&gt;=1,"min"," ")))</f>
        <v/>
      </c>
      <c r="X145" s="21" t="str">
        <f t="shared" ref="X145:X206" si="83">IF(P145&lt;1,"",IF(Q145=Q144," ",Q145-60*INT((Q145-3600*INT(Q145/3600))/60)-3600*INT(Q145/3600)))</f>
        <v/>
      </c>
      <c r="Y145" s="114" t="str">
        <f t="shared" ref="Y145:Y206" si="84">IF(P145&lt;1,"",IF(Q145=Q144," ","sec"))</f>
        <v/>
      </c>
      <c r="Z145" s="20"/>
      <c r="AA145" s="30" t="str">
        <f>IF(D145="","",VLOOKUP(D145,Emargement!$A$9:$B$528,2,TRUE))</f>
        <v/>
      </c>
      <c r="AB145" s="20" t="str">
        <f>IF(D145="","",VLOOKUP(D145,Emargement!$A$9:$C$528,3,TRUE))</f>
        <v/>
      </c>
      <c r="AC145" s="20" t="str">
        <f>IF(D145="","",VLOOKUP(D145,Emargement!$A$9:$D$528,4,TRUE))</f>
        <v/>
      </c>
      <c r="AD145" s="20" t="str">
        <f>IF(D145="","",VLOOKUP(D145,Emargement!$A$9:$E$528,5,TRUE))</f>
        <v/>
      </c>
      <c r="AE145" s="20" t="str">
        <f>IF(D145="","",VLOOKUP(D145,Emargement!$A$9:$G$528,7,TRUE))</f>
        <v/>
      </c>
      <c r="AF145" s="20" t="str">
        <f>IF(D145="","",VLOOKUP(D145,Emargement!$A$9:$F$528,6,TRUE))</f>
        <v/>
      </c>
      <c r="AG145" s="31" t="str">
        <f t="shared" si="77"/>
        <v/>
      </c>
      <c r="AH145" s="36"/>
    </row>
    <row r="146" spans="1:34" x14ac:dyDescent="0.25">
      <c r="A146" s="21">
        <v>140</v>
      </c>
      <c r="B146" s="21">
        <v>140</v>
      </c>
      <c r="C146" s="21">
        <v>140</v>
      </c>
      <c r="D146" s="32"/>
      <c r="E146" s="33"/>
      <c r="F146" s="34"/>
      <c r="G146" s="35"/>
      <c r="H146" s="134"/>
      <c r="I146" s="21">
        <f t="shared" si="65"/>
        <v>0</v>
      </c>
      <c r="J146" s="21">
        <f t="shared" si="66"/>
        <v>0</v>
      </c>
      <c r="K146" s="21">
        <f t="shared" si="67"/>
        <v>0</v>
      </c>
      <c r="L146" s="21">
        <f>IFERROR(VLOOKUP(D146,Emargement!$A$9:$J$528,10,FALSE),0)</f>
        <v>0</v>
      </c>
      <c r="M146" s="20"/>
      <c r="N146" s="141" t="str">
        <f t="shared" si="68"/>
        <v/>
      </c>
      <c r="O146" s="20"/>
      <c r="P146" s="20">
        <f t="shared" si="69"/>
        <v>0</v>
      </c>
      <c r="Q146" s="20">
        <f t="shared" si="78"/>
        <v>0</v>
      </c>
      <c r="R146" s="20"/>
      <c r="S146" s="115" t="str">
        <f t="shared" si="70"/>
        <v/>
      </c>
      <c r="T146" s="21" t="str">
        <f t="shared" si="79"/>
        <v/>
      </c>
      <c r="U146" s="21" t="str">
        <f t="shared" si="80"/>
        <v/>
      </c>
      <c r="V146" s="21" t="str">
        <f t="shared" si="81"/>
        <v/>
      </c>
      <c r="W146" s="21" t="str">
        <f t="shared" si="82"/>
        <v/>
      </c>
      <c r="X146" s="21" t="str">
        <f t="shared" si="83"/>
        <v/>
      </c>
      <c r="Y146" s="114" t="str">
        <f t="shared" si="84"/>
        <v/>
      </c>
      <c r="Z146" s="20"/>
      <c r="AA146" s="30" t="str">
        <f>IF(D146="","",VLOOKUP(D146,Emargement!$A$9:$B$528,2,TRUE))</f>
        <v/>
      </c>
      <c r="AB146" s="20" t="str">
        <f>IF(D146="","",VLOOKUP(D146,Emargement!$A$9:$C$528,3,TRUE))</f>
        <v/>
      </c>
      <c r="AC146" s="20" t="str">
        <f>IF(D146="","",VLOOKUP(D146,Emargement!$A$9:$D$528,4,TRUE))</f>
        <v/>
      </c>
      <c r="AD146" s="20" t="str">
        <f>IF(D146="","",VLOOKUP(D146,Emargement!$A$9:$E$528,5,TRUE))</f>
        <v/>
      </c>
      <c r="AE146" s="20" t="str">
        <f>IF(D146="","",VLOOKUP(D146,Emargement!$A$9:$G$528,7,TRUE))</f>
        <v/>
      </c>
      <c r="AF146" s="20" t="str">
        <f>IF(D146="","",VLOOKUP(D146,Emargement!$A$9:$F$528,6,TRUE))</f>
        <v/>
      </c>
      <c r="AG146" s="31" t="str">
        <f t="shared" si="77"/>
        <v/>
      </c>
      <c r="AH146" s="36"/>
    </row>
    <row r="147" spans="1:34" x14ac:dyDescent="0.25">
      <c r="A147" s="21">
        <v>141</v>
      </c>
      <c r="B147" s="21">
        <v>141</v>
      </c>
      <c r="C147" s="21">
        <v>141</v>
      </c>
      <c r="D147" s="32"/>
      <c r="E147" s="33"/>
      <c r="F147" s="34"/>
      <c r="G147" s="35"/>
      <c r="H147" s="134"/>
      <c r="I147" s="21">
        <f t="shared" si="65"/>
        <v>0</v>
      </c>
      <c r="J147" s="21">
        <f t="shared" si="66"/>
        <v>0</v>
      </c>
      <c r="K147" s="21">
        <f t="shared" si="67"/>
        <v>0</v>
      </c>
      <c r="L147" s="21">
        <f>IFERROR(VLOOKUP(D147,Emargement!$A$9:$J$528,10,FALSE),0)</f>
        <v>0</v>
      </c>
      <c r="M147" s="20"/>
      <c r="N147" s="141" t="str">
        <f t="shared" si="68"/>
        <v/>
      </c>
      <c r="O147" s="20"/>
      <c r="P147" s="20">
        <f t="shared" si="69"/>
        <v>0</v>
      </c>
      <c r="Q147" s="20">
        <f t="shared" si="78"/>
        <v>0</v>
      </c>
      <c r="R147" s="20"/>
      <c r="S147" s="115" t="str">
        <f t="shared" si="70"/>
        <v/>
      </c>
      <c r="T147" s="21" t="str">
        <f t="shared" si="79"/>
        <v/>
      </c>
      <c r="U147" s="21" t="str">
        <f t="shared" si="80"/>
        <v/>
      </c>
      <c r="V147" s="21" t="str">
        <f t="shared" si="81"/>
        <v/>
      </c>
      <c r="W147" s="21" t="str">
        <f t="shared" si="82"/>
        <v/>
      </c>
      <c r="X147" s="21" t="str">
        <f t="shared" si="83"/>
        <v/>
      </c>
      <c r="Y147" s="114" t="str">
        <f t="shared" si="84"/>
        <v/>
      </c>
      <c r="Z147" s="20"/>
      <c r="AA147" s="30" t="str">
        <f>IF(D147="","",VLOOKUP(D147,Emargement!$A$9:$B$528,2,TRUE))</f>
        <v/>
      </c>
      <c r="AB147" s="20" t="str">
        <f>IF(D147="","",VLOOKUP(D147,Emargement!$A$9:$C$528,3,TRUE))</f>
        <v/>
      </c>
      <c r="AC147" s="20" t="str">
        <f>IF(D147="","",VLOOKUP(D147,Emargement!$A$9:$D$528,4,TRUE))</f>
        <v/>
      </c>
      <c r="AD147" s="20" t="str">
        <f>IF(D147="","",VLOOKUP(D147,Emargement!$A$9:$E$528,5,TRUE))</f>
        <v/>
      </c>
      <c r="AE147" s="20" t="str">
        <f>IF(D147="","",VLOOKUP(D147,Emargement!$A$9:$G$528,7,TRUE))</f>
        <v/>
      </c>
      <c r="AF147" s="20" t="str">
        <f>IF(D147="","",VLOOKUP(D147,Emargement!$A$9:$F$528,6,TRUE))</f>
        <v/>
      </c>
      <c r="AG147" s="31" t="str">
        <f t="shared" si="77"/>
        <v/>
      </c>
      <c r="AH147" s="36"/>
    </row>
    <row r="148" spans="1:34" x14ac:dyDescent="0.25">
      <c r="A148" s="21">
        <v>142</v>
      </c>
      <c r="B148" s="21">
        <v>142</v>
      </c>
      <c r="C148" s="21">
        <v>142</v>
      </c>
      <c r="D148" s="32"/>
      <c r="E148" s="33"/>
      <c r="F148" s="34"/>
      <c r="G148" s="35"/>
      <c r="H148" s="134"/>
      <c r="I148" s="21">
        <f t="shared" si="65"/>
        <v>0</v>
      </c>
      <c r="J148" s="21">
        <f t="shared" si="66"/>
        <v>0</v>
      </c>
      <c r="K148" s="21">
        <f t="shared" si="67"/>
        <v>0</v>
      </c>
      <c r="L148" s="21">
        <f>IFERROR(VLOOKUP(D148,Emargement!$A$9:$J$528,10,FALSE),0)</f>
        <v>0</v>
      </c>
      <c r="M148" s="20"/>
      <c r="N148" s="141" t="str">
        <f t="shared" si="68"/>
        <v/>
      </c>
      <c r="O148" s="20"/>
      <c r="P148" s="20">
        <f t="shared" si="69"/>
        <v>0</v>
      </c>
      <c r="Q148" s="20">
        <f t="shared" si="78"/>
        <v>0</v>
      </c>
      <c r="R148" s="20"/>
      <c r="S148" s="115" t="str">
        <f t="shared" si="70"/>
        <v/>
      </c>
      <c r="T148" s="21" t="str">
        <f t="shared" si="79"/>
        <v/>
      </c>
      <c r="U148" s="21" t="str">
        <f t="shared" si="80"/>
        <v/>
      </c>
      <c r="V148" s="21" t="str">
        <f t="shared" si="81"/>
        <v/>
      </c>
      <c r="W148" s="21" t="str">
        <f t="shared" si="82"/>
        <v/>
      </c>
      <c r="X148" s="21" t="str">
        <f t="shared" si="83"/>
        <v/>
      </c>
      <c r="Y148" s="114" t="str">
        <f t="shared" si="84"/>
        <v/>
      </c>
      <c r="Z148" s="20"/>
      <c r="AA148" s="30" t="str">
        <f>IF(D148="","",VLOOKUP(D148,Emargement!$A$9:$B$528,2,TRUE))</f>
        <v/>
      </c>
      <c r="AB148" s="20" t="str">
        <f>IF(D148="","",VLOOKUP(D148,Emargement!$A$9:$C$528,3,TRUE))</f>
        <v/>
      </c>
      <c r="AC148" s="20" t="str">
        <f>IF(D148="","",VLOOKUP(D148,Emargement!$A$9:$D$528,4,TRUE))</f>
        <v/>
      </c>
      <c r="AD148" s="20" t="str">
        <f>IF(D148="","",VLOOKUP(D148,Emargement!$A$9:$E$528,5,TRUE))</f>
        <v/>
      </c>
      <c r="AE148" s="20" t="str">
        <f>IF(D148="","",VLOOKUP(D148,Emargement!$A$9:$G$528,7,TRUE))</f>
        <v/>
      </c>
      <c r="AF148" s="20" t="str">
        <f>IF(D148="","",VLOOKUP(D148,Emargement!$A$9:$F$528,6,TRUE))</f>
        <v/>
      </c>
      <c r="AG148" s="31" t="str">
        <f t="shared" si="77"/>
        <v/>
      </c>
      <c r="AH148" s="36"/>
    </row>
    <row r="149" spans="1:34" x14ac:dyDescent="0.25">
      <c r="A149" s="21">
        <v>143</v>
      </c>
      <c r="B149" s="21">
        <v>143</v>
      </c>
      <c r="C149" s="21">
        <v>143</v>
      </c>
      <c r="D149" s="32"/>
      <c r="E149" s="33"/>
      <c r="F149" s="34"/>
      <c r="G149" s="35"/>
      <c r="H149" s="134"/>
      <c r="I149" s="21">
        <f t="shared" si="65"/>
        <v>0</v>
      </c>
      <c r="J149" s="21">
        <f t="shared" si="66"/>
        <v>0</v>
      </c>
      <c r="K149" s="21">
        <f t="shared" si="67"/>
        <v>0</v>
      </c>
      <c r="L149" s="21">
        <f>IFERROR(VLOOKUP(D149,Emargement!$A$9:$J$528,10,FALSE),0)</f>
        <v>0</v>
      </c>
      <c r="M149" s="20"/>
      <c r="N149" s="141" t="str">
        <f t="shared" si="68"/>
        <v/>
      </c>
      <c r="O149" s="20"/>
      <c r="P149" s="20">
        <f t="shared" si="69"/>
        <v>0</v>
      </c>
      <c r="Q149" s="20">
        <f t="shared" si="78"/>
        <v>0</v>
      </c>
      <c r="R149" s="20"/>
      <c r="S149" s="115" t="str">
        <f t="shared" si="70"/>
        <v/>
      </c>
      <c r="T149" s="21" t="str">
        <f t="shared" si="79"/>
        <v/>
      </c>
      <c r="U149" s="21" t="str">
        <f t="shared" si="80"/>
        <v/>
      </c>
      <c r="V149" s="21" t="str">
        <f t="shared" si="81"/>
        <v/>
      </c>
      <c r="W149" s="21" t="str">
        <f t="shared" si="82"/>
        <v/>
      </c>
      <c r="X149" s="21" t="str">
        <f t="shared" si="83"/>
        <v/>
      </c>
      <c r="Y149" s="114" t="str">
        <f t="shared" si="84"/>
        <v/>
      </c>
      <c r="Z149" s="20"/>
      <c r="AA149" s="30" t="str">
        <f>IF(D149="","",VLOOKUP(D149,Emargement!$A$9:$B$528,2,TRUE))</f>
        <v/>
      </c>
      <c r="AB149" s="20" t="str">
        <f>IF(D149="","",VLOOKUP(D149,Emargement!$A$9:$C$528,3,TRUE))</f>
        <v/>
      </c>
      <c r="AC149" s="20" t="str">
        <f>IF(D149="","",VLOOKUP(D149,Emargement!$A$9:$D$528,4,TRUE))</f>
        <v/>
      </c>
      <c r="AD149" s="20" t="str">
        <f>IF(D149="","",VLOOKUP(D149,Emargement!$A$9:$E$528,5,TRUE))</f>
        <v/>
      </c>
      <c r="AE149" s="20" t="str">
        <f>IF(D149="","",VLOOKUP(D149,Emargement!$A$9:$G$528,7,TRUE))</f>
        <v/>
      </c>
      <c r="AF149" s="20" t="str">
        <f>IF(D149="","",VLOOKUP(D149,Emargement!$A$9:$F$528,6,TRUE))</f>
        <v/>
      </c>
      <c r="AG149" s="31" t="str">
        <f t="shared" si="77"/>
        <v/>
      </c>
      <c r="AH149" s="36"/>
    </row>
    <row r="150" spans="1:34" x14ac:dyDescent="0.25">
      <c r="A150" s="21">
        <v>144</v>
      </c>
      <c r="B150" s="21">
        <v>144</v>
      </c>
      <c r="C150" s="21">
        <v>144</v>
      </c>
      <c r="D150" s="32"/>
      <c r="E150" s="33"/>
      <c r="F150" s="34"/>
      <c r="G150" s="35"/>
      <c r="H150" s="134"/>
      <c r="I150" s="21">
        <f t="shared" si="65"/>
        <v>0</v>
      </c>
      <c r="J150" s="21">
        <f t="shared" si="66"/>
        <v>0</v>
      </c>
      <c r="K150" s="21">
        <f t="shared" si="67"/>
        <v>0</v>
      </c>
      <c r="L150" s="21">
        <f>IFERROR(VLOOKUP(D150,Emargement!$A$9:$J$528,10,FALSE),0)</f>
        <v>0</v>
      </c>
      <c r="M150" s="20"/>
      <c r="N150" s="141" t="str">
        <f t="shared" si="68"/>
        <v/>
      </c>
      <c r="O150" s="20"/>
      <c r="P150" s="20">
        <f t="shared" si="69"/>
        <v>0</v>
      </c>
      <c r="Q150" s="20">
        <f t="shared" si="78"/>
        <v>0</v>
      </c>
      <c r="R150" s="20"/>
      <c r="S150" s="115" t="str">
        <f t="shared" si="70"/>
        <v/>
      </c>
      <c r="T150" s="21" t="str">
        <f t="shared" si="79"/>
        <v/>
      </c>
      <c r="U150" s="21" t="str">
        <f t="shared" si="80"/>
        <v/>
      </c>
      <c r="V150" s="21" t="str">
        <f t="shared" si="81"/>
        <v/>
      </c>
      <c r="W150" s="21" t="str">
        <f t="shared" si="82"/>
        <v/>
      </c>
      <c r="X150" s="21" t="str">
        <f t="shared" si="83"/>
        <v/>
      </c>
      <c r="Y150" s="114" t="str">
        <f t="shared" si="84"/>
        <v/>
      </c>
      <c r="Z150" s="20"/>
      <c r="AA150" s="30" t="str">
        <f>IF(D150="","",VLOOKUP(D150,Emargement!$A$9:$B$528,2,TRUE))</f>
        <v/>
      </c>
      <c r="AB150" s="20" t="str">
        <f>IF(D150="","",VLOOKUP(D150,Emargement!$A$9:$C$528,3,TRUE))</f>
        <v/>
      </c>
      <c r="AC150" s="20" t="str">
        <f>IF(D150="","",VLOOKUP(D150,Emargement!$A$9:$D$528,4,TRUE))</f>
        <v/>
      </c>
      <c r="AD150" s="20" t="str">
        <f>IF(D150="","",VLOOKUP(D150,Emargement!$A$9:$E$528,5,TRUE))</f>
        <v/>
      </c>
      <c r="AE150" s="20" t="str">
        <f>IF(D150="","",VLOOKUP(D150,Emargement!$A$9:$G$528,7,TRUE))</f>
        <v/>
      </c>
      <c r="AF150" s="20" t="str">
        <f>IF(D150="","",VLOOKUP(D150,Emargement!$A$9:$F$528,6,TRUE))</f>
        <v/>
      </c>
      <c r="AG150" s="31" t="str">
        <f t="shared" si="77"/>
        <v/>
      </c>
      <c r="AH150" s="36"/>
    </row>
    <row r="151" spans="1:34" x14ac:dyDescent="0.25">
      <c r="A151" s="21">
        <v>145</v>
      </c>
      <c r="B151" s="21">
        <v>145</v>
      </c>
      <c r="C151" s="21">
        <v>145</v>
      </c>
      <c r="D151" s="32"/>
      <c r="E151" s="33"/>
      <c r="F151" s="34"/>
      <c r="G151" s="35"/>
      <c r="H151" s="134"/>
      <c r="I151" s="21">
        <f t="shared" si="65"/>
        <v>0</v>
      </c>
      <c r="J151" s="21">
        <f t="shared" si="66"/>
        <v>0</v>
      </c>
      <c r="K151" s="21">
        <f t="shared" si="67"/>
        <v>0</v>
      </c>
      <c r="L151" s="21">
        <f>IFERROR(VLOOKUP(D151,Emargement!$A$9:$J$528,10,FALSE),0)</f>
        <v>0</v>
      </c>
      <c r="M151" s="20"/>
      <c r="N151" s="141" t="str">
        <f t="shared" si="68"/>
        <v/>
      </c>
      <c r="O151" s="20"/>
      <c r="P151" s="20">
        <f t="shared" si="69"/>
        <v>0</v>
      </c>
      <c r="Q151" s="20">
        <f t="shared" si="78"/>
        <v>0</v>
      </c>
      <c r="R151" s="20"/>
      <c r="S151" s="115" t="str">
        <f t="shared" si="70"/>
        <v/>
      </c>
      <c r="T151" s="21" t="str">
        <f t="shared" si="79"/>
        <v/>
      </c>
      <c r="U151" s="21" t="str">
        <f t="shared" si="80"/>
        <v/>
      </c>
      <c r="V151" s="21" t="str">
        <f t="shared" si="81"/>
        <v/>
      </c>
      <c r="W151" s="21" t="str">
        <f t="shared" si="82"/>
        <v/>
      </c>
      <c r="X151" s="21" t="str">
        <f t="shared" si="83"/>
        <v/>
      </c>
      <c r="Y151" s="114" t="str">
        <f t="shared" si="84"/>
        <v/>
      </c>
      <c r="Z151" s="20"/>
      <c r="AA151" s="30" t="str">
        <f>IF(D151="","",VLOOKUP(D151,Emargement!$A$9:$B$528,2,TRUE))</f>
        <v/>
      </c>
      <c r="AB151" s="20" t="str">
        <f>IF(D151="","",VLOOKUP(D151,Emargement!$A$9:$C$528,3,TRUE))</f>
        <v/>
      </c>
      <c r="AC151" s="20" t="str">
        <f>IF(D151="","",VLOOKUP(D151,Emargement!$A$9:$D$528,4,TRUE))</f>
        <v/>
      </c>
      <c r="AD151" s="20" t="str">
        <f>IF(D151="","",VLOOKUP(D151,Emargement!$A$9:$E$528,5,TRUE))</f>
        <v/>
      </c>
      <c r="AE151" s="20" t="str">
        <f>IF(D151="","",VLOOKUP(D151,Emargement!$A$9:$G$528,7,TRUE))</f>
        <v/>
      </c>
      <c r="AF151" s="20" t="str">
        <f>IF(D151="","",VLOOKUP(D151,Emargement!$A$9:$F$528,6,TRUE))</f>
        <v/>
      </c>
      <c r="AG151" s="31" t="str">
        <f t="shared" si="77"/>
        <v/>
      </c>
      <c r="AH151" s="36"/>
    </row>
    <row r="152" spans="1:34" x14ac:dyDescent="0.25">
      <c r="A152" s="21">
        <v>146</v>
      </c>
      <c r="B152" s="21">
        <v>146</v>
      </c>
      <c r="C152" s="21">
        <v>146</v>
      </c>
      <c r="D152" s="32"/>
      <c r="E152" s="33"/>
      <c r="F152" s="34"/>
      <c r="G152" s="35"/>
      <c r="H152" s="134"/>
      <c r="I152" s="21">
        <f t="shared" si="65"/>
        <v>0</v>
      </c>
      <c r="J152" s="21">
        <f t="shared" si="66"/>
        <v>0</v>
      </c>
      <c r="K152" s="21">
        <f t="shared" si="67"/>
        <v>0</v>
      </c>
      <c r="L152" s="21">
        <f>IFERROR(VLOOKUP(D152,Emargement!$A$9:$J$528,10,FALSE),0)</f>
        <v>0</v>
      </c>
      <c r="M152" s="20"/>
      <c r="N152" s="141" t="str">
        <f t="shared" si="68"/>
        <v/>
      </c>
      <c r="O152" s="20"/>
      <c r="P152" s="20">
        <f t="shared" si="69"/>
        <v>0</v>
      </c>
      <c r="Q152" s="20">
        <f t="shared" si="78"/>
        <v>0</v>
      </c>
      <c r="R152" s="20"/>
      <c r="S152" s="115" t="str">
        <f t="shared" si="70"/>
        <v/>
      </c>
      <c r="T152" s="21" t="str">
        <f t="shared" si="79"/>
        <v/>
      </c>
      <c r="U152" s="21" t="str">
        <f t="shared" si="80"/>
        <v/>
      </c>
      <c r="V152" s="21" t="str">
        <f t="shared" si="81"/>
        <v/>
      </c>
      <c r="W152" s="21" t="str">
        <f t="shared" si="82"/>
        <v/>
      </c>
      <c r="X152" s="21" t="str">
        <f t="shared" si="83"/>
        <v/>
      </c>
      <c r="Y152" s="114" t="str">
        <f t="shared" si="84"/>
        <v/>
      </c>
      <c r="Z152" s="20"/>
      <c r="AA152" s="30" t="str">
        <f>IF(D152="","",VLOOKUP(D152,Emargement!$A$9:$B$528,2,TRUE))</f>
        <v/>
      </c>
      <c r="AB152" s="20" t="str">
        <f>IF(D152="","",VLOOKUP(D152,Emargement!$A$9:$C$528,3,TRUE))</f>
        <v/>
      </c>
      <c r="AC152" s="20" t="str">
        <f>IF(D152="","",VLOOKUP(D152,Emargement!$A$9:$D$528,4,TRUE))</f>
        <v/>
      </c>
      <c r="AD152" s="20" t="str">
        <f>IF(D152="","",VLOOKUP(D152,Emargement!$A$9:$E$528,5,TRUE))</f>
        <v/>
      </c>
      <c r="AE152" s="20" t="str">
        <f>IF(D152="","",VLOOKUP(D152,Emargement!$A$9:$G$528,7,TRUE))</f>
        <v/>
      </c>
      <c r="AF152" s="20" t="str">
        <f>IF(D152="","",VLOOKUP(D152,Emargement!$A$9:$F$528,6,TRUE))</f>
        <v/>
      </c>
      <c r="AG152" s="31" t="str">
        <f t="shared" si="77"/>
        <v/>
      </c>
      <c r="AH152" s="36"/>
    </row>
    <row r="153" spans="1:34" x14ac:dyDescent="0.25">
      <c r="A153" s="21">
        <v>147</v>
      </c>
      <c r="B153" s="21">
        <v>147</v>
      </c>
      <c r="C153" s="21">
        <v>147</v>
      </c>
      <c r="D153" s="32"/>
      <c r="E153" s="33"/>
      <c r="F153" s="34"/>
      <c r="G153" s="35"/>
      <c r="H153" s="134"/>
      <c r="I153" s="21">
        <f t="shared" si="65"/>
        <v>0</v>
      </c>
      <c r="J153" s="21">
        <f t="shared" si="66"/>
        <v>0</v>
      </c>
      <c r="K153" s="21">
        <f t="shared" si="67"/>
        <v>0</v>
      </c>
      <c r="L153" s="21">
        <f>IFERROR(VLOOKUP(D153,Emargement!$A$9:$J$528,10,FALSE),0)</f>
        <v>0</v>
      </c>
      <c r="M153" s="20"/>
      <c r="N153" s="141" t="str">
        <f t="shared" si="68"/>
        <v/>
      </c>
      <c r="O153" s="20"/>
      <c r="P153" s="20">
        <f t="shared" si="69"/>
        <v>0</v>
      </c>
      <c r="Q153" s="20">
        <f t="shared" si="78"/>
        <v>0</v>
      </c>
      <c r="R153" s="20"/>
      <c r="S153" s="115" t="str">
        <f t="shared" si="70"/>
        <v/>
      </c>
      <c r="T153" s="21" t="str">
        <f t="shared" si="79"/>
        <v/>
      </c>
      <c r="U153" s="21" t="str">
        <f t="shared" si="80"/>
        <v/>
      </c>
      <c r="V153" s="21" t="str">
        <f t="shared" si="81"/>
        <v/>
      </c>
      <c r="W153" s="21" t="str">
        <f t="shared" si="82"/>
        <v/>
      </c>
      <c r="X153" s="21" t="str">
        <f t="shared" si="83"/>
        <v/>
      </c>
      <c r="Y153" s="114" t="str">
        <f t="shared" si="84"/>
        <v/>
      </c>
      <c r="Z153" s="20"/>
      <c r="AA153" s="30" t="str">
        <f>IF(D153="","",VLOOKUP(D153,Emargement!$A$9:$B$528,2,TRUE))</f>
        <v/>
      </c>
      <c r="AB153" s="20" t="str">
        <f>IF(D153="","",VLOOKUP(D153,Emargement!$A$9:$C$528,3,TRUE))</f>
        <v/>
      </c>
      <c r="AC153" s="20" t="str">
        <f>IF(D153="","",VLOOKUP(D153,Emargement!$A$9:$D$528,4,TRUE))</f>
        <v/>
      </c>
      <c r="AD153" s="20" t="str">
        <f>IF(D153="","",VLOOKUP(D153,Emargement!$A$9:$E$528,5,TRUE))</f>
        <v/>
      </c>
      <c r="AE153" s="20" t="str">
        <f>IF(D153="","",VLOOKUP(D153,Emargement!$A$9:$G$528,7,TRUE))</f>
        <v/>
      </c>
      <c r="AF153" s="20" t="str">
        <f>IF(D153="","",VLOOKUP(D153,Emargement!$A$9:$F$528,6,TRUE))</f>
        <v/>
      </c>
      <c r="AG153" s="31" t="str">
        <f t="shared" si="77"/>
        <v/>
      </c>
      <c r="AH153" s="36"/>
    </row>
    <row r="154" spans="1:34" x14ac:dyDescent="0.25">
      <c r="A154" s="21">
        <v>148</v>
      </c>
      <c r="B154" s="21">
        <v>148</v>
      </c>
      <c r="C154" s="21">
        <v>148</v>
      </c>
      <c r="D154" s="32"/>
      <c r="E154" s="33"/>
      <c r="F154" s="34"/>
      <c r="G154" s="35"/>
      <c r="H154" s="134"/>
      <c r="I154" s="21">
        <f t="shared" si="65"/>
        <v>0</v>
      </c>
      <c r="J154" s="21">
        <f t="shared" si="66"/>
        <v>0</v>
      </c>
      <c r="K154" s="21">
        <f t="shared" si="67"/>
        <v>0</v>
      </c>
      <c r="L154" s="21">
        <f>IFERROR(VLOOKUP(D154,Emargement!$A$9:$J$528,10,FALSE),0)</f>
        <v>0</v>
      </c>
      <c r="M154" s="20"/>
      <c r="N154" s="141" t="str">
        <f t="shared" si="68"/>
        <v/>
      </c>
      <c r="O154" s="20"/>
      <c r="P154" s="20">
        <f t="shared" si="69"/>
        <v>0</v>
      </c>
      <c r="Q154" s="20">
        <f t="shared" si="78"/>
        <v>0</v>
      </c>
      <c r="R154" s="20"/>
      <c r="S154" s="115" t="str">
        <f t="shared" si="70"/>
        <v/>
      </c>
      <c r="T154" s="21" t="str">
        <f t="shared" si="79"/>
        <v/>
      </c>
      <c r="U154" s="21" t="str">
        <f t="shared" si="80"/>
        <v/>
      </c>
      <c r="V154" s="21" t="str">
        <f t="shared" si="81"/>
        <v/>
      </c>
      <c r="W154" s="21" t="str">
        <f t="shared" si="82"/>
        <v/>
      </c>
      <c r="X154" s="21" t="str">
        <f t="shared" si="83"/>
        <v/>
      </c>
      <c r="Y154" s="114" t="str">
        <f t="shared" si="84"/>
        <v/>
      </c>
      <c r="Z154" s="20"/>
      <c r="AA154" s="30" t="str">
        <f>IF(D154="","",VLOOKUP(D154,Emargement!$A$9:$B$528,2,TRUE))</f>
        <v/>
      </c>
      <c r="AB154" s="20" t="str">
        <f>IF(D154="","",VLOOKUP(D154,Emargement!$A$9:$C$528,3,TRUE))</f>
        <v/>
      </c>
      <c r="AC154" s="20" t="str">
        <f>IF(D154="","",VLOOKUP(D154,Emargement!$A$9:$D$528,4,TRUE))</f>
        <v/>
      </c>
      <c r="AD154" s="20" t="str">
        <f>IF(D154="","",VLOOKUP(D154,Emargement!$A$9:$E$528,5,TRUE))</f>
        <v/>
      </c>
      <c r="AE154" s="20" t="str">
        <f>IF(D154="","",VLOOKUP(D154,Emargement!$A$9:$G$528,7,TRUE))</f>
        <v/>
      </c>
      <c r="AF154" s="20" t="str">
        <f>IF(D154="","",VLOOKUP(D154,Emargement!$A$9:$F$528,6,TRUE))</f>
        <v/>
      </c>
      <c r="AG154" s="31" t="str">
        <f t="shared" si="77"/>
        <v/>
      </c>
      <c r="AH154" s="36"/>
    </row>
    <row r="155" spans="1:34" x14ac:dyDescent="0.25">
      <c r="A155" s="21">
        <v>149</v>
      </c>
      <c r="B155" s="21">
        <v>149</v>
      </c>
      <c r="C155" s="21">
        <v>149</v>
      </c>
      <c r="D155" s="32"/>
      <c r="E155" s="33"/>
      <c r="F155" s="34"/>
      <c r="G155" s="35"/>
      <c r="H155" s="134"/>
      <c r="I155" s="21">
        <f t="shared" si="65"/>
        <v>0</v>
      </c>
      <c r="J155" s="21">
        <f t="shared" si="66"/>
        <v>0</v>
      </c>
      <c r="K155" s="21">
        <f t="shared" si="67"/>
        <v>0</v>
      </c>
      <c r="L155" s="21">
        <f>IFERROR(VLOOKUP(D155,Emargement!$A$9:$J$528,10,FALSE),0)</f>
        <v>0</v>
      </c>
      <c r="M155" s="20"/>
      <c r="N155" s="141" t="str">
        <f t="shared" si="68"/>
        <v/>
      </c>
      <c r="O155" s="20"/>
      <c r="P155" s="20">
        <f t="shared" si="69"/>
        <v>0</v>
      </c>
      <c r="Q155" s="20">
        <f t="shared" si="78"/>
        <v>0</v>
      </c>
      <c r="R155" s="20"/>
      <c r="S155" s="115" t="str">
        <f t="shared" si="70"/>
        <v/>
      </c>
      <c r="T155" s="21" t="str">
        <f t="shared" si="79"/>
        <v/>
      </c>
      <c r="U155" s="21" t="str">
        <f t="shared" si="80"/>
        <v/>
      </c>
      <c r="V155" s="21" t="str">
        <f t="shared" si="81"/>
        <v/>
      </c>
      <c r="W155" s="21" t="str">
        <f t="shared" si="82"/>
        <v/>
      </c>
      <c r="X155" s="21" t="str">
        <f t="shared" si="83"/>
        <v/>
      </c>
      <c r="Y155" s="114" t="str">
        <f t="shared" si="84"/>
        <v/>
      </c>
      <c r="Z155" s="20"/>
      <c r="AA155" s="30" t="str">
        <f>IF(D155="","",VLOOKUP(D155,Emargement!$A$9:$B$528,2,TRUE))</f>
        <v/>
      </c>
      <c r="AB155" s="20" t="str">
        <f>IF(D155="","",VLOOKUP(D155,Emargement!$A$9:$C$528,3,TRUE))</f>
        <v/>
      </c>
      <c r="AC155" s="20" t="str">
        <f>IF(D155="","",VLOOKUP(D155,Emargement!$A$9:$D$528,4,TRUE))</f>
        <v/>
      </c>
      <c r="AD155" s="20" t="str">
        <f>IF(D155="","",VLOOKUP(D155,Emargement!$A$9:$E$528,5,TRUE))</f>
        <v/>
      </c>
      <c r="AE155" s="20" t="str">
        <f>IF(D155="","",VLOOKUP(D155,Emargement!$A$9:$G$528,7,TRUE))</f>
        <v/>
      </c>
      <c r="AF155" s="20" t="str">
        <f>IF(D155="","",VLOOKUP(D155,Emargement!$A$9:$F$528,6,TRUE))</f>
        <v/>
      </c>
      <c r="AG155" s="31" t="str">
        <f t="shared" si="77"/>
        <v/>
      </c>
      <c r="AH155" s="36"/>
    </row>
    <row r="156" spans="1:34" x14ac:dyDescent="0.25">
      <c r="A156" s="21">
        <v>150</v>
      </c>
      <c r="B156" s="21">
        <v>150</v>
      </c>
      <c r="C156" s="21">
        <v>150</v>
      </c>
      <c r="D156" s="32"/>
      <c r="E156" s="33"/>
      <c r="F156" s="34"/>
      <c r="G156" s="35"/>
      <c r="H156" s="134"/>
      <c r="I156" s="21">
        <f t="shared" si="65"/>
        <v>0</v>
      </c>
      <c r="J156" s="21">
        <f t="shared" si="66"/>
        <v>0</v>
      </c>
      <c r="K156" s="21">
        <f t="shared" si="67"/>
        <v>0</v>
      </c>
      <c r="L156" s="21">
        <f>IFERROR(VLOOKUP(D156,Emargement!$A$9:$J$528,10,FALSE),0)</f>
        <v>0</v>
      </c>
      <c r="M156" s="20"/>
      <c r="N156" s="141" t="str">
        <f t="shared" si="68"/>
        <v/>
      </c>
      <c r="O156" s="20"/>
      <c r="P156" s="20">
        <f t="shared" si="69"/>
        <v>0</v>
      </c>
      <c r="Q156" s="20">
        <f t="shared" si="78"/>
        <v>0</v>
      </c>
      <c r="R156" s="20"/>
      <c r="S156" s="115" t="str">
        <f t="shared" si="70"/>
        <v/>
      </c>
      <c r="T156" s="21" t="str">
        <f t="shared" si="79"/>
        <v/>
      </c>
      <c r="U156" s="21" t="str">
        <f t="shared" si="80"/>
        <v/>
      </c>
      <c r="V156" s="21" t="str">
        <f t="shared" si="81"/>
        <v/>
      </c>
      <c r="W156" s="21" t="str">
        <f t="shared" si="82"/>
        <v/>
      </c>
      <c r="X156" s="21" t="str">
        <f t="shared" si="83"/>
        <v/>
      </c>
      <c r="Y156" s="114" t="str">
        <f t="shared" si="84"/>
        <v/>
      </c>
      <c r="Z156" s="20"/>
      <c r="AA156" s="30" t="str">
        <f>IF(D156="","",VLOOKUP(D156,Emargement!$A$9:$B$528,2,TRUE))</f>
        <v/>
      </c>
      <c r="AB156" s="20" t="str">
        <f>IF(D156="","",VLOOKUP(D156,Emargement!$A$9:$C$528,3,TRUE))</f>
        <v/>
      </c>
      <c r="AC156" s="20" t="str">
        <f>IF(D156="","",VLOOKUP(D156,Emargement!$A$9:$D$528,4,TRUE))</f>
        <v/>
      </c>
      <c r="AD156" s="20" t="str">
        <f>IF(D156="","",VLOOKUP(D156,Emargement!$A$9:$E$528,5,TRUE))</f>
        <v/>
      </c>
      <c r="AE156" s="20" t="str">
        <f>IF(D156="","",VLOOKUP(D156,Emargement!$A$9:$G$528,7,TRUE))</f>
        <v/>
      </c>
      <c r="AF156" s="20" t="str">
        <f>IF(D156="","",VLOOKUP(D156,Emargement!$A$9:$F$528,6,TRUE))</f>
        <v/>
      </c>
      <c r="AG156" s="31" t="str">
        <f t="shared" si="77"/>
        <v/>
      </c>
      <c r="AH156" s="36"/>
    </row>
    <row r="157" spans="1:34" x14ac:dyDescent="0.25">
      <c r="A157" s="21">
        <v>151</v>
      </c>
      <c r="B157" s="21">
        <v>151</v>
      </c>
      <c r="C157" s="21">
        <v>151</v>
      </c>
      <c r="D157" s="32"/>
      <c r="E157" s="33"/>
      <c r="F157" s="34"/>
      <c r="G157" s="35"/>
      <c r="H157" s="134"/>
      <c r="I157" s="21">
        <f t="shared" si="65"/>
        <v>0</v>
      </c>
      <c r="J157" s="21">
        <f t="shared" si="66"/>
        <v>0</v>
      </c>
      <c r="K157" s="21">
        <f t="shared" si="67"/>
        <v>0</v>
      </c>
      <c r="L157" s="21">
        <f>IFERROR(VLOOKUP(D157,Emargement!$A$9:$J$528,10,FALSE),0)</f>
        <v>0</v>
      </c>
      <c r="M157" s="20"/>
      <c r="N157" s="141" t="str">
        <f t="shared" si="68"/>
        <v/>
      </c>
      <c r="O157" s="20"/>
      <c r="P157" s="20">
        <f t="shared" si="69"/>
        <v>0</v>
      </c>
      <c r="Q157" s="20">
        <f t="shared" si="78"/>
        <v>0</v>
      </c>
      <c r="R157" s="20"/>
      <c r="S157" s="115" t="str">
        <f t="shared" si="70"/>
        <v/>
      </c>
      <c r="T157" s="21" t="str">
        <f t="shared" si="79"/>
        <v/>
      </c>
      <c r="U157" s="21" t="str">
        <f t="shared" si="80"/>
        <v/>
      </c>
      <c r="V157" s="21" t="str">
        <f t="shared" si="81"/>
        <v/>
      </c>
      <c r="W157" s="21" t="str">
        <f t="shared" si="82"/>
        <v/>
      </c>
      <c r="X157" s="21" t="str">
        <f t="shared" si="83"/>
        <v/>
      </c>
      <c r="Y157" s="114" t="str">
        <f t="shared" si="84"/>
        <v/>
      </c>
      <c r="Z157" s="20"/>
      <c r="AA157" s="30" t="str">
        <f>IF(D157="","",VLOOKUP(D157,Emargement!$A$9:$B$528,2,TRUE))</f>
        <v/>
      </c>
      <c r="AB157" s="20" t="str">
        <f>IF(D157="","",VLOOKUP(D157,Emargement!$A$9:$C$528,3,TRUE))</f>
        <v/>
      </c>
      <c r="AC157" s="20" t="str">
        <f>IF(D157="","",VLOOKUP(D157,Emargement!$A$9:$D$528,4,TRUE))</f>
        <v/>
      </c>
      <c r="AD157" s="20" t="str">
        <f>IF(D157="","",VLOOKUP(D157,Emargement!$A$9:$E$528,5,TRUE))</f>
        <v/>
      </c>
      <c r="AE157" s="20" t="str">
        <f>IF(D157="","",VLOOKUP(D157,Emargement!$A$9:$G$528,7,TRUE))</f>
        <v/>
      </c>
      <c r="AF157" s="20" t="str">
        <f>IF(D157="","",VLOOKUP(D157,Emargement!$A$9:$F$528,6,TRUE))</f>
        <v/>
      </c>
      <c r="AG157" s="31" t="str">
        <f t="shared" si="77"/>
        <v/>
      </c>
      <c r="AH157" s="36"/>
    </row>
    <row r="158" spans="1:34" x14ac:dyDescent="0.25">
      <c r="A158" s="21">
        <v>152</v>
      </c>
      <c r="B158" s="21">
        <v>152</v>
      </c>
      <c r="C158" s="21">
        <v>152</v>
      </c>
      <c r="D158" s="32"/>
      <c r="E158" s="33"/>
      <c r="F158" s="34"/>
      <c r="G158" s="35"/>
      <c r="H158" s="134"/>
      <c r="I158" s="21">
        <f t="shared" si="65"/>
        <v>0</v>
      </c>
      <c r="J158" s="21">
        <f t="shared" si="66"/>
        <v>0</v>
      </c>
      <c r="K158" s="21">
        <f t="shared" si="67"/>
        <v>0</v>
      </c>
      <c r="L158" s="21">
        <f>IFERROR(VLOOKUP(D158,Emargement!$A$9:$J$528,10,FALSE),0)</f>
        <v>0</v>
      </c>
      <c r="M158" s="20"/>
      <c r="N158" s="141" t="str">
        <f t="shared" si="68"/>
        <v/>
      </c>
      <c r="O158" s="20"/>
      <c r="P158" s="20">
        <f t="shared" si="69"/>
        <v>0</v>
      </c>
      <c r="Q158" s="20">
        <f t="shared" si="78"/>
        <v>0</v>
      </c>
      <c r="R158" s="20"/>
      <c r="S158" s="115" t="str">
        <f t="shared" si="70"/>
        <v/>
      </c>
      <c r="T158" s="21" t="str">
        <f t="shared" si="79"/>
        <v/>
      </c>
      <c r="U158" s="21" t="str">
        <f t="shared" si="80"/>
        <v/>
      </c>
      <c r="V158" s="21" t="str">
        <f t="shared" si="81"/>
        <v/>
      </c>
      <c r="W158" s="21" t="str">
        <f t="shared" si="82"/>
        <v/>
      </c>
      <c r="X158" s="21" t="str">
        <f t="shared" si="83"/>
        <v/>
      </c>
      <c r="Y158" s="114" t="str">
        <f t="shared" si="84"/>
        <v/>
      </c>
      <c r="Z158" s="20"/>
      <c r="AA158" s="30" t="str">
        <f>IF(D158="","",VLOOKUP(D158,Emargement!$A$9:$B$528,2,TRUE))</f>
        <v/>
      </c>
      <c r="AB158" s="20" t="str">
        <f>IF(D158="","",VLOOKUP(D158,Emargement!$A$9:$C$528,3,TRUE))</f>
        <v/>
      </c>
      <c r="AC158" s="20" t="str">
        <f>IF(D158="","",VLOOKUP(D158,Emargement!$A$9:$D$528,4,TRUE))</f>
        <v/>
      </c>
      <c r="AD158" s="20" t="str">
        <f>IF(D158="","",VLOOKUP(D158,Emargement!$A$9:$E$528,5,TRUE))</f>
        <v/>
      </c>
      <c r="AE158" s="20" t="str">
        <f>IF(D158="","",VLOOKUP(D158,Emargement!$A$9:$G$528,7,TRUE))</f>
        <v/>
      </c>
      <c r="AF158" s="20" t="str">
        <f>IF(D158="","",VLOOKUP(D158,Emargement!$A$9:$F$528,6,TRUE))</f>
        <v/>
      </c>
      <c r="AG158" s="31" t="str">
        <f t="shared" si="77"/>
        <v/>
      </c>
      <c r="AH158" s="36"/>
    </row>
    <row r="159" spans="1:34" x14ac:dyDescent="0.25">
      <c r="A159" s="21">
        <v>153</v>
      </c>
      <c r="B159" s="21">
        <v>153</v>
      </c>
      <c r="C159" s="21">
        <v>153</v>
      </c>
      <c r="D159" s="32"/>
      <c r="E159" s="33"/>
      <c r="F159" s="34"/>
      <c r="G159" s="35"/>
      <c r="H159" s="134"/>
      <c r="I159" s="21">
        <f t="shared" si="65"/>
        <v>0</v>
      </c>
      <c r="J159" s="21">
        <f t="shared" si="66"/>
        <v>0</v>
      </c>
      <c r="K159" s="21">
        <f t="shared" si="67"/>
        <v>0</v>
      </c>
      <c r="L159" s="21">
        <f>IFERROR(VLOOKUP(D159,Emargement!$A$9:$J$528,10,FALSE),0)</f>
        <v>0</v>
      </c>
      <c r="M159" s="20"/>
      <c r="N159" s="141" t="str">
        <f t="shared" si="68"/>
        <v/>
      </c>
      <c r="O159" s="20"/>
      <c r="P159" s="20">
        <f t="shared" si="69"/>
        <v>0</v>
      </c>
      <c r="Q159" s="20">
        <f t="shared" si="78"/>
        <v>0</v>
      </c>
      <c r="R159" s="20"/>
      <c r="S159" s="115" t="str">
        <f t="shared" si="70"/>
        <v/>
      </c>
      <c r="T159" s="21" t="str">
        <f t="shared" si="79"/>
        <v/>
      </c>
      <c r="U159" s="21" t="str">
        <f t="shared" si="80"/>
        <v/>
      </c>
      <c r="V159" s="21" t="str">
        <f t="shared" si="81"/>
        <v/>
      </c>
      <c r="W159" s="21" t="str">
        <f t="shared" si="82"/>
        <v/>
      </c>
      <c r="X159" s="21" t="str">
        <f t="shared" si="83"/>
        <v/>
      </c>
      <c r="Y159" s="114" t="str">
        <f t="shared" si="84"/>
        <v/>
      </c>
      <c r="Z159" s="20"/>
      <c r="AA159" s="30" t="str">
        <f>IF(D159="","",VLOOKUP(D159,Emargement!$A$9:$B$528,2,TRUE))</f>
        <v/>
      </c>
      <c r="AB159" s="20" t="str">
        <f>IF(D159="","",VLOOKUP(D159,Emargement!$A$9:$C$528,3,TRUE))</f>
        <v/>
      </c>
      <c r="AC159" s="20" t="str">
        <f>IF(D159="","",VLOOKUP(D159,Emargement!$A$9:$D$528,4,TRUE))</f>
        <v/>
      </c>
      <c r="AD159" s="20" t="str">
        <f>IF(D159="","",VLOOKUP(D159,Emargement!$A$9:$E$528,5,TRUE))</f>
        <v/>
      </c>
      <c r="AE159" s="20" t="str">
        <f>IF(D159="","",VLOOKUP(D159,Emargement!$A$9:$G$528,7,TRUE))</f>
        <v/>
      </c>
      <c r="AF159" s="20" t="str">
        <f>IF(D159="","",VLOOKUP(D159,Emargement!$A$9:$F$528,6,TRUE))</f>
        <v/>
      </c>
      <c r="AG159" s="31" t="str">
        <f t="shared" si="77"/>
        <v/>
      </c>
      <c r="AH159" s="36"/>
    </row>
    <row r="160" spans="1:34" x14ac:dyDescent="0.25">
      <c r="A160" s="21">
        <v>154</v>
      </c>
      <c r="B160" s="21">
        <v>154</v>
      </c>
      <c r="C160" s="21">
        <v>154</v>
      </c>
      <c r="D160" s="32"/>
      <c r="E160" s="33"/>
      <c r="F160" s="34"/>
      <c r="G160" s="35"/>
      <c r="H160" s="134"/>
      <c r="I160" s="21">
        <f t="shared" si="65"/>
        <v>0</v>
      </c>
      <c r="J160" s="21">
        <f t="shared" si="66"/>
        <v>0</v>
      </c>
      <c r="K160" s="21">
        <f t="shared" si="67"/>
        <v>0</v>
      </c>
      <c r="L160" s="21">
        <f>IFERROR(VLOOKUP(D160,Emargement!$A$9:$J$528,10,FALSE),0)</f>
        <v>0</v>
      </c>
      <c r="M160" s="20"/>
      <c r="N160" s="141" t="str">
        <f t="shared" si="68"/>
        <v/>
      </c>
      <c r="O160" s="20"/>
      <c r="P160" s="20">
        <f t="shared" si="69"/>
        <v>0</v>
      </c>
      <c r="Q160" s="20">
        <f t="shared" si="78"/>
        <v>0</v>
      </c>
      <c r="R160" s="20"/>
      <c r="S160" s="115" t="str">
        <f t="shared" si="70"/>
        <v/>
      </c>
      <c r="T160" s="21" t="str">
        <f t="shared" si="79"/>
        <v/>
      </c>
      <c r="U160" s="21" t="str">
        <f t="shared" si="80"/>
        <v/>
      </c>
      <c r="V160" s="21" t="str">
        <f t="shared" si="81"/>
        <v/>
      </c>
      <c r="W160" s="21" t="str">
        <f t="shared" si="82"/>
        <v/>
      </c>
      <c r="X160" s="21" t="str">
        <f t="shared" si="83"/>
        <v/>
      </c>
      <c r="Y160" s="114" t="str">
        <f t="shared" si="84"/>
        <v/>
      </c>
      <c r="Z160" s="20"/>
      <c r="AA160" s="30" t="str">
        <f>IF(D160="","",VLOOKUP(D160,Emargement!$A$9:$B$528,2,TRUE))</f>
        <v/>
      </c>
      <c r="AB160" s="20" t="str">
        <f>IF(D160="","",VLOOKUP(D160,Emargement!$A$9:$C$528,3,TRUE))</f>
        <v/>
      </c>
      <c r="AC160" s="20" t="str">
        <f>IF(D160="","",VLOOKUP(D160,Emargement!$A$9:$D$528,4,TRUE))</f>
        <v/>
      </c>
      <c r="AD160" s="20" t="str">
        <f>IF(D160="","",VLOOKUP(D160,Emargement!$A$9:$E$528,5,TRUE))</f>
        <v/>
      </c>
      <c r="AE160" s="20" t="str">
        <f>IF(D160="","",VLOOKUP(D160,Emargement!$A$9:$G$528,7,TRUE))</f>
        <v/>
      </c>
      <c r="AF160" s="20" t="str">
        <f>IF(D160="","",VLOOKUP(D160,Emargement!$A$9:$F$528,6,TRUE))</f>
        <v/>
      </c>
      <c r="AG160" s="31" t="str">
        <f t="shared" si="77"/>
        <v/>
      </c>
      <c r="AH160" s="36"/>
    </row>
    <row r="161" spans="1:34" x14ac:dyDescent="0.25">
      <c r="A161" s="21">
        <v>155</v>
      </c>
      <c r="B161" s="21">
        <v>155</v>
      </c>
      <c r="C161" s="21">
        <v>155</v>
      </c>
      <c r="D161" s="32"/>
      <c r="E161" s="33"/>
      <c r="F161" s="34"/>
      <c r="G161" s="35"/>
      <c r="H161" s="134"/>
      <c r="I161" s="21">
        <f t="shared" si="65"/>
        <v>0</v>
      </c>
      <c r="J161" s="21">
        <f t="shared" si="66"/>
        <v>0</v>
      </c>
      <c r="K161" s="21">
        <f t="shared" si="67"/>
        <v>0</v>
      </c>
      <c r="L161" s="21">
        <f>IFERROR(VLOOKUP(D161,Emargement!$A$9:$J$528,10,FALSE),0)</f>
        <v>0</v>
      </c>
      <c r="M161" s="20"/>
      <c r="N161" s="141" t="str">
        <f t="shared" si="68"/>
        <v/>
      </c>
      <c r="O161" s="20"/>
      <c r="P161" s="20">
        <f t="shared" si="69"/>
        <v>0</v>
      </c>
      <c r="Q161" s="20">
        <f t="shared" si="78"/>
        <v>0</v>
      </c>
      <c r="R161" s="20"/>
      <c r="S161" s="115" t="str">
        <f t="shared" si="70"/>
        <v/>
      </c>
      <c r="T161" s="21" t="str">
        <f t="shared" si="79"/>
        <v/>
      </c>
      <c r="U161" s="21" t="str">
        <f t="shared" si="80"/>
        <v/>
      </c>
      <c r="V161" s="21" t="str">
        <f t="shared" si="81"/>
        <v/>
      </c>
      <c r="W161" s="21" t="str">
        <f t="shared" si="82"/>
        <v/>
      </c>
      <c r="X161" s="21" t="str">
        <f t="shared" si="83"/>
        <v/>
      </c>
      <c r="Y161" s="114" t="str">
        <f t="shared" si="84"/>
        <v/>
      </c>
      <c r="Z161" s="20"/>
      <c r="AA161" s="30" t="str">
        <f>IF(D161="","",VLOOKUP(D161,Emargement!$A$9:$B$528,2,TRUE))</f>
        <v/>
      </c>
      <c r="AB161" s="20" t="str">
        <f>IF(D161="","",VLOOKUP(D161,Emargement!$A$9:$C$528,3,TRUE))</f>
        <v/>
      </c>
      <c r="AC161" s="20" t="str">
        <f>IF(D161="","",VLOOKUP(D161,Emargement!$A$9:$D$528,4,TRUE))</f>
        <v/>
      </c>
      <c r="AD161" s="20" t="str">
        <f>IF(D161="","",VLOOKUP(D161,Emargement!$A$9:$E$528,5,TRUE))</f>
        <v/>
      </c>
      <c r="AE161" s="20" t="str">
        <f>IF(D161="","",VLOOKUP(D161,Emargement!$A$9:$G$528,7,TRUE))</f>
        <v/>
      </c>
      <c r="AF161" s="20" t="str">
        <f>IF(D161="","",VLOOKUP(D161,Emargement!$A$9:$F$528,6,TRUE))</f>
        <v/>
      </c>
      <c r="AG161" s="31" t="str">
        <f t="shared" si="77"/>
        <v/>
      </c>
      <c r="AH161" s="36"/>
    </row>
    <row r="162" spans="1:34" x14ac:dyDescent="0.25">
      <c r="A162" s="21">
        <v>156</v>
      </c>
      <c r="B162" s="21">
        <v>156</v>
      </c>
      <c r="C162" s="21">
        <v>156</v>
      </c>
      <c r="D162" s="32"/>
      <c r="E162" s="33"/>
      <c r="F162" s="34"/>
      <c r="G162" s="35"/>
      <c r="H162" s="134"/>
      <c r="I162" s="21">
        <f t="shared" si="65"/>
        <v>0</v>
      </c>
      <c r="J162" s="21">
        <f t="shared" si="66"/>
        <v>0</v>
      </c>
      <c r="K162" s="21">
        <f t="shared" si="67"/>
        <v>0</v>
      </c>
      <c r="L162" s="21">
        <f>IFERROR(VLOOKUP(D162,Emargement!$A$9:$J$528,10,FALSE),0)</f>
        <v>0</v>
      </c>
      <c r="M162" s="20"/>
      <c r="N162" s="141" t="str">
        <f t="shared" si="68"/>
        <v/>
      </c>
      <c r="O162" s="20"/>
      <c r="P162" s="20">
        <f t="shared" si="69"/>
        <v>0</v>
      </c>
      <c r="Q162" s="20">
        <f t="shared" si="78"/>
        <v>0</v>
      </c>
      <c r="R162" s="20"/>
      <c r="S162" s="115" t="str">
        <f t="shared" si="70"/>
        <v/>
      </c>
      <c r="T162" s="21" t="str">
        <f t="shared" si="79"/>
        <v/>
      </c>
      <c r="U162" s="21" t="str">
        <f t="shared" si="80"/>
        <v/>
      </c>
      <c r="V162" s="21" t="str">
        <f t="shared" si="81"/>
        <v/>
      </c>
      <c r="W162" s="21" t="str">
        <f t="shared" si="82"/>
        <v/>
      </c>
      <c r="X162" s="21" t="str">
        <f t="shared" si="83"/>
        <v/>
      </c>
      <c r="Y162" s="114" t="str">
        <f t="shared" si="84"/>
        <v/>
      </c>
      <c r="Z162" s="20"/>
      <c r="AA162" s="30" t="str">
        <f>IF(D162="","",VLOOKUP(D162,Emargement!$A$9:$B$528,2,TRUE))</f>
        <v/>
      </c>
      <c r="AB162" s="20" t="str">
        <f>IF(D162="","",VLOOKUP(D162,Emargement!$A$9:$C$528,3,TRUE))</f>
        <v/>
      </c>
      <c r="AC162" s="20" t="str">
        <f>IF(D162="","",VLOOKUP(D162,Emargement!$A$9:$D$528,4,TRUE))</f>
        <v/>
      </c>
      <c r="AD162" s="20" t="str">
        <f>IF(D162="","",VLOOKUP(D162,Emargement!$A$9:$E$528,5,TRUE))</f>
        <v/>
      </c>
      <c r="AE162" s="20" t="str">
        <f>IF(D162="","",VLOOKUP(D162,Emargement!$A$9:$G$528,7,TRUE))</f>
        <v/>
      </c>
      <c r="AF162" s="20" t="str">
        <f>IF(D162="","",VLOOKUP(D162,Emargement!$A$9:$F$528,6,TRUE))</f>
        <v/>
      </c>
      <c r="AG162" s="31" t="str">
        <f t="shared" si="77"/>
        <v/>
      </c>
      <c r="AH162" s="36"/>
    </row>
    <row r="163" spans="1:34" x14ac:dyDescent="0.25">
      <c r="A163" s="21">
        <v>157</v>
      </c>
      <c r="B163" s="21">
        <v>157</v>
      </c>
      <c r="C163" s="21">
        <v>157</v>
      </c>
      <c r="D163" s="32"/>
      <c r="E163" s="33"/>
      <c r="F163" s="34"/>
      <c r="G163" s="35"/>
      <c r="H163" s="134"/>
      <c r="I163" s="21">
        <f t="shared" si="65"/>
        <v>0</v>
      </c>
      <c r="J163" s="21">
        <f t="shared" si="66"/>
        <v>0</v>
      </c>
      <c r="K163" s="21">
        <f t="shared" si="67"/>
        <v>0</v>
      </c>
      <c r="L163" s="21">
        <f>IFERROR(VLOOKUP(D163,Emargement!$A$9:$J$528,10,FALSE),0)</f>
        <v>0</v>
      </c>
      <c r="M163" s="20"/>
      <c r="N163" s="141" t="str">
        <f t="shared" si="68"/>
        <v/>
      </c>
      <c r="O163" s="20"/>
      <c r="P163" s="20">
        <f t="shared" si="69"/>
        <v>0</v>
      </c>
      <c r="Q163" s="20">
        <f t="shared" si="78"/>
        <v>0</v>
      </c>
      <c r="R163" s="20"/>
      <c r="S163" s="115" t="str">
        <f t="shared" si="70"/>
        <v/>
      </c>
      <c r="T163" s="21" t="str">
        <f t="shared" si="79"/>
        <v/>
      </c>
      <c r="U163" s="21" t="str">
        <f t="shared" si="80"/>
        <v/>
      </c>
      <c r="V163" s="21" t="str">
        <f t="shared" si="81"/>
        <v/>
      </c>
      <c r="W163" s="21" t="str">
        <f t="shared" si="82"/>
        <v/>
      </c>
      <c r="X163" s="21" t="str">
        <f t="shared" si="83"/>
        <v/>
      </c>
      <c r="Y163" s="114" t="str">
        <f t="shared" si="84"/>
        <v/>
      </c>
      <c r="Z163" s="20"/>
      <c r="AA163" s="30" t="str">
        <f>IF(D163="","",VLOOKUP(D163,Emargement!$A$9:$B$528,2,TRUE))</f>
        <v/>
      </c>
      <c r="AB163" s="20" t="str">
        <f>IF(D163="","",VLOOKUP(D163,Emargement!$A$9:$C$528,3,TRUE))</f>
        <v/>
      </c>
      <c r="AC163" s="20" t="str">
        <f>IF(D163="","",VLOOKUP(D163,Emargement!$A$9:$D$528,4,TRUE))</f>
        <v/>
      </c>
      <c r="AD163" s="20" t="str">
        <f>IF(D163="","",VLOOKUP(D163,Emargement!$A$9:$E$528,5,TRUE))</f>
        <v/>
      </c>
      <c r="AE163" s="20" t="str">
        <f>IF(D163="","",VLOOKUP(D163,Emargement!$A$9:$G$528,7,TRUE))</f>
        <v/>
      </c>
      <c r="AF163" s="20" t="str">
        <f>IF(D163="","",VLOOKUP(D163,Emargement!$A$9:$F$528,6,TRUE))</f>
        <v/>
      </c>
      <c r="AG163" s="31" t="str">
        <f t="shared" si="77"/>
        <v/>
      </c>
      <c r="AH163" s="36"/>
    </row>
    <row r="164" spans="1:34" x14ac:dyDescent="0.25">
      <c r="A164" s="21">
        <v>158</v>
      </c>
      <c r="B164" s="21">
        <v>158</v>
      </c>
      <c r="C164" s="21">
        <v>158</v>
      </c>
      <c r="D164" s="32"/>
      <c r="E164" s="33"/>
      <c r="F164" s="34"/>
      <c r="G164" s="35"/>
      <c r="H164" s="134"/>
      <c r="I164" s="21">
        <f t="shared" si="65"/>
        <v>0</v>
      </c>
      <c r="J164" s="21">
        <f t="shared" si="66"/>
        <v>0</v>
      </c>
      <c r="K164" s="21">
        <f t="shared" si="67"/>
        <v>0</v>
      </c>
      <c r="L164" s="21">
        <f>IFERROR(VLOOKUP(D164,Emargement!$A$9:$J$528,10,FALSE),0)</f>
        <v>0</v>
      </c>
      <c r="M164" s="20"/>
      <c r="N164" s="141" t="str">
        <f t="shared" si="68"/>
        <v/>
      </c>
      <c r="O164" s="20"/>
      <c r="P164" s="20">
        <f t="shared" si="69"/>
        <v>0</v>
      </c>
      <c r="Q164" s="20">
        <f t="shared" si="78"/>
        <v>0</v>
      </c>
      <c r="R164" s="20"/>
      <c r="S164" s="115" t="str">
        <f t="shared" si="70"/>
        <v/>
      </c>
      <c r="T164" s="21" t="str">
        <f t="shared" si="79"/>
        <v/>
      </c>
      <c r="U164" s="21" t="str">
        <f t="shared" si="80"/>
        <v/>
      </c>
      <c r="V164" s="21" t="str">
        <f t="shared" si="81"/>
        <v/>
      </c>
      <c r="W164" s="21" t="str">
        <f t="shared" si="82"/>
        <v/>
      </c>
      <c r="X164" s="21" t="str">
        <f t="shared" si="83"/>
        <v/>
      </c>
      <c r="Y164" s="114" t="str">
        <f t="shared" si="84"/>
        <v/>
      </c>
      <c r="Z164" s="20"/>
      <c r="AA164" s="30" t="str">
        <f>IF(D164="","",VLOOKUP(D164,Emargement!$A$9:$B$528,2,TRUE))</f>
        <v/>
      </c>
      <c r="AB164" s="20" t="str">
        <f>IF(D164="","",VLOOKUP(D164,Emargement!$A$9:$C$528,3,TRUE))</f>
        <v/>
      </c>
      <c r="AC164" s="20" t="str">
        <f>IF(D164="","",VLOOKUP(D164,Emargement!$A$9:$D$528,4,TRUE))</f>
        <v/>
      </c>
      <c r="AD164" s="20" t="str">
        <f>IF(D164="","",VLOOKUP(D164,Emargement!$A$9:$E$528,5,TRUE))</f>
        <v/>
      </c>
      <c r="AE164" s="20" t="str">
        <f>IF(D164="","",VLOOKUP(D164,Emargement!$A$9:$G$528,7,TRUE))</f>
        <v/>
      </c>
      <c r="AF164" s="20" t="str">
        <f>IF(D164="","",VLOOKUP(D164,Emargement!$A$9:$F$528,6,TRUE))</f>
        <v/>
      </c>
      <c r="AG164" s="31" t="str">
        <f t="shared" si="77"/>
        <v/>
      </c>
      <c r="AH164" s="36"/>
    </row>
    <row r="165" spans="1:34" x14ac:dyDescent="0.25">
      <c r="A165" s="21">
        <v>159</v>
      </c>
      <c r="B165" s="21">
        <v>159</v>
      </c>
      <c r="C165" s="21">
        <v>159</v>
      </c>
      <c r="D165" s="32"/>
      <c r="E165" s="33"/>
      <c r="F165" s="34"/>
      <c r="G165" s="35"/>
      <c r="H165" s="134"/>
      <c r="I165" s="21">
        <f t="shared" si="65"/>
        <v>0</v>
      </c>
      <c r="J165" s="21">
        <f t="shared" si="66"/>
        <v>0</v>
      </c>
      <c r="K165" s="21">
        <f t="shared" si="67"/>
        <v>0</v>
      </c>
      <c r="L165" s="21">
        <f>IFERROR(VLOOKUP(D165,Emargement!$A$9:$J$528,10,FALSE),0)</f>
        <v>0</v>
      </c>
      <c r="M165" s="20"/>
      <c r="N165" s="141" t="str">
        <f t="shared" si="68"/>
        <v/>
      </c>
      <c r="O165" s="20"/>
      <c r="P165" s="20">
        <f t="shared" si="69"/>
        <v>0</v>
      </c>
      <c r="Q165" s="20">
        <f t="shared" si="78"/>
        <v>0</v>
      </c>
      <c r="R165" s="20"/>
      <c r="S165" s="115" t="str">
        <f t="shared" si="70"/>
        <v/>
      </c>
      <c r="T165" s="21" t="str">
        <f t="shared" si="79"/>
        <v/>
      </c>
      <c r="U165" s="21" t="str">
        <f t="shared" si="80"/>
        <v/>
      </c>
      <c r="V165" s="21" t="str">
        <f t="shared" si="81"/>
        <v/>
      </c>
      <c r="W165" s="21" t="str">
        <f t="shared" si="82"/>
        <v/>
      </c>
      <c r="X165" s="21" t="str">
        <f t="shared" si="83"/>
        <v/>
      </c>
      <c r="Y165" s="114" t="str">
        <f t="shared" si="84"/>
        <v/>
      </c>
      <c r="Z165" s="20"/>
      <c r="AA165" s="30" t="str">
        <f>IF(D165="","",VLOOKUP(D165,Emargement!$A$9:$B$528,2,TRUE))</f>
        <v/>
      </c>
      <c r="AB165" s="20" t="str">
        <f>IF(D165="","",VLOOKUP(D165,Emargement!$A$9:$C$528,3,TRUE))</f>
        <v/>
      </c>
      <c r="AC165" s="20" t="str">
        <f>IF(D165="","",VLOOKUP(D165,Emargement!$A$9:$D$528,4,TRUE))</f>
        <v/>
      </c>
      <c r="AD165" s="20" t="str">
        <f>IF(D165="","",VLOOKUP(D165,Emargement!$A$9:$E$528,5,TRUE))</f>
        <v/>
      </c>
      <c r="AE165" s="20" t="str">
        <f>IF(D165="","",VLOOKUP(D165,Emargement!$A$9:$G$528,7,TRUE))</f>
        <v/>
      </c>
      <c r="AF165" s="20" t="str">
        <f>IF(D165="","",VLOOKUP(D165,Emargement!$A$9:$F$528,6,TRUE))</f>
        <v/>
      </c>
      <c r="AG165" s="31" t="str">
        <f t="shared" si="77"/>
        <v/>
      </c>
      <c r="AH165" s="36"/>
    </row>
    <row r="166" spans="1:34" x14ac:dyDescent="0.25">
      <c r="A166" s="21">
        <v>160</v>
      </c>
      <c r="B166" s="21">
        <v>160</v>
      </c>
      <c r="C166" s="21">
        <v>160</v>
      </c>
      <c r="D166" s="32"/>
      <c r="E166" s="33"/>
      <c r="F166" s="34"/>
      <c r="G166" s="35"/>
      <c r="H166" s="134"/>
      <c r="I166" s="21">
        <f t="shared" si="65"/>
        <v>0</v>
      </c>
      <c r="J166" s="21">
        <f t="shared" si="66"/>
        <v>0</v>
      </c>
      <c r="K166" s="21">
        <f t="shared" si="67"/>
        <v>0</v>
      </c>
      <c r="L166" s="21">
        <f>IFERROR(VLOOKUP(D166,Emargement!$A$9:$J$528,10,FALSE),0)</f>
        <v>0</v>
      </c>
      <c r="M166" s="20"/>
      <c r="N166" s="141" t="str">
        <f t="shared" si="68"/>
        <v/>
      </c>
      <c r="O166" s="20"/>
      <c r="P166" s="20">
        <f t="shared" si="69"/>
        <v>0</v>
      </c>
      <c r="Q166" s="20">
        <f t="shared" si="78"/>
        <v>0</v>
      </c>
      <c r="R166" s="20"/>
      <c r="S166" s="115" t="str">
        <f t="shared" si="70"/>
        <v/>
      </c>
      <c r="T166" s="21" t="str">
        <f t="shared" si="79"/>
        <v/>
      </c>
      <c r="U166" s="21" t="str">
        <f t="shared" si="80"/>
        <v/>
      </c>
      <c r="V166" s="21" t="str">
        <f t="shared" si="81"/>
        <v/>
      </c>
      <c r="W166" s="21" t="str">
        <f t="shared" si="82"/>
        <v/>
      </c>
      <c r="X166" s="21" t="str">
        <f t="shared" si="83"/>
        <v/>
      </c>
      <c r="Y166" s="114" t="str">
        <f t="shared" si="84"/>
        <v/>
      </c>
      <c r="Z166" s="20"/>
      <c r="AA166" s="30" t="str">
        <f>IF(D166="","",VLOOKUP(D166,Emargement!$A$9:$B$528,2,TRUE))</f>
        <v/>
      </c>
      <c r="AB166" s="20" t="str">
        <f>IF(D166="","",VLOOKUP(D166,Emargement!$A$9:$C$528,3,TRUE))</f>
        <v/>
      </c>
      <c r="AC166" s="20" t="str">
        <f>IF(D166="","",VLOOKUP(D166,Emargement!$A$9:$D$528,4,TRUE))</f>
        <v/>
      </c>
      <c r="AD166" s="20" t="str">
        <f>IF(D166="","",VLOOKUP(D166,Emargement!$A$9:$E$528,5,TRUE))</f>
        <v/>
      </c>
      <c r="AE166" s="20" t="str">
        <f>IF(D166="","",VLOOKUP(D166,Emargement!$A$9:$G$528,7,TRUE))</f>
        <v/>
      </c>
      <c r="AF166" s="20" t="str">
        <f>IF(D166="","",VLOOKUP(D166,Emargement!$A$9:$F$528,6,TRUE))</f>
        <v/>
      </c>
      <c r="AG166" s="31" t="str">
        <f t="shared" si="77"/>
        <v/>
      </c>
      <c r="AH166" s="36"/>
    </row>
    <row r="167" spans="1:34" x14ac:dyDescent="0.25">
      <c r="A167" s="21">
        <v>161</v>
      </c>
      <c r="B167" s="21">
        <v>161</v>
      </c>
      <c r="C167" s="21">
        <v>161</v>
      </c>
      <c r="D167" s="32"/>
      <c r="E167" s="33"/>
      <c r="F167" s="34"/>
      <c r="G167" s="35"/>
      <c r="H167" s="134"/>
      <c r="I167" s="21">
        <f t="shared" si="65"/>
        <v>0</v>
      </c>
      <c r="J167" s="21">
        <f t="shared" si="66"/>
        <v>0</v>
      </c>
      <c r="K167" s="21">
        <f t="shared" si="67"/>
        <v>0</v>
      </c>
      <c r="L167" s="21">
        <f>IFERROR(VLOOKUP(D167,Emargement!$A$9:$J$528,10,FALSE),0)</f>
        <v>0</v>
      </c>
      <c r="M167" s="20"/>
      <c r="N167" s="141" t="str">
        <f t="shared" si="68"/>
        <v/>
      </c>
      <c r="O167" s="20"/>
      <c r="P167" s="20">
        <f t="shared" si="69"/>
        <v>0</v>
      </c>
      <c r="Q167" s="20">
        <f t="shared" si="78"/>
        <v>0</v>
      </c>
      <c r="R167" s="20"/>
      <c r="S167" s="115" t="str">
        <f t="shared" si="70"/>
        <v/>
      </c>
      <c r="T167" s="21" t="str">
        <f t="shared" si="79"/>
        <v/>
      </c>
      <c r="U167" s="21" t="str">
        <f t="shared" si="80"/>
        <v/>
      </c>
      <c r="V167" s="21" t="str">
        <f t="shared" si="81"/>
        <v/>
      </c>
      <c r="W167" s="21" t="str">
        <f t="shared" si="82"/>
        <v/>
      </c>
      <c r="X167" s="21" t="str">
        <f t="shared" si="83"/>
        <v/>
      </c>
      <c r="Y167" s="114" t="str">
        <f t="shared" si="84"/>
        <v/>
      </c>
      <c r="Z167" s="20"/>
      <c r="AA167" s="30" t="str">
        <f>IF(D167="","",VLOOKUP(D167,Emargement!$A$9:$B$528,2,TRUE))</f>
        <v/>
      </c>
      <c r="AB167" s="20" t="str">
        <f>IF(D167="","",VLOOKUP(D167,Emargement!$A$9:$C$528,3,TRUE))</f>
        <v/>
      </c>
      <c r="AC167" s="20" t="str">
        <f>IF(D167="","",VLOOKUP(D167,Emargement!$A$9:$D$528,4,TRUE))</f>
        <v/>
      </c>
      <c r="AD167" s="20" t="str">
        <f>IF(D167="","",VLOOKUP(D167,Emargement!$A$9:$E$528,5,TRUE))</f>
        <v/>
      </c>
      <c r="AE167" s="20" t="str">
        <f>IF(D167="","",VLOOKUP(D167,Emargement!$A$9:$G$528,7,TRUE))</f>
        <v/>
      </c>
      <c r="AF167" s="20" t="str">
        <f>IF(D167="","",VLOOKUP(D167,Emargement!$A$9:$F$528,6,TRUE))</f>
        <v/>
      </c>
      <c r="AG167" s="31" t="str">
        <f t="shared" si="77"/>
        <v/>
      </c>
      <c r="AH167" s="36"/>
    </row>
    <row r="168" spans="1:34" x14ac:dyDescent="0.25">
      <c r="A168" s="21">
        <v>162</v>
      </c>
      <c r="B168" s="21">
        <v>162</v>
      </c>
      <c r="C168" s="21">
        <v>162</v>
      </c>
      <c r="D168" s="32"/>
      <c r="E168" s="33"/>
      <c r="F168" s="34"/>
      <c r="G168" s="35"/>
      <c r="H168" s="134"/>
      <c r="I168" s="21">
        <f t="shared" si="65"/>
        <v>0</v>
      </c>
      <c r="J168" s="21">
        <f t="shared" si="66"/>
        <v>0</v>
      </c>
      <c r="K168" s="21">
        <f t="shared" si="67"/>
        <v>0</v>
      </c>
      <c r="L168" s="21">
        <f>IFERROR(VLOOKUP(D168,Emargement!$A$9:$J$528,10,FALSE),0)</f>
        <v>0</v>
      </c>
      <c r="M168" s="20"/>
      <c r="N168" s="141" t="str">
        <f t="shared" si="68"/>
        <v/>
      </c>
      <c r="O168" s="20"/>
      <c r="P168" s="20">
        <f t="shared" ref="P168:P199" si="85">IF(D168&lt;&gt;"",IF(E168*3600+F168*60+G168=0,P167,E168*3600+F168*60+G168),0)</f>
        <v>0</v>
      </c>
      <c r="Q168" s="20">
        <f t="shared" si="78"/>
        <v>0</v>
      </c>
      <c r="R168" s="20"/>
      <c r="S168" s="115" t="str">
        <f t="shared" ref="S168:S199" si="86">IF(P168&lt;1,"",IF(W168="m.t","","à"))</f>
        <v/>
      </c>
      <c r="T168" s="21" t="str">
        <f t="shared" si="79"/>
        <v/>
      </c>
      <c r="U168" s="21" t="str">
        <f t="shared" si="80"/>
        <v/>
      </c>
      <c r="V168" s="21" t="str">
        <f t="shared" si="81"/>
        <v/>
      </c>
      <c r="W168" s="21" t="str">
        <f t="shared" si="82"/>
        <v/>
      </c>
      <c r="X168" s="21" t="str">
        <f t="shared" si="83"/>
        <v/>
      </c>
      <c r="Y168" s="114" t="str">
        <f t="shared" si="84"/>
        <v/>
      </c>
      <c r="Z168" s="20"/>
      <c r="AA168" s="30" t="str">
        <f>IF(D168="","",VLOOKUP(D168,Emargement!$A$9:$B$528,2,TRUE))</f>
        <v/>
      </c>
      <c r="AB168" s="20" t="str">
        <f>IF(D168="","",VLOOKUP(D168,Emargement!$A$9:$C$528,3,TRUE))</f>
        <v/>
      </c>
      <c r="AC168" s="20" t="str">
        <f>IF(D168="","",VLOOKUP(D168,Emargement!$A$9:$D$528,4,TRUE))</f>
        <v/>
      </c>
      <c r="AD168" s="20" t="str">
        <f>IF(D168="","",VLOOKUP(D168,Emargement!$A$9:$E$528,5,TRUE))</f>
        <v/>
      </c>
      <c r="AE168" s="20" t="str">
        <f>IF(D168="","",VLOOKUP(D168,Emargement!$A$9:$G$528,7,TRUE))</f>
        <v/>
      </c>
      <c r="AF168" s="20" t="str">
        <f>IF(D168="","",VLOOKUP(D168,Emargement!$A$9:$F$528,6,TRUE))</f>
        <v/>
      </c>
      <c r="AG168" s="31" t="str">
        <f t="shared" si="77"/>
        <v/>
      </c>
      <c r="AH168" s="36"/>
    </row>
    <row r="169" spans="1:34" x14ac:dyDescent="0.25">
      <c r="A169" s="21">
        <v>163</v>
      </c>
      <c r="B169" s="21">
        <v>163</v>
      </c>
      <c r="C169" s="21">
        <v>163</v>
      </c>
      <c r="D169" s="32"/>
      <c r="E169" s="33"/>
      <c r="F169" s="34"/>
      <c r="G169" s="35"/>
      <c r="H169" s="134"/>
      <c r="I169" s="21">
        <f t="shared" si="65"/>
        <v>0</v>
      </c>
      <c r="J169" s="21">
        <f t="shared" si="66"/>
        <v>0</v>
      </c>
      <c r="K169" s="21">
        <f t="shared" si="67"/>
        <v>0</v>
      </c>
      <c r="L169" s="21">
        <f>IFERROR(VLOOKUP(D169,Emargement!$A$9:$J$528,10,FALSE),0)</f>
        <v>0</v>
      </c>
      <c r="M169" s="20"/>
      <c r="N169" s="141" t="str">
        <f t="shared" si="68"/>
        <v/>
      </c>
      <c r="O169" s="20"/>
      <c r="P169" s="20">
        <f t="shared" si="85"/>
        <v>0</v>
      </c>
      <c r="Q169" s="20">
        <f t="shared" si="78"/>
        <v>0</v>
      </c>
      <c r="R169" s="20"/>
      <c r="S169" s="115" t="str">
        <f t="shared" si="86"/>
        <v/>
      </c>
      <c r="T169" s="21" t="str">
        <f t="shared" si="79"/>
        <v/>
      </c>
      <c r="U169" s="21" t="str">
        <f t="shared" si="80"/>
        <v/>
      </c>
      <c r="V169" s="21" t="str">
        <f t="shared" si="81"/>
        <v/>
      </c>
      <c r="W169" s="21" t="str">
        <f t="shared" si="82"/>
        <v/>
      </c>
      <c r="X169" s="21" t="str">
        <f t="shared" si="83"/>
        <v/>
      </c>
      <c r="Y169" s="114" t="str">
        <f t="shared" si="84"/>
        <v/>
      </c>
      <c r="Z169" s="20"/>
      <c r="AA169" s="30" t="str">
        <f>IF(D169="","",VLOOKUP(D169,Emargement!$A$9:$B$528,2,TRUE))</f>
        <v/>
      </c>
      <c r="AB169" s="20" t="str">
        <f>IF(D169="","",VLOOKUP(D169,Emargement!$A$9:$C$528,3,TRUE))</f>
        <v/>
      </c>
      <c r="AC169" s="20" t="str">
        <f>IF(D169="","",VLOOKUP(D169,Emargement!$A$9:$D$528,4,TRUE))</f>
        <v/>
      </c>
      <c r="AD169" s="20" t="str">
        <f>IF(D169="","",VLOOKUP(D169,Emargement!$A$9:$E$528,5,TRUE))</f>
        <v/>
      </c>
      <c r="AE169" s="20" t="str">
        <f>IF(D169="","",VLOOKUP(D169,Emargement!$A$9:$G$528,7,TRUE))</f>
        <v/>
      </c>
      <c r="AF169" s="20" t="str">
        <f>IF(D169="","",VLOOKUP(D169,Emargement!$A$9:$F$528,6,TRUE))</f>
        <v/>
      </c>
      <c r="AG169" s="31" t="str">
        <f t="shared" si="77"/>
        <v/>
      </c>
      <c r="AH169" s="36"/>
    </row>
    <row r="170" spans="1:34" x14ac:dyDescent="0.25">
      <c r="A170" s="21">
        <v>164</v>
      </c>
      <c r="B170" s="21">
        <v>164</v>
      </c>
      <c r="C170" s="21">
        <v>164</v>
      </c>
      <c r="D170" s="32"/>
      <c r="E170" s="33"/>
      <c r="F170" s="34"/>
      <c r="G170" s="35"/>
      <c r="H170" s="134"/>
      <c r="I170" s="21">
        <f t="shared" si="65"/>
        <v>0</v>
      </c>
      <c r="J170" s="21">
        <f t="shared" si="66"/>
        <v>0</v>
      </c>
      <c r="K170" s="21">
        <f t="shared" si="67"/>
        <v>0</v>
      </c>
      <c r="L170" s="21">
        <f>IFERROR(VLOOKUP(D170,Emargement!$A$9:$J$528,10,FALSE),0)</f>
        <v>0</v>
      </c>
      <c r="M170" s="20"/>
      <c r="N170" s="141" t="str">
        <f t="shared" si="68"/>
        <v/>
      </c>
      <c r="O170" s="20"/>
      <c r="P170" s="20">
        <f t="shared" si="85"/>
        <v>0</v>
      </c>
      <c r="Q170" s="20">
        <f t="shared" si="78"/>
        <v>0</v>
      </c>
      <c r="R170" s="20"/>
      <c r="S170" s="115" t="str">
        <f t="shared" si="86"/>
        <v/>
      </c>
      <c r="T170" s="21" t="str">
        <f t="shared" si="79"/>
        <v/>
      </c>
      <c r="U170" s="21" t="str">
        <f t="shared" si="80"/>
        <v/>
      </c>
      <c r="V170" s="21" t="str">
        <f t="shared" si="81"/>
        <v/>
      </c>
      <c r="W170" s="21" t="str">
        <f t="shared" si="82"/>
        <v/>
      </c>
      <c r="X170" s="21" t="str">
        <f t="shared" si="83"/>
        <v/>
      </c>
      <c r="Y170" s="114" t="str">
        <f t="shared" si="84"/>
        <v/>
      </c>
      <c r="Z170" s="20"/>
      <c r="AA170" s="30" t="str">
        <f>IF(D170="","",VLOOKUP(D170,Emargement!$A$9:$B$528,2,TRUE))</f>
        <v/>
      </c>
      <c r="AB170" s="20" t="str">
        <f>IF(D170="","",VLOOKUP(D170,Emargement!$A$9:$C$528,3,TRUE))</f>
        <v/>
      </c>
      <c r="AC170" s="20" t="str">
        <f>IF(D170="","",VLOOKUP(D170,Emargement!$A$9:$D$528,4,TRUE))</f>
        <v/>
      </c>
      <c r="AD170" s="20" t="str">
        <f>IF(D170="","",VLOOKUP(D170,Emargement!$A$9:$E$528,5,TRUE))</f>
        <v/>
      </c>
      <c r="AE170" s="20" t="str">
        <f>IF(D170="","",VLOOKUP(D170,Emargement!$A$9:$G$528,7,TRUE))</f>
        <v/>
      </c>
      <c r="AF170" s="20" t="str">
        <f>IF(D170="","",VLOOKUP(D170,Emargement!$A$9:$F$528,6,TRUE))</f>
        <v/>
      </c>
      <c r="AG170" s="31" t="str">
        <f t="shared" si="77"/>
        <v/>
      </c>
      <c r="AH170" s="36"/>
    </row>
    <row r="171" spans="1:34" x14ac:dyDescent="0.25">
      <c r="A171" s="21">
        <v>165</v>
      </c>
      <c r="B171" s="21">
        <v>165</v>
      </c>
      <c r="C171" s="21">
        <v>165</v>
      </c>
      <c r="D171" s="32"/>
      <c r="E171" s="33"/>
      <c r="F171" s="34"/>
      <c r="G171" s="35"/>
      <c r="H171" s="134"/>
      <c r="I171" s="21">
        <f t="shared" si="65"/>
        <v>0</v>
      </c>
      <c r="J171" s="21">
        <f t="shared" si="66"/>
        <v>0</v>
      </c>
      <c r="K171" s="21">
        <f t="shared" si="67"/>
        <v>0</v>
      </c>
      <c r="L171" s="21">
        <f>IFERROR(VLOOKUP(D171,Emargement!$A$9:$J$528,10,FALSE),0)</f>
        <v>0</v>
      </c>
      <c r="M171" s="20"/>
      <c r="N171" s="141" t="str">
        <f t="shared" si="68"/>
        <v/>
      </c>
      <c r="O171" s="20"/>
      <c r="P171" s="20">
        <f t="shared" si="85"/>
        <v>0</v>
      </c>
      <c r="Q171" s="20">
        <f t="shared" si="78"/>
        <v>0</v>
      </c>
      <c r="R171" s="20"/>
      <c r="S171" s="115" t="str">
        <f t="shared" si="86"/>
        <v/>
      </c>
      <c r="T171" s="21" t="str">
        <f t="shared" si="79"/>
        <v/>
      </c>
      <c r="U171" s="21" t="str">
        <f t="shared" si="80"/>
        <v/>
      </c>
      <c r="V171" s="21" t="str">
        <f t="shared" si="81"/>
        <v/>
      </c>
      <c r="W171" s="21" t="str">
        <f t="shared" si="82"/>
        <v/>
      </c>
      <c r="X171" s="21" t="str">
        <f t="shared" si="83"/>
        <v/>
      </c>
      <c r="Y171" s="114" t="str">
        <f t="shared" si="84"/>
        <v/>
      </c>
      <c r="Z171" s="20"/>
      <c r="AA171" s="30" t="str">
        <f>IF(D171="","",VLOOKUP(D171,Emargement!$A$9:$B$528,2,TRUE))</f>
        <v/>
      </c>
      <c r="AB171" s="20" t="str">
        <f>IF(D171="","",VLOOKUP(D171,Emargement!$A$9:$C$528,3,TRUE))</f>
        <v/>
      </c>
      <c r="AC171" s="20" t="str">
        <f>IF(D171="","",VLOOKUP(D171,Emargement!$A$9:$D$528,4,TRUE))</f>
        <v/>
      </c>
      <c r="AD171" s="20" t="str">
        <f>IF(D171="","",VLOOKUP(D171,Emargement!$A$9:$E$528,5,TRUE))</f>
        <v/>
      </c>
      <c r="AE171" s="20" t="str">
        <f>IF(D171="","",VLOOKUP(D171,Emargement!$A$9:$G$528,7,TRUE))</f>
        <v/>
      </c>
      <c r="AF171" s="20" t="str">
        <f>IF(D171="","",VLOOKUP(D171,Emargement!$A$9:$F$528,6,TRUE))</f>
        <v/>
      </c>
      <c r="AG171" s="31" t="str">
        <f t="shared" si="77"/>
        <v/>
      </c>
      <c r="AH171" s="36"/>
    </row>
    <row r="172" spans="1:34" x14ac:dyDescent="0.25">
      <c r="A172" s="21">
        <v>166</v>
      </c>
      <c r="B172" s="21">
        <v>166</v>
      </c>
      <c r="C172" s="21">
        <v>166</v>
      </c>
      <c r="D172" s="32"/>
      <c r="E172" s="33"/>
      <c r="F172" s="34"/>
      <c r="G172" s="35"/>
      <c r="H172" s="134"/>
      <c r="I172" s="21">
        <f t="shared" si="65"/>
        <v>0</v>
      </c>
      <c r="J172" s="21">
        <f t="shared" si="66"/>
        <v>0</v>
      </c>
      <c r="K172" s="21">
        <f t="shared" si="67"/>
        <v>0</v>
      </c>
      <c r="L172" s="21">
        <f>IFERROR(VLOOKUP(D172,Emargement!$A$9:$J$528,10,FALSE),0)</f>
        <v>0</v>
      </c>
      <c r="M172" s="20"/>
      <c r="N172" s="141" t="str">
        <f t="shared" si="68"/>
        <v/>
      </c>
      <c r="O172" s="20"/>
      <c r="P172" s="20">
        <f t="shared" si="85"/>
        <v>0</v>
      </c>
      <c r="Q172" s="20">
        <f t="shared" si="78"/>
        <v>0</v>
      </c>
      <c r="R172" s="20"/>
      <c r="S172" s="115" t="str">
        <f t="shared" si="86"/>
        <v/>
      </c>
      <c r="T172" s="21" t="str">
        <f t="shared" si="79"/>
        <v/>
      </c>
      <c r="U172" s="21" t="str">
        <f t="shared" si="80"/>
        <v/>
      </c>
      <c r="V172" s="21" t="str">
        <f t="shared" si="81"/>
        <v/>
      </c>
      <c r="W172" s="21" t="str">
        <f t="shared" si="82"/>
        <v/>
      </c>
      <c r="X172" s="21" t="str">
        <f t="shared" si="83"/>
        <v/>
      </c>
      <c r="Y172" s="114" t="str">
        <f t="shared" si="84"/>
        <v/>
      </c>
      <c r="Z172" s="20"/>
      <c r="AA172" s="30" t="str">
        <f>IF(D172="","",VLOOKUP(D172,Emargement!$A$9:$B$528,2,TRUE))</f>
        <v/>
      </c>
      <c r="AB172" s="20" t="str">
        <f>IF(D172="","",VLOOKUP(D172,Emargement!$A$9:$C$528,3,TRUE))</f>
        <v/>
      </c>
      <c r="AC172" s="20" t="str">
        <f>IF(D172="","",VLOOKUP(D172,Emargement!$A$9:$D$528,4,TRUE))</f>
        <v/>
      </c>
      <c r="AD172" s="20" t="str">
        <f>IF(D172="","",VLOOKUP(D172,Emargement!$A$9:$E$528,5,TRUE))</f>
        <v/>
      </c>
      <c r="AE172" s="20" t="str">
        <f>IF(D172="","",VLOOKUP(D172,Emargement!$A$9:$G$528,7,TRUE))</f>
        <v/>
      </c>
      <c r="AF172" s="20" t="str">
        <f>IF(D172="","",VLOOKUP(D172,Emargement!$A$9:$F$528,6,TRUE))</f>
        <v/>
      </c>
      <c r="AG172" s="31" t="str">
        <f t="shared" si="77"/>
        <v/>
      </c>
      <c r="AH172" s="36"/>
    </row>
    <row r="173" spans="1:34" x14ac:dyDescent="0.25">
      <c r="A173" s="21">
        <v>167</v>
      </c>
      <c r="B173" s="21">
        <v>167</v>
      </c>
      <c r="C173" s="21">
        <v>167</v>
      </c>
      <c r="D173" s="32"/>
      <c r="E173" s="33"/>
      <c r="F173" s="34"/>
      <c r="G173" s="35"/>
      <c r="H173" s="134"/>
      <c r="I173" s="21">
        <f t="shared" si="65"/>
        <v>0</v>
      </c>
      <c r="J173" s="21">
        <f t="shared" si="66"/>
        <v>0</v>
      </c>
      <c r="K173" s="21">
        <f t="shared" si="67"/>
        <v>0</v>
      </c>
      <c r="L173" s="21">
        <f>IFERROR(VLOOKUP(D173,Emargement!$A$9:$J$528,10,FALSE),0)</f>
        <v>0</v>
      </c>
      <c r="M173" s="20"/>
      <c r="N173" s="141" t="str">
        <f t="shared" si="68"/>
        <v/>
      </c>
      <c r="O173" s="20"/>
      <c r="P173" s="20">
        <f t="shared" si="85"/>
        <v>0</v>
      </c>
      <c r="Q173" s="20">
        <f t="shared" si="78"/>
        <v>0</v>
      </c>
      <c r="R173" s="20"/>
      <c r="S173" s="115" t="str">
        <f t="shared" si="86"/>
        <v/>
      </c>
      <c r="T173" s="21" t="str">
        <f t="shared" si="79"/>
        <v/>
      </c>
      <c r="U173" s="21" t="str">
        <f t="shared" si="80"/>
        <v/>
      </c>
      <c r="V173" s="21" t="str">
        <f t="shared" si="81"/>
        <v/>
      </c>
      <c r="W173" s="21" t="str">
        <f t="shared" si="82"/>
        <v/>
      </c>
      <c r="X173" s="21" t="str">
        <f t="shared" si="83"/>
        <v/>
      </c>
      <c r="Y173" s="114" t="str">
        <f t="shared" si="84"/>
        <v/>
      </c>
      <c r="Z173" s="20"/>
      <c r="AA173" s="30" t="str">
        <f>IF(D173="","",VLOOKUP(D173,Emargement!$A$9:$B$528,2,TRUE))</f>
        <v/>
      </c>
      <c r="AB173" s="20" t="str">
        <f>IF(D173="","",VLOOKUP(D173,Emargement!$A$9:$C$528,3,TRUE))</f>
        <v/>
      </c>
      <c r="AC173" s="20" t="str">
        <f>IF(D173="","",VLOOKUP(D173,Emargement!$A$9:$D$528,4,TRUE))</f>
        <v/>
      </c>
      <c r="AD173" s="20" t="str">
        <f>IF(D173="","",VLOOKUP(D173,Emargement!$A$9:$E$528,5,TRUE))</f>
        <v/>
      </c>
      <c r="AE173" s="20" t="str">
        <f>IF(D173="","",VLOOKUP(D173,Emargement!$A$9:$G$528,7,TRUE))</f>
        <v/>
      </c>
      <c r="AF173" s="20" t="str">
        <f>IF(D173="","",VLOOKUP(D173,Emargement!$A$9:$F$528,6,TRUE))</f>
        <v/>
      </c>
      <c r="AG173" s="31" t="str">
        <f t="shared" si="77"/>
        <v/>
      </c>
      <c r="AH173" s="36"/>
    </row>
    <row r="174" spans="1:34" x14ac:dyDescent="0.25">
      <c r="A174" s="21">
        <v>168</v>
      </c>
      <c r="B174" s="21">
        <v>168</v>
      </c>
      <c r="C174" s="21">
        <v>168</v>
      </c>
      <c r="D174" s="32"/>
      <c r="E174" s="33"/>
      <c r="F174" s="34"/>
      <c r="G174" s="35"/>
      <c r="H174" s="134"/>
      <c r="I174" s="21">
        <f t="shared" si="65"/>
        <v>0</v>
      </c>
      <c r="J174" s="21">
        <f t="shared" si="66"/>
        <v>0</v>
      </c>
      <c r="K174" s="21">
        <f t="shared" si="67"/>
        <v>0</v>
      </c>
      <c r="L174" s="21">
        <f>IFERROR(VLOOKUP(D174,Emargement!$A$9:$J$528,10,FALSE),0)</f>
        <v>0</v>
      </c>
      <c r="M174" s="20"/>
      <c r="N174" s="141" t="str">
        <f t="shared" si="68"/>
        <v/>
      </c>
      <c r="O174" s="20"/>
      <c r="P174" s="20">
        <f t="shared" si="85"/>
        <v>0</v>
      </c>
      <c r="Q174" s="20">
        <f t="shared" si="78"/>
        <v>0</v>
      </c>
      <c r="R174" s="20"/>
      <c r="S174" s="115" t="str">
        <f t="shared" si="86"/>
        <v/>
      </c>
      <c r="T174" s="21" t="str">
        <f t="shared" si="79"/>
        <v/>
      </c>
      <c r="U174" s="21" t="str">
        <f t="shared" si="80"/>
        <v/>
      </c>
      <c r="V174" s="21" t="str">
        <f t="shared" si="81"/>
        <v/>
      </c>
      <c r="W174" s="21" t="str">
        <f t="shared" si="82"/>
        <v/>
      </c>
      <c r="X174" s="21" t="str">
        <f t="shared" si="83"/>
        <v/>
      </c>
      <c r="Y174" s="114" t="str">
        <f t="shared" si="84"/>
        <v/>
      </c>
      <c r="Z174" s="20"/>
      <c r="AA174" s="30" t="str">
        <f>IF(D174="","",VLOOKUP(D174,Emargement!$A$9:$B$528,2,TRUE))</f>
        <v/>
      </c>
      <c r="AB174" s="20" t="str">
        <f>IF(D174="","",VLOOKUP(D174,Emargement!$A$9:$C$528,3,TRUE))</f>
        <v/>
      </c>
      <c r="AC174" s="20" t="str">
        <f>IF(D174="","",VLOOKUP(D174,Emargement!$A$9:$D$528,4,TRUE))</f>
        <v/>
      </c>
      <c r="AD174" s="20" t="str">
        <f>IF(D174="","",VLOOKUP(D174,Emargement!$A$9:$E$528,5,TRUE))</f>
        <v/>
      </c>
      <c r="AE174" s="20" t="str">
        <f>IF(D174="","",VLOOKUP(D174,Emargement!$A$9:$G$528,7,TRUE))</f>
        <v/>
      </c>
      <c r="AF174" s="20" t="str">
        <f>IF(D174="","",VLOOKUP(D174,Emargement!$A$9:$F$528,6,TRUE))</f>
        <v/>
      </c>
      <c r="AG174" s="31" t="str">
        <f t="shared" si="77"/>
        <v/>
      </c>
      <c r="AH174" s="36"/>
    </row>
    <row r="175" spans="1:34" x14ac:dyDescent="0.25">
      <c r="A175" s="21">
        <v>169</v>
      </c>
      <c r="B175" s="21">
        <v>169</v>
      </c>
      <c r="C175" s="21">
        <v>169</v>
      </c>
      <c r="D175" s="32"/>
      <c r="E175" s="33"/>
      <c r="F175" s="34"/>
      <c r="G175" s="35"/>
      <c r="H175" s="134"/>
      <c r="I175" s="21">
        <f t="shared" si="65"/>
        <v>0</v>
      </c>
      <c r="J175" s="21">
        <f t="shared" si="66"/>
        <v>0</v>
      </c>
      <c r="K175" s="21">
        <f t="shared" si="67"/>
        <v>0</v>
      </c>
      <c r="L175" s="21">
        <f>IFERROR(VLOOKUP(D175,Emargement!$A$9:$J$528,10,FALSE),0)</f>
        <v>0</v>
      </c>
      <c r="M175" s="20"/>
      <c r="N175" s="141" t="str">
        <f t="shared" si="68"/>
        <v/>
      </c>
      <c r="O175" s="20"/>
      <c r="P175" s="20">
        <f t="shared" si="85"/>
        <v>0</v>
      </c>
      <c r="Q175" s="20">
        <f t="shared" si="78"/>
        <v>0</v>
      </c>
      <c r="R175" s="20"/>
      <c r="S175" s="115" t="str">
        <f t="shared" si="86"/>
        <v/>
      </c>
      <c r="T175" s="21" t="str">
        <f t="shared" si="79"/>
        <v/>
      </c>
      <c r="U175" s="21" t="str">
        <f t="shared" si="80"/>
        <v/>
      </c>
      <c r="V175" s="21" t="str">
        <f t="shared" si="81"/>
        <v/>
      </c>
      <c r="W175" s="21" t="str">
        <f t="shared" si="82"/>
        <v/>
      </c>
      <c r="X175" s="21" t="str">
        <f t="shared" si="83"/>
        <v/>
      </c>
      <c r="Y175" s="114" t="str">
        <f t="shared" si="84"/>
        <v/>
      </c>
      <c r="Z175" s="20"/>
      <c r="AA175" s="30" t="str">
        <f>IF(D175="","",VLOOKUP(D175,Emargement!$A$9:$B$528,2,TRUE))</f>
        <v/>
      </c>
      <c r="AB175" s="20" t="str">
        <f>IF(D175="","",VLOOKUP(D175,Emargement!$A$9:$C$528,3,TRUE))</f>
        <v/>
      </c>
      <c r="AC175" s="20" t="str">
        <f>IF(D175="","",VLOOKUP(D175,Emargement!$A$9:$D$528,4,TRUE))</f>
        <v/>
      </c>
      <c r="AD175" s="20" t="str">
        <f>IF(D175="","",VLOOKUP(D175,Emargement!$A$9:$E$528,5,TRUE))</f>
        <v/>
      </c>
      <c r="AE175" s="20" t="str">
        <f>IF(D175="","",VLOOKUP(D175,Emargement!$A$9:$G$528,7,TRUE))</f>
        <v/>
      </c>
      <c r="AF175" s="20" t="str">
        <f>IF(D175="","",VLOOKUP(D175,Emargement!$A$9:$F$528,6,TRUE))</f>
        <v/>
      </c>
      <c r="AG175" s="31" t="str">
        <f t="shared" si="77"/>
        <v/>
      </c>
      <c r="AH175" s="36"/>
    </row>
    <row r="176" spans="1:34" x14ac:dyDescent="0.25">
      <c r="A176" s="21">
        <v>170</v>
      </c>
      <c r="B176" s="21">
        <v>170</v>
      </c>
      <c r="C176" s="21">
        <v>170</v>
      </c>
      <c r="D176" s="32"/>
      <c r="E176" s="33"/>
      <c r="F176" s="34"/>
      <c r="G176" s="35"/>
      <c r="H176" s="134"/>
      <c r="I176" s="21">
        <f t="shared" si="65"/>
        <v>0</v>
      </c>
      <c r="J176" s="21">
        <f t="shared" si="66"/>
        <v>0</v>
      </c>
      <c r="K176" s="21">
        <f t="shared" si="67"/>
        <v>0</v>
      </c>
      <c r="L176" s="21">
        <f>IFERROR(VLOOKUP(D176,Emargement!$A$9:$J$528,10,FALSE),0)</f>
        <v>0</v>
      </c>
      <c r="M176" s="20"/>
      <c r="N176" s="141" t="str">
        <f t="shared" si="68"/>
        <v/>
      </c>
      <c r="O176" s="20"/>
      <c r="P176" s="20">
        <f t="shared" si="85"/>
        <v>0</v>
      </c>
      <c r="Q176" s="20">
        <f t="shared" si="78"/>
        <v>0</v>
      </c>
      <c r="R176" s="20"/>
      <c r="S176" s="115" t="str">
        <f t="shared" si="86"/>
        <v/>
      </c>
      <c r="T176" s="21" t="str">
        <f t="shared" si="79"/>
        <v/>
      </c>
      <c r="U176" s="21" t="str">
        <f t="shared" si="80"/>
        <v/>
      </c>
      <c r="V176" s="21" t="str">
        <f t="shared" si="81"/>
        <v/>
      </c>
      <c r="W176" s="21" t="str">
        <f t="shared" si="82"/>
        <v/>
      </c>
      <c r="X176" s="21" t="str">
        <f t="shared" si="83"/>
        <v/>
      </c>
      <c r="Y176" s="114" t="str">
        <f t="shared" si="84"/>
        <v/>
      </c>
      <c r="Z176" s="20"/>
      <c r="AA176" s="30" t="str">
        <f>IF(D176="","",VLOOKUP(D176,Emargement!$A$9:$B$528,2,TRUE))</f>
        <v/>
      </c>
      <c r="AB176" s="20" t="str">
        <f>IF(D176="","",VLOOKUP(D176,Emargement!$A$9:$C$528,3,TRUE))</f>
        <v/>
      </c>
      <c r="AC176" s="20" t="str">
        <f>IF(D176="","",VLOOKUP(D176,Emargement!$A$9:$D$528,4,TRUE))</f>
        <v/>
      </c>
      <c r="AD176" s="20" t="str">
        <f>IF(D176="","",VLOOKUP(D176,Emargement!$A$9:$E$528,5,TRUE))</f>
        <v/>
      </c>
      <c r="AE176" s="20" t="str">
        <f>IF(D176="","",VLOOKUP(D176,Emargement!$A$9:$G$528,7,TRUE))</f>
        <v/>
      </c>
      <c r="AF176" s="20" t="str">
        <f>IF(D176="","",VLOOKUP(D176,Emargement!$A$9:$F$528,6,TRUE))</f>
        <v/>
      </c>
      <c r="AG176" s="31" t="str">
        <f t="shared" si="77"/>
        <v/>
      </c>
      <c r="AH176" s="36"/>
    </row>
    <row r="177" spans="1:34" x14ac:dyDescent="0.25">
      <c r="A177" s="21">
        <v>171</v>
      </c>
      <c r="B177" s="21">
        <v>171</v>
      </c>
      <c r="C177" s="21">
        <v>171</v>
      </c>
      <c r="D177" s="32"/>
      <c r="E177" s="33"/>
      <c r="F177" s="34"/>
      <c r="G177" s="35"/>
      <c r="H177" s="134"/>
      <c r="I177" s="21">
        <f t="shared" si="65"/>
        <v>0</v>
      </c>
      <c r="J177" s="21">
        <f t="shared" si="66"/>
        <v>0</v>
      </c>
      <c r="K177" s="21">
        <f t="shared" si="67"/>
        <v>0</v>
      </c>
      <c r="L177" s="21">
        <f>IFERROR(VLOOKUP(D177,Emargement!$A$9:$J$528,10,FALSE),0)</f>
        <v>0</v>
      </c>
      <c r="M177" s="20"/>
      <c r="N177" s="141" t="str">
        <f t="shared" si="68"/>
        <v/>
      </c>
      <c r="O177" s="20"/>
      <c r="P177" s="20">
        <f t="shared" si="85"/>
        <v>0</v>
      </c>
      <c r="Q177" s="20">
        <f t="shared" si="78"/>
        <v>0</v>
      </c>
      <c r="R177" s="20"/>
      <c r="S177" s="115" t="str">
        <f t="shared" si="86"/>
        <v/>
      </c>
      <c r="T177" s="21" t="str">
        <f t="shared" si="79"/>
        <v/>
      </c>
      <c r="U177" s="21" t="str">
        <f t="shared" si="80"/>
        <v/>
      </c>
      <c r="V177" s="21" t="str">
        <f t="shared" si="81"/>
        <v/>
      </c>
      <c r="W177" s="21" t="str">
        <f t="shared" si="82"/>
        <v/>
      </c>
      <c r="X177" s="21" t="str">
        <f t="shared" si="83"/>
        <v/>
      </c>
      <c r="Y177" s="114" t="str">
        <f t="shared" si="84"/>
        <v/>
      </c>
      <c r="Z177" s="20"/>
      <c r="AA177" s="30" t="str">
        <f>IF(D177="","",VLOOKUP(D177,Emargement!$A$9:$B$528,2,TRUE))</f>
        <v/>
      </c>
      <c r="AB177" s="20" t="str">
        <f>IF(D177="","",VLOOKUP(D177,Emargement!$A$9:$C$528,3,TRUE))</f>
        <v/>
      </c>
      <c r="AC177" s="20" t="str">
        <f>IF(D177="","",VLOOKUP(D177,Emargement!$A$9:$D$528,4,TRUE))</f>
        <v/>
      </c>
      <c r="AD177" s="20" t="str">
        <f>IF(D177="","",VLOOKUP(D177,Emargement!$A$9:$E$528,5,TRUE))</f>
        <v/>
      </c>
      <c r="AE177" s="20" t="str">
        <f>IF(D177="","",VLOOKUP(D177,Emargement!$A$9:$G$528,7,TRUE))</f>
        <v/>
      </c>
      <c r="AF177" s="20" t="str">
        <f>IF(D177="","",VLOOKUP(D177,Emargement!$A$9:$F$528,6,TRUE))</f>
        <v/>
      </c>
      <c r="AG177" s="31" t="str">
        <f t="shared" si="77"/>
        <v/>
      </c>
      <c r="AH177" s="36"/>
    </row>
    <row r="178" spans="1:34" x14ac:dyDescent="0.25">
      <c r="A178" s="21">
        <v>172</v>
      </c>
      <c r="B178" s="21">
        <v>172</v>
      </c>
      <c r="C178" s="21">
        <v>172</v>
      </c>
      <c r="D178" s="32"/>
      <c r="E178" s="33"/>
      <c r="F178" s="34"/>
      <c r="G178" s="35"/>
      <c r="H178" s="134"/>
      <c r="I178" s="21">
        <f t="shared" si="65"/>
        <v>0</v>
      </c>
      <c r="J178" s="21">
        <f t="shared" si="66"/>
        <v>0</v>
      </c>
      <c r="K178" s="21">
        <f t="shared" si="67"/>
        <v>0</v>
      </c>
      <c r="L178" s="21">
        <f>IFERROR(VLOOKUP(D178,Emargement!$A$9:$J$528,10,FALSE),0)</f>
        <v>0</v>
      </c>
      <c r="M178" s="20"/>
      <c r="N178" s="141" t="str">
        <f t="shared" si="68"/>
        <v/>
      </c>
      <c r="O178" s="20"/>
      <c r="P178" s="20">
        <f t="shared" si="85"/>
        <v>0</v>
      </c>
      <c r="Q178" s="20">
        <f t="shared" si="78"/>
        <v>0</v>
      </c>
      <c r="R178" s="20"/>
      <c r="S178" s="115" t="str">
        <f t="shared" si="86"/>
        <v/>
      </c>
      <c r="T178" s="21" t="str">
        <f t="shared" si="79"/>
        <v/>
      </c>
      <c r="U178" s="21" t="str">
        <f t="shared" si="80"/>
        <v/>
      </c>
      <c r="V178" s="21" t="str">
        <f t="shared" si="81"/>
        <v/>
      </c>
      <c r="W178" s="21" t="str">
        <f t="shared" si="82"/>
        <v/>
      </c>
      <c r="X178" s="21" t="str">
        <f t="shared" si="83"/>
        <v/>
      </c>
      <c r="Y178" s="114" t="str">
        <f t="shared" si="84"/>
        <v/>
      </c>
      <c r="Z178" s="20"/>
      <c r="AA178" s="30" t="str">
        <f>IF(D178="","",VLOOKUP(D178,Emargement!$A$9:$B$528,2,TRUE))</f>
        <v/>
      </c>
      <c r="AB178" s="20" t="str">
        <f>IF(D178="","",VLOOKUP(D178,Emargement!$A$9:$C$528,3,TRUE))</f>
        <v/>
      </c>
      <c r="AC178" s="20" t="str">
        <f>IF(D178="","",VLOOKUP(D178,Emargement!$A$9:$D$528,4,TRUE))</f>
        <v/>
      </c>
      <c r="AD178" s="20" t="str">
        <f>IF(D178="","",VLOOKUP(D178,Emargement!$A$9:$E$528,5,TRUE))</f>
        <v/>
      </c>
      <c r="AE178" s="20" t="str">
        <f>IF(D178="","",VLOOKUP(D178,Emargement!$A$9:$G$528,7,TRUE))</f>
        <v/>
      </c>
      <c r="AF178" s="20" t="str">
        <f>IF(D178="","",VLOOKUP(D178,Emargement!$A$9:$F$528,6,TRUE))</f>
        <v/>
      </c>
      <c r="AG178" s="31" t="str">
        <f t="shared" si="77"/>
        <v/>
      </c>
      <c r="AH178" s="36"/>
    </row>
    <row r="179" spans="1:34" x14ac:dyDescent="0.25">
      <c r="A179" s="21">
        <v>173</v>
      </c>
      <c r="B179" s="21">
        <v>173</v>
      </c>
      <c r="C179" s="21">
        <v>173</v>
      </c>
      <c r="D179" s="32"/>
      <c r="E179" s="33"/>
      <c r="F179" s="34"/>
      <c r="G179" s="35"/>
      <c r="H179" s="134"/>
      <c r="I179" s="21">
        <f t="shared" si="65"/>
        <v>0</v>
      </c>
      <c r="J179" s="21">
        <f t="shared" si="66"/>
        <v>0</v>
      </c>
      <c r="K179" s="21">
        <f t="shared" si="67"/>
        <v>0</v>
      </c>
      <c r="L179" s="21">
        <f>IFERROR(VLOOKUP(D179,Emargement!$A$9:$J$528,10,FALSE),0)</f>
        <v>0</v>
      </c>
      <c r="M179" s="20"/>
      <c r="N179" s="141" t="str">
        <f t="shared" si="68"/>
        <v/>
      </c>
      <c r="O179" s="20"/>
      <c r="P179" s="20">
        <f t="shared" si="85"/>
        <v>0</v>
      </c>
      <c r="Q179" s="20">
        <f t="shared" si="78"/>
        <v>0</v>
      </c>
      <c r="R179" s="20"/>
      <c r="S179" s="115" t="str">
        <f t="shared" si="86"/>
        <v/>
      </c>
      <c r="T179" s="21" t="str">
        <f t="shared" si="79"/>
        <v/>
      </c>
      <c r="U179" s="21" t="str">
        <f t="shared" si="80"/>
        <v/>
      </c>
      <c r="V179" s="21" t="str">
        <f t="shared" si="81"/>
        <v/>
      </c>
      <c r="W179" s="21" t="str">
        <f t="shared" si="82"/>
        <v/>
      </c>
      <c r="X179" s="21" t="str">
        <f t="shared" si="83"/>
        <v/>
      </c>
      <c r="Y179" s="114" t="str">
        <f t="shared" si="84"/>
        <v/>
      </c>
      <c r="Z179" s="20"/>
      <c r="AA179" s="30" t="str">
        <f>IF(D179="","",VLOOKUP(D179,Emargement!$A$9:$B$528,2,TRUE))</f>
        <v/>
      </c>
      <c r="AB179" s="20" t="str">
        <f>IF(D179="","",VLOOKUP(D179,Emargement!$A$9:$C$528,3,TRUE))</f>
        <v/>
      </c>
      <c r="AC179" s="20" t="str">
        <f>IF(D179="","",VLOOKUP(D179,Emargement!$A$9:$D$528,4,TRUE))</f>
        <v/>
      </c>
      <c r="AD179" s="20" t="str">
        <f>IF(D179="","",VLOOKUP(D179,Emargement!$A$9:$E$528,5,TRUE))</f>
        <v/>
      </c>
      <c r="AE179" s="20" t="str">
        <f>IF(D179="","",VLOOKUP(D179,Emargement!$A$9:$G$528,7,TRUE))</f>
        <v/>
      </c>
      <c r="AF179" s="20" t="str">
        <f>IF(D179="","",VLOOKUP(D179,Emargement!$A$9:$F$528,6,TRUE))</f>
        <v/>
      </c>
      <c r="AG179" s="31" t="str">
        <f t="shared" si="77"/>
        <v/>
      </c>
      <c r="AH179" s="36"/>
    </row>
    <row r="180" spans="1:34" x14ac:dyDescent="0.25">
      <c r="A180" s="21">
        <v>174</v>
      </c>
      <c r="B180" s="21">
        <v>174</v>
      </c>
      <c r="C180" s="21">
        <v>174</v>
      </c>
      <c r="D180" s="32"/>
      <c r="E180" s="33"/>
      <c r="F180" s="34"/>
      <c r="G180" s="35"/>
      <c r="H180" s="134"/>
      <c r="I180" s="21">
        <f t="shared" si="65"/>
        <v>0</v>
      </c>
      <c r="J180" s="21">
        <f t="shared" si="66"/>
        <v>0</v>
      </c>
      <c r="K180" s="21">
        <f t="shared" si="67"/>
        <v>0</v>
      </c>
      <c r="L180" s="21">
        <f>IFERROR(VLOOKUP(D180,Emargement!$A$9:$J$528,10,FALSE),0)</f>
        <v>0</v>
      </c>
      <c r="M180" s="20"/>
      <c r="N180" s="141" t="str">
        <f t="shared" si="68"/>
        <v/>
      </c>
      <c r="O180" s="20"/>
      <c r="P180" s="20">
        <f t="shared" si="85"/>
        <v>0</v>
      </c>
      <c r="Q180" s="20">
        <f t="shared" si="78"/>
        <v>0</v>
      </c>
      <c r="R180" s="20"/>
      <c r="S180" s="115" t="str">
        <f t="shared" si="86"/>
        <v/>
      </c>
      <c r="T180" s="21" t="str">
        <f t="shared" si="79"/>
        <v/>
      </c>
      <c r="U180" s="21" t="str">
        <f t="shared" si="80"/>
        <v/>
      </c>
      <c r="V180" s="21" t="str">
        <f t="shared" si="81"/>
        <v/>
      </c>
      <c r="W180" s="21" t="str">
        <f t="shared" si="82"/>
        <v/>
      </c>
      <c r="X180" s="21" t="str">
        <f t="shared" si="83"/>
        <v/>
      </c>
      <c r="Y180" s="114" t="str">
        <f t="shared" si="84"/>
        <v/>
      </c>
      <c r="Z180" s="20"/>
      <c r="AA180" s="30" t="str">
        <f>IF(D180="","",VLOOKUP(D180,Emargement!$A$9:$B$528,2,TRUE))</f>
        <v/>
      </c>
      <c r="AB180" s="20" t="str">
        <f>IF(D180="","",VLOOKUP(D180,Emargement!$A$9:$C$528,3,TRUE))</f>
        <v/>
      </c>
      <c r="AC180" s="20" t="str">
        <f>IF(D180="","",VLOOKUP(D180,Emargement!$A$9:$D$528,4,TRUE))</f>
        <v/>
      </c>
      <c r="AD180" s="20" t="str">
        <f>IF(D180="","",VLOOKUP(D180,Emargement!$A$9:$E$528,5,TRUE))</f>
        <v/>
      </c>
      <c r="AE180" s="20" t="str">
        <f>IF(D180="","",VLOOKUP(D180,Emargement!$A$9:$G$528,7,TRUE))</f>
        <v/>
      </c>
      <c r="AF180" s="20" t="str">
        <f>IF(D180="","",VLOOKUP(D180,Emargement!$A$9:$F$528,6,TRUE))</f>
        <v/>
      </c>
      <c r="AG180" s="31" t="str">
        <f t="shared" si="77"/>
        <v/>
      </c>
      <c r="AH180" s="36"/>
    </row>
    <row r="181" spans="1:34" x14ac:dyDescent="0.25">
      <c r="A181" s="21">
        <v>175</v>
      </c>
      <c r="B181" s="21">
        <v>175</v>
      </c>
      <c r="C181" s="21">
        <v>175</v>
      </c>
      <c r="D181" s="32"/>
      <c r="E181" s="33"/>
      <c r="F181" s="34"/>
      <c r="G181" s="35"/>
      <c r="H181" s="134"/>
      <c r="I181" s="21">
        <f t="shared" si="65"/>
        <v>0</v>
      </c>
      <c r="J181" s="21">
        <f t="shared" si="66"/>
        <v>0</v>
      </c>
      <c r="K181" s="21">
        <f t="shared" si="67"/>
        <v>0</v>
      </c>
      <c r="L181" s="21">
        <f>IFERROR(VLOOKUP(D181,Emargement!$A$9:$J$528,10,FALSE),0)</f>
        <v>0</v>
      </c>
      <c r="M181" s="20"/>
      <c r="N181" s="141" t="str">
        <f t="shared" si="68"/>
        <v/>
      </c>
      <c r="O181" s="20"/>
      <c r="P181" s="20">
        <f t="shared" si="85"/>
        <v>0</v>
      </c>
      <c r="Q181" s="20">
        <f t="shared" si="78"/>
        <v>0</v>
      </c>
      <c r="R181" s="20"/>
      <c r="S181" s="115" t="str">
        <f t="shared" si="86"/>
        <v/>
      </c>
      <c r="T181" s="21" t="str">
        <f t="shared" si="79"/>
        <v/>
      </c>
      <c r="U181" s="21" t="str">
        <f t="shared" si="80"/>
        <v/>
      </c>
      <c r="V181" s="21" t="str">
        <f t="shared" si="81"/>
        <v/>
      </c>
      <c r="W181" s="21" t="str">
        <f t="shared" si="82"/>
        <v/>
      </c>
      <c r="X181" s="21" t="str">
        <f t="shared" si="83"/>
        <v/>
      </c>
      <c r="Y181" s="114" t="str">
        <f t="shared" si="84"/>
        <v/>
      </c>
      <c r="Z181" s="20"/>
      <c r="AA181" s="30" t="str">
        <f>IF(D181="","",VLOOKUP(D181,Emargement!$A$9:$B$528,2,TRUE))</f>
        <v/>
      </c>
      <c r="AB181" s="20" t="str">
        <f>IF(D181="","",VLOOKUP(D181,Emargement!$A$9:$C$528,3,TRUE))</f>
        <v/>
      </c>
      <c r="AC181" s="20" t="str">
        <f>IF(D181="","",VLOOKUP(D181,Emargement!$A$9:$D$528,4,TRUE))</f>
        <v/>
      </c>
      <c r="AD181" s="20" t="str">
        <f>IF(D181="","",VLOOKUP(D181,Emargement!$A$9:$E$528,5,TRUE))</f>
        <v/>
      </c>
      <c r="AE181" s="20" t="str">
        <f>IF(D181="","",VLOOKUP(D181,Emargement!$A$9:$G$528,7,TRUE))</f>
        <v/>
      </c>
      <c r="AF181" s="20" t="str">
        <f>IF(D181="","",VLOOKUP(D181,Emargement!$A$9:$F$528,6,TRUE))</f>
        <v/>
      </c>
      <c r="AG181" s="31" t="str">
        <f t="shared" si="77"/>
        <v/>
      </c>
      <c r="AH181" s="36"/>
    </row>
    <row r="182" spans="1:34" x14ac:dyDescent="0.25">
      <c r="A182" s="21">
        <v>176</v>
      </c>
      <c r="B182" s="21">
        <v>176</v>
      </c>
      <c r="C182" s="21">
        <v>176</v>
      </c>
      <c r="D182" s="32"/>
      <c r="E182" s="33"/>
      <c r="F182" s="34"/>
      <c r="G182" s="35"/>
      <c r="H182" s="134"/>
      <c r="I182" s="21">
        <f t="shared" si="65"/>
        <v>0</v>
      </c>
      <c r="J182" s="21">
        <f t="shared" si="66"/>
        <v>0</v>
      </c>
      <c r="K182" s="21">
        <f t="shared" si="67"/>
        <v>0</v>
      </c>
      <c r="L182" s="21">
        <f>IFERROR(VLOOKUP(D182,Emargement!$A$9:$J$528,10,FALSE),0)</f>
        <v>0</v>
      </c>
      <c r="M182" s="20"/>
      <c r="N182" s="141" t="str">
        <f t="shared" si="68"/>
        <v/>
      </c>
      <c r="O182" s="20"/>
      <c r="P182" s="20">
        <f t="shared" si="85"/>
        <v>0</v>
      </c>
      <c r="Q182" s="20">
        <f t="shared" si="78"/>
        <v>0</v>
      </c>
      <c r="R182" s="20"/>
      <c r="S182" s="115" t="str">
        <f t="shared" si="86"/>
        <v/>
      </c>
      <c r="T182" s="21" t="str">
        <f t="shared" si="79"/>
        <v/>
      </c>
      <c r="U182" s="21" t="str">
        <f t="shared" si="80"/>
        <v/>
      </c>
      <c r="V182" s="21" t="str">
        <f t="shared" si="81"/>
        <v/>
      </c>
      <c r="W182" s="21" t="str">
        <f t="shared" si="82"/>
        <v/>
      </c>
      <c r="X182" s="21" t="str">
        <f t="shared" si="83"/>
        <v/>
      </c>
      <c r="Y182" s="114" t="str">
        <f t="shared" si="84"/>
        <v/>
      </c>
      <c r="Z182" s="20"/>
      <c r="AA182" s="30" t="str">
        <f>IF(D182="","",VLOOKUP(D182,Emargement!$A$9:$B$528,2,TRUE))</f>
        <v/>
      </c>
      <c r="AB182" s="20" t="str">
        <f>IF(D182="","",VLOOKUP(D182,Emargement!$A$9:$C$528,3,TRUE))</f>
        <v/>
      </c>
      <c r="AC182" s="20" t="str">
        <f>IF(D182="","",VLOOKUP(D182,Emargement!$A$9:$D$528,4,TRUE))</f>
        <v/>
      </c>
      <c r="AD182" s="20" t="str">
        <f>IF(D182="","",VLOOKUP(D182,Emargement!$A$9:$E$528,5,TRUE))</f>
        <v/>
      </c>
      <c r="AE182" s="20" t="str">
        <f>IF(D182="","",VLOOKUP(D182,Emargement!$A$9:$G$528,7,TRUE))</f>
        <v/>
      </c>
      <c r="AF182" s="20" t="str">
        <f>IF(D182="","",VLOOKUP(D182,Emargement!$A$9:$F$528,6,TRUE))</f>
        <v/>
      </c>
      <c r="AG182" s="31" t="str">
        <f t="shared" si="77"/>
        <v/>
      </c>
      <c r="AH182" s="36"/>
    </row>
    <row r="183" spans="1:34" x14ac:dyDescent="0.25">
      <c r="A183" s="21">
        <v>177</v>
      </c>
      <c r="B183" s="21">
        <v>177</v>
      </c>
      <c r="C183" s="21">
        <v>177</v>
      </c>
      <c r="D183" s="32"/>
      <c r="E183" s="33"/>
      <c r="F183" s="34"/>
      <c r="G183" s="35"/>
      <c r="H183" s="134"/>
      <c r="I183" s="21">
        <f t="shared" si="65"/>
        <v>0</v>
      </c>
      <c r="J183" s="21">
        <f t="shared" si="66"/>
        <v>0</v>
      </c>
      <c r="K183" s="21">
        <f t="shared" si="67"/>
        <v>0</v>
      </c>
      <c r="L183" s="21">
        <f>IFERROR(VLOOKUP(D183,Emargement!$A$9:$J$528,10,FALSE),0)</f>
        <v>0</v>
      </c>
      <c r="M183" s="20"/>
      <c r="N183" s="141" t="str">
        <f t="shared" si="68"/>
        <v/>
      </c>
      <c r="O183" s="20"/>
      <c r="P183" s="20">
        <f t="shared" si="85"/>
        <v>0</v>
      </c>
      <c r="Q183" s="20">
        <f t="shared" si="78"/>
        <v>0</v>
      </c>
      <c r="R183" s="20"/>
      <c r="S183" s="115" t="str">
        <f t="shared" si="86"/>
        <v/>
      </c>
      <c r="T183" s="21" t="str">
        <f t="shared" si="79"/>
        <v/>
      </c>
      <c r="U183" s="21" t="str">
        <f t="shared" si="80"/>
        <v/>
      </c>
      <c r="V183" s="21" t="str">
        <f t="shared" si="81"/>
        <v/>
      </c>
      <c r="W183" s="21" t="str">
        <f t="shared" si="82"/>
        <v/>
      </c>
      <c r="X183" s="21" t="str">
        <f t="shared" si="83"/>
        <v/>
      </c>
      <c r="Y183" s="114" t="str">
        <f t="shared" si="84"/>
        <v/>
      </c>
      <c r="Z183" s="20"/>
      <c r="AA183" s="30" t="str">
        <f>IF(D183="","",VLOOKUP(D183,Emargement!$A$9:$B$528,2,TRUE))</f>
        <v/>
      </c>
      <c r="AB183" s="20" t="str">
        <f>IF(D183="","",VLOOKUP(D183,Emargement!$A$9:$C$528,3,TRUE))</f>
        <v/>
      </c>
      <c r="AC183" s="20" t="str">
        <f>IF(D183="","",VLOOKUP(D183,Emargement!$A$9:$D$528,4,TRUE))</f>
        <v/>
      </c>
      <c r="AD183" s="20" t="str">
        <f>IF(D183="","",VLOOKUP(D183,Emargement!$A$9:$E$528,5,TRUE))</f>
        <v/>
      </c>
      <c r="AE183" s="20" t="str">
        <f>IF(D183="","",VLOOKUP(D183,Emargement!$A$9:$G$528,7,TRUE))</f>
        <v/>
      </c>
      <c r="AF183" s="20" t="str">
        <f>IF(D183="","",VLOOKUP(D183,Emargement!$A$9:$F$528,6,TRUE))</f>
        <v/>
      </c>
      <c r="AG183" s="31" t="str">
        <f t="shared" si="77"/>
        <v/>
      </c>
      <c r="AH183" s="36"/>
    </row>
    <row r="184" spans="1:34" x14ac:dyDescent="0.25">
      <c r="A184" s="21">
        <v>178</v>
      </c>
      <c r="B184" s="21">
        <v>178</v>
      </c>
      <c r="C184" s="21">
        <v>178</v>
      </c>
      <c r="D184" s="32"/>
      <c r="E184" s="33"/>
      <c r="F184" s="34"/>
      <c r="G184" s="35"/>
      <c r="H184" s="134"/>
      <c r="I184" s="21">
        <f t="shared" si="65"/>
        <v>0</v>
      </c>
      <c r="J184" s="21">
        <f t="shared" si="66"/>
        <v>0</v>
      </c>
      <c r="K184" s="21">
        <f t="shared" si="67"/>
        <v>0</v>
      </c>
      <c r="L184" s="21">
        <f>IFERROR(VLOOKUP(D184,Emargement!$A$9:$J$528,10,FALSE),0)</f>
        <v>0</v>
      </c>
      <c r="M184" s="20"/>
      <c r="N184" s="141" t="str">
        <f t="shared" si="68"/>
        <v/>
      </c>
      <c r="O184" s="20"/>
      <c r="P184" s="20">
        <f t="shared" si="85"/>
        <v>0</v>
      </c>
      <c r="Q184" s="20">
        <f t="shared" si="78"/>
        <v>0</v>
      </c>
      <c r="R184" s="20"/>
      <c r="S184" s="115" t="str">
        <f t="shared" si="86"/>
        <v/>
      </c>
      <c r="T184" s="21" t="str">
        <f t="shared" si="79"/>
        <v/>
      </c>
      <c r="U184" s="21" t="str">
        <f t="shared" si="80"/>
        <v/>
      </c>
      <c r="V184" s="21" t="str">
        <f t="shared" si="81"/>
        <v/>
      </c>
      <c r="W184" s="21" t="str">
        <f t="shared" si="82"/>
        <v/>
      </c>
      <c r="X184" s="21" t="str">
        <f t="shared" si="83"/>
        <v/>
      </c>
      <c r="Y184" s="114" t="str">
        <f t="shared" si="84"/>
        <v/>
      </c>
      <c r="Z184" s="20"/>
      <c r="AA184" s="30" t="str">
        <f>IF(D184="","",VLOOKUP(D184,Emargement!$A$9:$B$528,2,TRUE))</f>
        <v/>
      </c>
      <c r="AB184" s="20" t="str">
        <f>IF(D184="","",VLOOKUP(D184,Emargement!$A$9:$C$528,3,TRUE))</f>
        <v/>
      </c>
      <c r="AC184" s="20" t="str">
        <f>IF(D184="","",VLOOKUP(D184,Emargement!$A$9:$D$528,4,TRUE))</f>
        <v/>
      </c>
      <c r="AD184" s="20" t="str">
        <f>IF(D184="","",VLOOKUP(D184,Emargement!$A$9:$E$528,5,TRUE))</f>
        <v/>
      </c>
      <c r="AE184" s="20" t="str">
        <f>IF(D184="","",VLOOKUP(D184,Emargement!$A$9:$G$528,7,TRUE))</f>
        <v/>
      </c>
      <c r="AF184" s="20" t="str">
        <f>IF(D184="","",VLOOKUP(D184,Emargement!$A$9:$F$528,6,TRUE))</f>
        <v/>
      </c>
      <c r="AG184" s="31" t="str">
        <f t="shared" si="77"/>
        <v/>
      </c>
      <c r="AH184" s="36"/>
    </row>
    <row r="185" spans="1:34" x14ac:dyDescent="0.25">
      <c r="A185" s="21">
        <v>179</v>
      </c>
      <c r="B185" s="21">
        <v>179</v>
      </c>
      <c r="C185" s="21">
        <v>179</v>
      </c>
      <c r="D185" s="32"/>
      <c r="E185" s="33"/>
      <c r="F185" s="34"/>
      <c r="G185" s="35"/>
      <c r="H185" s="134"/>
      <c r="I185" s="21">
        <f t="shared" si="65"/>
        <v>0</v>
      </c>
      <c r="J185" s="21">
        <f t="shared" si="66"/>
        <v>0</v>
      </c>
      <c r="K185" s="21">
        <f t="shared" si="67"/>
        <v>0</v>
      </c>
      <c r="L185" s="21">
        <f>IFERROR(VLOOKUP(D185,Emargement!$A$9:$J$528,10,FALSE),0)</f>
        <v>0</v>
      </c>
      <c r="M185" s="20"/>
      <c r="N185" s="141" t="str">
        <f t="shared" si="68"/>
        <v/>
      </c>
      <c r="O185" s="20"/>
      <c r="P185" s="20">
        <f t="shared" si="85"/>
        <v>0</v>
      </c>
      <c r="Q185" s="20">
        <f t="shared" si="78"/>
        <v>0</v>
      </c>
      <c r="R185" s="20"/>
      <c r="S185" s="115" t="str">
        <f t="shared" si="86"/>
        <v/>
      </c>
      <c r="T185" s="21" t="str">
        <f t="shared" si="79"/>
        <v/>
      </c>
      <c r="U185" s="21" t="str">
        <f t="shared" si="80"/>
        <v/>
      </c>
      <c r="V185" s="21" t="str">
        <f t="shared" si="81"/>
        <v/>
      </c>
      <c r="W185" s="21" t="str">
        <f t="shared" si="82"/>
        <v/>
      </c>
      <c r="X185" s="21" t="str">
        <f t="shared" si="83"/>
        <v/>
      </c>
      <c r="Y185" s="114" t="str">
        <f t="shared" si="84"/>
        <v/>
      </c>
      <c r="Z185" s="20"/>
      <c r="AA185" s="30" t="str">
        <f>IF(D185="","",VLOOKUP(D185,Emargement!$A$9:$B$528,2,TRUE))</f>
        <v/>
      </c>
      <c r="AB185" s="20" t="str">
        <f>IF(D185="","",VLOOKUP(D185,Emargement!$A$9:$C$528,3,TRUE))</f>
        <v/>
      </c>
      <c r="AC185" s="20" t="str">
        <f>IF(D185="","",VLOOKUP(D185,Emargement!$A$9:$D$528,4,TRUE))</f>
        <v/>
      </c>
      <c r="AD185" s="20" t="str">
        <f>IF(D185="","",VLOOKUP(D185,Emargement!$A$9:$E$528,5,TRUE))</f>
        <v/>
      </c>
      <c r="AE185" s="20" t="str">
        <f>IF(D185="","",VLOOKUP(D185,Emargement!$A$9:$G$528,7,TRUE))</f>
        <v/>
      </c>
      <c r="AF185" s="20" t="str">
        <f>IF(D185="","",VLOOKUP(D185,Emargement!$A$9:$F$528,6,TRUE))</f>
        <v/>
      </c>
      <c r="AG185" s="31" t="str">
        <f t="shared" si="77"/>
        <v/>
      </c>
      <c r="AH185" s="36"/>
    </row>
    <row r="186" spans="1:34" x14ac:dyDescent="0.25">
      <c r="A186" s="21">
        <v>180</v>
      </c>
      <c r="B186" s="21">
        <v>180</v>
      </c>
      <c r="C186" s="21">
        <v>180</v>
      </c>
      <c r="D186" s="32"/>
      <c r="E186" s="33"/>
      <c r="F186" s="34"/>
      <c r="G186" s="35"/>
      <c r="H186" s="134"/>
      <c r="I186" s="21">
        <f t="shared" si="65"/>
        <v>0</v>
      </c>
      <c r="J186" s="21">
        <f t="shared" si="66"/>
        <v>0</v>
      </c>
      <c r="K186" s="21">
        <f t="shared" si="67"/>
        <v>0</v>
      </c>
      <c r="L186" s="21">
        <f>IFERROR(VLOOKUP(D186,Emargement!$A$9:$J$528,10,FALSE),0)</f>
        <v>0</v>
      </c>
      <c r="M186" s="20"/>
      <c r="N186" s="141" t="str">
        <f t="shared" si="68"/>
        <v/>
      </c>
      <c r="O186" s="20"/>
      <c r="P186" s="20">
        <f t="shared" si="85"/>
        <v>0</v>
      </c>
      <c r="Q186" s="20">
        <f t="shared" si="78"/>
        <v>0</v>
      </c>
      <c r="R186" s="20"/>
      <c r="S186" s="115" t="str">
        <f t="shared" si="86"/>
        <v/>
      </c>
      <c r="T186" s="21" t="str">
        <f t="shared" si="79"/>
        <v/>
      </c>
      <c r="U186" s="21" t="str">
        <f t="shared" si="80"/>
        <v/>
      </c>
      <c r="V186" s="21" t="str">
        <f t="shared" si="81"/>
        <v/>
      </c>
      <c r="W186" s="21" t="str">
        <f t="shared" si="82"/>
        <v/>
      </c>
      <c r="X186" s="21" t="str">
        <f t="shared" si="83"/>
        <v/>
      </c>
      <c r="Y186" s="114" t="str">
        <f t="shared" si="84"/>
        <v/>
      </c>
      <c r="Z186" s="20"/>
      <c r="AA186" s="30" t="str">
        <f>IF(D186="","",VLOOKUP(D186,Emargement!$A$9:$B$528,2,TRUE))</f>
        <v/>
      </c>
      <c r="AB186" s="20" t="str">
        <f>IF(D186="","",VLOOKUP(D186,Emargement!$A$9:$C$528,3,TRUE))</f>
        <v/>
      </c>
      <c r="AC186" s="20" t="str">
        <f>IF(D186="","",VLOOKUP(D186,Emargement!$A$9:$D$528,4,TRUE))</f>
        <v/>
      </c>
      <c r="AD186" s="20" t="str">
        <f>IF(D186="","",VLOOKUP(D186,Emargement!$A$9:$E$528,5,TRUE))</f>
        <v/>
      </c>
      <c r="AE186" s="20" t="str">
        <f>IF(D186="","",VLOOKUP(D186,Emargement!$A$9:$G$528,7,TRUE))</f>
        <v/>
      </c>
      <c r="AF186" s="20" t="str">
        <f>IF(D186="","",VLOOKUP(D186,Emargement!$A$9:$F$528,6,TRUE))</f>
        <v/>
      </c>
      <c r="AG186" s="31" t="str">
        <f t="shared" si="77"/>
        <v/>
      </c>
      <c r="AH186" s="36"/>
    </row>
    <row r="187" spans="1:34" x14ac:dyDescent="0.25">
      <c r="A187" s="21">
        <v>181</v>
      </c>
      <c r="B187" s="21">
        <v>181</v>
      </c>
      <c r="C187" s="21">
        <v>181</v>
      </c>
      <c r="D187" s="32"/>
      <c r="E187" s="33"/>
      <c r="F187" s="34"/>
      <c r="G187" s="35"/>
      <c r="H187" s="134"/>
      <c r="I187" s="21">
        <f t="shared" si="65"/>
        <v>0</v>
      </c>
      <c r="J187" s="21">
        <f t="shared" si="66"/>
        <v>0</v>
      </c>
      <c r="K187" s="21">
        <f t="shared" si="67"/>
        <v>0</v>
      </c>
      <c r="L187" s="21">
        <f>IFERROR(VLOOKUP(D187,Emargement!$A$9:$J$528,10,FALSE),0)</f>
        <v>0</v>
      </c>
      <c r="M187" s="20"/>
      <c r="N187" s="141" t="str">
        <f t="shared" si="68"/>
        <v/>
      </c>
      <c r="O187" s="20"/>
      <c r="P187" s="20">
        <f t="shared" si="85"/>
        <v>0</v>
      </c>
      <c r="Q187" s="20">
        <f t="shared" si="78"/>
        <v>0</v>
      </c>
      <c r="R187" s="20"/>
      <c r="S187" s="115" t="str">
        <f t="shared" si="86"/>
        <v/>
      </c>
      <c r="T187" s="21" t="str">
        <f t="shared" si="79"/>
        <v/>
      </c>
      <c r="U187" s="21" t="str">
        <f t="shared" si="80"/>
        <v/>
      </c>
      <c r="V187" s="21" t="str">
        <f t="shared" si="81"/>
        <v/>
      </c>
      <c r="W187" s="21" t="str">
        <f t="shared" si="82"/>
        <v/>
      </c>
      <c r="X187" s="21" t="str">
        <f t="shared" si="83"/>
        <v/>
      </c>
      <c r="Y187" s="114" t="str">
        <f t="shared" si="84"/>
        <v/>
      </c>
      <c r="Z187" s="20"/>
      <c r="AA187" s="30" t="str">
        <f>IF(D187="","",VLOOKUP(D187,Emargement!$A$9:$B$528,2,TRUE))</f>
        <v/>
      </c>
      <c r="AB187" s="20" t="str">
        <f>IF(D187="","",VLOOKUP(D187,Emargement!$A$9:$C$528,3,TRUE))</f>
        <v/>
      </c>
      <c r="AC187" s="20" t="str">
        <f>IF(D187="","",VLOOKUP(D187,Emargement!$A$9:$D$528,4,TRUE))</f>
        <v/>
      </c>
      <c r="AD187" s="20" t="str">
        <f>IF(D187="","",VLOOKUP(D187,Emargement!$A$9:$E$528,5,TRUE))</f>
        <v/>
      </c>
      <c r="AE187" s="20" t="str">
        <f>IF(D187="","",VLOOKUP(D187,Emargement!$A$9:$G$528,7,TRUE))</f>
        <v/>
      </c>
      <c r="AF187" s="20" t="str">
        <f>IF(D187="","",VLOOKUP(D187,Emargement!$A$9:$F$528,6,TRUE))</f>
        <v/>
      </c>
      <c r="AG187" s="31" t="str">
        <f t="shared" si="77"/>
        <v/>
      </c>
      <c r="AH187" s="36"/>
    </row>
    <row r="188" spans="1:34" x14ac:dyDescent="0.25">
      <c r="A188" s="21">
        <v>182</v>
      </c>
      <c r="B188" s="21">
        <v>182</v>
      </c>
      <c r="C188" s="21">
        <v>182</v>
      </c>
      <c r="D188" s="32"/>
      <c r="E188" s="33"/>
      <c r="F188" s="34"/>
      <c r="G188" s="35"/>
      <c r="H188" s="134"/>
      <c r="I188" s="21">
        <f t="shared" si="65"/>
        <v>0</v>
      </c>
      <c r="J188" s="21">
        <f t="shared" si="66"/>
        <v>0</v>
      </c>
      <c r="K188" s="21">
        <f t="shared" si="67"/>
        <v>0</v>
      </c>
      <c r="L188" s="21">
        <f>IFERROR(VLOOKUP(D188,Emargement!$A$9:$J$528,10,FALSE),0)</f>
        <v>0</v>
      </c>
      <c r="M188" s="20"/>
      <c r="N188" s="141" t="str">
        <f t="shared" si="68"/>
        <v/>
      </c>
      <c r="O188" s="20"/>
      <c r="P188" s="20">
        <f t="shared" si="85"/>
        <v>0</v>
      </c>
      <c r="Q188" s="20">
        <f t="shared" si="78"/>
        <v>0</v>
      </c>
      <c r="R188" s="20"/>
      <c r="S188" s="115" t="str">
        <f t="shared" si="86"/>
        <v/>
      </c>
      <c r="T188" s="21" t="str">
        <f t="shared" si="79"/>
        <v/>
      </c>
      <c r="U188" s="21" t="str">
        <f t="shared" si="80"/>
        <v/>
      </c>
      <c r="V188" s="21" t="str">
        <f t="shared" si="81"/>
        <v/>
      </c>
      <c r="W188" s="21" t="str">
        <f t="shared" si="82"/>
        <v/>
      </c>
      <c r="X188" s="21" t="str">
        <f t="shared" si="83"/>
        <v/>
      </c>
      <c r="Y188" s="114" t="str">
        <f t="shared" si="84"/>
        <v/>
      </c>
      <c r="Z188" s="20"/>
      <c r="AA188" s="30" t="str">
        <f>IF(D188="","",VLOOKUP(D188,Emargement!$A$9:$B$528,2,TRUE))</f>
        <v/>
      </c>
      <c r="AB188" s="20" t="str">
        <f>IF(D188="","",VLOOKUP(D188,Emargement!$A$9:$C$528,3,TRUE))</f>
        <v/>
      </c>
      <c r="AC188" s="20" t="str">
        <f>IF(D188="","",VLOOKUP(D188,Emargement!$A$9:$D$528,4,TRUE))</f>
        <v/>
      </c>
      <c r="AD188" s="20" t="str">
        <f>IF(D188="","",VLOOKUP(D188,Emargement!$A$9:$E$528,5,TRUE))</f>
        <v/>
      </c>
      <c r="AE188" s="20" t="str">
        <f>IF(D188="","",VLOOKUP(D188,Emargement!$A$9:$G$528,7,TRUE))</f>
        <v/>
      </c>
      <c r="AF188" s="20" t="str">
        <f>IF(D188="","",VLOOKUP(D188,Emargement!$A$9:$F$528,6,TRUE))</f>
        <v/>
      </c>
      <c r="AG188" s="31" t="str">
        <f t="shared" si="77"/>
        <v/>
      </c>
      <c r="AH188" s="36"/>
    </row>
    <row r="189" spans="1:34" x14ac:dyDescent="0.25">
      <c r="A189" s="21">
        <v>183</v>
      </c>
      <c r="B189" s="21">
        <v>183</v>
      </c>
      <c r="C189" s="21">
        <v>183</v>
      </c>
      <c r="D189" s="32"/>
      <c r="E189" s="33"/>
      <c r="F189" s="34"/>
      <c r="G189" s="35"/>
      <c r="H189" s="134"/>
      <c r="I189" s="21">
        <f t="shared" si="65"/>
        <v>0</v>
      </c>
      <c r="J189" s="21">
        <f t="shared" si="66"/>
        <v>0</v>
      </c>
      <c r="K189" s="21">
        <f t="shared" si="67"/>
        <v>0</v>
      </c>
      <c r="L189" s="21">
        <f>IFERROR(VLOOKUP(D189,Emargement!$A$9:$J$528,10,FALSE),0)</f>
        <v>0</v>
      </c>
      <c r="M189" s="20"/>
      <c r="N189" s="141" t="str">
        <f t="shared" si="68"/>
        <v/>
      </c>
      <c r="O189" s="20"/>
      <c r="P189" s="20">
        <f t="shared" si="85"/>
        <v>0</v>
      </c>
      <c r="Q189" s="20">
        <f t="shared" si="78"/>
        <v>0</v>
      </c>
      <c r="R189" s="20"/>
      <c r="S189" s="115" t="str">
        <f t="shared" si="86"/>
        <v/>
      </c>
      <c r="T189" s="21" t="str">
        <f t="shared" si="79"/>
        <v/>
      </c>
      <c r="U189" s="21" t="str">
        <f t="shared" si="80"/>
        <v/>
      </c>
      <c r="V189" s="21" t="str">
        <f t="shared" si="81"/>
        <v/>
      </c>
      <c r="W189" s="21" t="str">
        <f t="shared" si="82"/>
        <v/>
      </c>
      <c r="X189" s="21" t="str">
        <f t="shared" si="83"/>
        <v/>
      </c>
      <c r="Y189" s="114" t="str">
        <f t="shared" si="84"/>
        <v/>
      </c>
      <c r="Z189" s="20"/>
      <c r="AA189" s="30" t="str">
        <f>IF(D189="","",VLOOKUP(D189,Emargement!$A$9:$B$528,2,TRUE))</f>
        <v/>
      </c>
      <c r="AB189" s="20" t="str">
        <f>IF(D189="","",VLOOKUP(D189,Emargement!$A$9:$C$528,3,TRUE))</f>
        <v/>
      </c>
      <c r="AC189" s="20" t="str">
        <f>IF(D189="","",VLOOKUP(D189,Emargement!$A$9:$D$528,4,TRUE))</f>
        <v/>
      </c>
      <c r="AD189" s="20" t="str">
        <f>IF(D189="","",VLOOKUP(D189,Emargement!$A$9:$E$528,5,TRUE))</f>
        <v/>
      </c>
      <c r="AE189" s="20" t="str">
        <f>IF(D189="","",VLOOKUP(D189,Emargement!$A$9:$G$528,7,TRUE))</f>
        <v/>
      </c>
      <c r="AF189" s="20" t="str">
        <f>IF(D189="","",VLOOKUP(D189,Emargement!$A$9:$F$528,6,TRUE))</f>
        <v/>
      </c>
      <c r="AG189" s="31" t="str">
        <f t="shared" si="77"/>
        <v/>
      </c>
      <c r="AH189" s="36"/>
    </row>
    <row r="190" spans="1:34" x14ac:dyDescent="0.25">
      <c r="A190" s="21">
        <v>184</v>
      </c>
      <c r="B190" s="21">
        <v>184</v>
      </c>
      <c r="C190" s="21">
        <v>184</v>
      </c>
      <c r="D190" s="32"/>
      <c r="E190" s="33"/>
      <c r="F190" s="34"/>
      <c r="G190" s="35"/>
      <c r="H190" s="134"/>
      <c r="I190" s="21">
        <f t="shared" si="65"/>
        <v>0</v>
      </c>
      <c r="J190" s="21">
        <f t="shared" si="66"/>
        <v>0</v>
      </c>
      <c r="K190" s="21">
        <f t="shared" si="67"/>
        <v>0</v>
      </c>
      <c r="L190" s="21">
        <f>IFERROR(VLOOKUP(D190,Emargement!$A$9:$J$528,10,FALSE),0)</f>
        <v>0</v>
      </c>
      <c r="M190" s="20"/>
      <c r="N190" s="141" t="str">
        <f t="shared" si="68"/>
        <v/>
      </c>
      <c r="O190" s="20"/>
      <c r="P190" s="20">
        <f t="shared" si="85"/>
        <v>0</v>
      </c>
      <c r="Q190" s="20">
        <f t="shared" si="78"/>
        <v>0</v>
      </c>
      <c r="R190" s="20"/>
      <c r="S190" s="115" t="str">
        <f t="shared" si="86"/>
        <v/>
      </c>
      <c r="T190" s="21" t="str">
        <f t="shared" si="79"/>
        <v/>
      </c>
      <c r="U190" s="21" t="str">
        <f t="shared" si="80"/>
        <v/>
      </c>
      <c r="V190" s="21" t="str">
        <f t="shared" si="81"/>
        <v/>
      </c>
      <c r="W190" s="21" t="str">
        <f t="shared" si="82"/>
        <v/>
      </c>
      <c r="X190" s="21" t="str">
        <f t="shared" si="83"/>
        <v/>
      </c>
      <c r="Y190" s="114" t="str">
        <f t="shared" si="84"/>
        <v/>
      </c>
      <c r="Z190" s="20"/>
      <c r="AA190" s="30" t="str">
        <f>IF(D190="","",VLOOKUP(D190,Emargement!$A$9:$B$528,2,TRUE))</f>
        <v/>
      </c>
      <c r="AB190" s="20" t="str">
        <f>IF(D190="","",VLOOKUP(D190,Emargement!$A$9:$C$528,3,TRUE))</f>
        <v/>
      </c>
      <c r="AC190" s="20" t="str">
        <f>IF(D190="","",VLOOKUP(D190,Emargement!$A$9:$D$528,4,TRUE))</f>
        <v/>
      </c>
      <c r="AD190" s="20" t="str">
        <f>IF(D190="","",VLOOKUP(D190,Emargement!$A$9:$E$528,5,TRUE))</f>
        <v/>
      </c>
      <c r="AE190" s="20" t="str">
        <f>IF(D190="","",VLOOKUP(D190,Emargement!$A$9:$G$528,7,TRUE))</f>
        <v/>
      </c>
      <c r="AF190" s="20" t="str">
        <f>IF(D190="","",VLOOKUP(D190,Emargement!$A$9:$F$528,6,TRUE))</f>
        <v/>
      </c>
      <c r="AG190" s="31" t="str">
        <f t="shared" si="77"/>
        <v/>
      </c>
      <c r="AH190" s="36"/>
    </row>
    <row r="191" spans="1:34" x14ac:dyDescent="0.25">
      <c r="A191" s="21">
        <v>185</v>
      </c>
      <c r="B191" s="21">
        <v>185</v>
      </c>
      <c r="C191" s="21">
        <v>185</v>
      </c>
      <c r="D191" s="32"/>
      <c r="E191" s="33"/>
      <c r="F191" s="34"/>
      <c r="G191" s="35"/>
      <c r="H191" s="134"/>
      <c r="I191" s="21">
        <f t="shared" si="65"/>
        <v>0</v>
      </c>
      <c r="J191" s="21">
        <f t="shared" si="66"/>
        <v>0</v>
      </c>
      <c r="K191" s="21">
        <f t="shared" si="67"/>
        <v>0</v>
      </c>
      <c r="L191" s="21">
        <f>IFERROR(VLOOKUP(D191,Emargement!$A$9:$J$528,10,FALSE),0)</f>
        <v>0</v>
      </c>
      <c r="M191" s="20"/>
      <c r="N191" s="141" t="str">
        <f t="shared" si="68"/>
        <v/>
      </c>
      <c r="O191" s="20"/>
      <c r="P191" s="20">
        <f t="shared" si="85"/>
        <v>0</v>
      </c>
      <c r="Q191" s="20">
        <f t="shared" si="78"/>
        <v>0</v>
      </c>
      <c r="R191" s="20"/>
      <c r="S191" s="115" t="str">
        <f t="shared" si="86"/>
        <v/>
      </c>
      <c r="T191" s="21" t="str">
        <f t="shared" si="79"/>
        <v/>
      </c>
      <c r="U191" s="21" t="str">
        <f t="shared" si="80"/>
        <v/>
      </c>
      <c r="V191" s="21" t="str">
        <f t="shared" si="81"/>
        <v/>
      </c>
      <c r="W191" s="21" t="str">
        <f t="shared" si="82"/>
        <v/>
      </c>
      <c r="X191" s="21" t="str">
        <f t="shared" si="83"/>
        <v/>
      </c>
      <c r="Y191" s="114" t="str">
        <f t="shared" si="84"/>
        <v/>
      </c>
      <c r="Z191" s="20"/>
      <c r="AA191" s="30" t="str">
        <f>IF(D191="","",VLOOKUP(D191,Emargement!$A$9:$B$528,2,TRUE))</f>
        <v/>
      </c>
      <c r="AB191" s="20" t="str">
        <f>IF(D191="","",VLOOKUP(D191,Emargement!$A$9:$C$528,3,TRUE))</f>
        <v/>
      </c>
      <c r="AC191" s="20" t="str">
        <f>IF(D191="","",VLOOKUP(D191,Emargement!$A$9:$D$528,4,TRUE))</f>
        <v/>
      </c>
      <c r="AD191" s="20" t="str">
        <f>IF(D191="","",VLOOKUP(D191,Emargement!$A$9:$E$528,5,TRUE))</f>
        <v/>
      </c>
      <c r="AE191" s="20" t="str">
        <f>IF(D191="","",VLOOKUP(D191,Emargement!$A$9:$G$528,7,TRUE))</f>
        <v/>
      </c>
      <c r="AF191" s="20" t="str">
        <f>IF(D191="","",VLOOKUP(D191,Emargement!$A$9:$F$528,6,TRUE))</f>
        <v/>
      </c>
      <c r="AG191" s="31" t="str">
        <f t="shared" si="77"/>
        <v/>
      </c>
      <c r="AH191" s="36"/>
    </row>
    <row r="192" spans="1:34" x14ac:dyDescent="0.25">
      <c r="A192" s="21">
        <v>186</v>
      </c>
      <c r="B192" s="21">
        <v>186</v>
      </c>
      <c r="C192" s="21">
        <v>186</v>
      </c>
      <c r="D192" s="32"/>
      <c r="E192" s="33"/>
      <c r="F192" s="34"/>
      <c r="G192" s="35"/>
      <c r="H192" s="134"/>
      <c r="I192" s="21">
        <f t="shared" si="65"/>
        <v>0</v>
      </c>
      <c r="J192" s="21">
        <f t="shared" si="66"/>
        <v>0</v>
      </c>
      <c r="K192" s="21">
        <f t="shared" si="67"/>
        <v>0</v>
      </c>
      <c r="L192" s="21">
        <f>IFERROR(VLOOKUP(D192,Emargement!$A$9:$J$528,10,FALSE),0)</f>
        <v>0</v>
      </c>
      <c r="M192" s="20"/>
      <c r="N192" s="141" t="str">
        <f t="shared" si="68"/>
        <v/>
      </c>
      <c r="O192" s="20"/>
      <c r="P192" s="20">
        <f t="shared" si="85"/>
        <v>0</v>
      </c>
      <c r="Q192" s="20">
        <f t="shared" si="78"/>
        <v>0</v>
      </c>
      <c r="R192" s="20"/>
      <c r="S192" s="115" t="str">
        <f t="shared" si="86"/>
        <v/>
      </c>
      <c r="T192" s="21" t="str">
        <f t="shared" si="79"/>
        <v/>
      </c>
      <c r="U192" s="21" t="str">
        <f t="shared" si="80"/>
        <v/>
      </c>
      <c r="V192" s="21" t="str">
        <f t="shared" si="81"/>
        <v/>
      </c>
      <c r="W192" s="21" t="str">
        <f t="shared" si="82"/>
        <v/>
      </c>
      <c r="X192" s="21" t="str">
        <f t="shared" si="83"/>
        <v/>
      </c>
      <c r="Y192" s="114" t="str">
        <f t="shared" si="84"/>
        <v/>
      </c>
      <c r="Z192" s="20"/>
      <c r="AA192" s="30" t="str">
        <f>IF(D192="","",VLOOKUP(D192,Emargement!$A$9:$B$528,2,TRUE))</f>
        <v/>
      </c>
      <c r="AB192" s="20" t="str">
        <f>IF(D192="","",VLOOKUP(D192,Emargement!$A$9:$C$528,3,TRUE))</f>
        <v/>
      </c>
      <c r="AC192" s="20" t="str">
        <f>IF(D192="","",VLOOKUP(D192,Emargement!$A$9:$D$528,4,TRUE))</f>
        <v/>
      </c>
      <c r="AD192" s="20" t="str">
        <f>IF(D192="","",VLOOKUP(D192,Emargement!$A$9:$E$528,5,TRUE))</f>
        <v/>
      </c>
      <c r="AE192" s="20" t="str">
        <f>IF(D192="","",VLOOKUP(D192,Emargement!$A$9:$G$528,7,TRUE))</f>
        <v/>
      </c>
      <c r="AF192" s="20" t="str">
        <f>IF(D192="","",VLOOKUP(D192,Emargement!$A$9:$F$528,6,TRUE))</f>
        <v/>
      </c>
      <c r="AG192" s="31" t="str">
        <f t="shared" si="77"/>
        <v/>
      </c>
      <c r="AH192" s="36"/>
    </row>
    <row r="193" spans="1:34" x14ac:dyDescent="0.25">
      <c r="A193" s="21">
        <v>187</v>
      </c>
      <c r="B193" s="21">
        <v>187</v>
      </c>
      <c r="C193" s="21">
        <v>187</v>
      </c>
      <c r="D193" s="32"/>
      <c r="E193" s="33"/>
      <c r="F193" s="34"/>
      <c r="G193" s="35"/>
      <c r="H193" s="134"/>
      <c r="I193" s="21">
        <f t="shared" si="65"/>
        <v>0</v>
      </c>
      <c r="J193" s="21">
        <f t="shared" si="66"/>
        <v>0</v>
      </c>
      <c r="K193" s="21">
        <f t="shared" si="67"/>
        <v>0</v>
      </c>
      <c r="L193" s="21">
        <f>IFERROR(VLOOKUP(D193,Emargement!$A$9:$J$528,10,FALSE),0)</f>
        <v>0</v>
      </c>
      <c r="M193" s="20"/>
      <c r="N193" s="141" t="str">
        <f t="shared" si="68"/>
        <v/>
      </c>
      <c r="O193" s="20"/>
      <c r="P193" s="20">
        <f t="shared" si="85"/>
        <v>0</v>
      </c>
      <c r="Q193" s="20">
        <f t="shared" si="78"/>
        <v>0</v>
      </c>
      <c r="R193" s="20"/>
      <c r="S193" s="115" t="str">
        <f t="shared" si="86"/>
        <v/>
      </c>
      <c r="T193" s="21" t="str">
        <f t="shared" si="79"/>
        <v/>
      </c>
      <c r="U193" s="21" t="str">
        <f t="shared" si="80"/>
        <v/>
      </c>
      <c r="V193" s="21" t="str">
        <f t="shared" si="81"/>
        <v/>
      </c>
      <c r="W193" s="21" t="str">
        <f t="shared" si="82"/>
        <v/>
      </c>
      <c r="X193" s="21" t="str">
        <f t="shared" si="83"/>
        <v/>
      </c>
      <c r="Y193" s="114" t="str">
        <f t="shared" si="84"/>
        <v/>
      </c>
      <c r="Z193" s="20"/>
      <c r="AA193" s="30" t="str">
        <f>IF(D193="","",VLOOKUP(D193,Emargement!$A$9:$B$528,2,TRUE))</f>
        <v/>
      </c>
      <c r="AB193" s="20" t="str">
        <f>IF(D193="","",VLOOKUP(D193,Emargement!$A$9:$C$528,3,TRUE))</f>
        <v/>
      </c>
      <c r="AC193" s="20" t="str">
        <f>IF(D193="","",VLOOKUP(D193,Emargement!$A$9:$D$528,4,TRUE))</f>
        <v/>
      </c>
      <c r="AD193" s="20" t="str">
        <f>IF(D193="","",VLOOKUP(D193,Emargement!$A$9:$E$528,5,TRUE))</f>
        <v/>
      </c>
      <c r="AE193" s="20" t="str">
        <f>IF(D193="","",VLOOKUP(D193,Emargement!$A$9:$G$528,7,TRUE))</f>
        <v/>
      </c>
      <c r="AF193" s="20" t="str">
        <f>IF(D193="","",VLOOKUP(D193,Emargement!$A$9:$F$528,6,TRUE))</f>
        <v/>
      </c>
      <c r="AG193" s="31" t="str">
        <f t="shared" si="77"/>
        <v/>
      </c>
      <c r="AH193" s="36"/>
    </row>
    <row r="194" spans="1:34" x14ac:dyDescent="0.25">
      <c r="A194" s="21">
        <v>188</v>
      </c>
      <c r="B194" s="21">
        <v>188</v>
      </c>
      <c r="C194" s="21">
        <v>188</v>
      </c>
      <c r="D194" s="32"/>
      <c r="E194" s="33"/>
      <c r="F194" s="34"/>
      <c r="G194" s="35"/>
      <c r="H194" s="134"/>
      <c r="I194" s="21">
        <f t="shared" si="65"/>
        <v>0</v>
      </c>
      <c r="J194" s="21">
        <f t="shared" si="66"/>
        <v>0</v>
      </c>
      <c r="K194" s="21">
        <f t="shared" si="67"/>
        <v>0</v>
      </c>
      <c r="L194" s="21">
        <f>IFERROR(VLOOKUP(D194,Emargement!$A$9:$J$528,10,FALSE),0)</f>
        <v>0</v>
      </c>
      <c r="M194" s="20"/>
      <c r="N194" s="141" t="str">
        <f t="shared" si="68"/>
        <v/>
      </c>
      <c r="O194" s="20"/>
      <c r="P194" s="20">
        <f t="shared" si="85"/>
        <v>0</v>
      </c>
      <c r="Q194" s="20">
        <f t="shared" si="78"/>
        <v>0</v>
      </c>
      <c r="R194" s="20"/>
      <c r="S194" s="115" t="str">
        <f t="shared" si="86"/>
        <v/>
      </c>
      <c r="T194" s="21" t="str">
        <f t="shared" si="79"/>
        <v/>
      </c>
      <c r="U194" s="21" t="str">
        <f t="shared" si="80"/>
        <v/>
      </c>
      <c r="V194" s="21" t="str">
        <f t="shared" si="81"/>
        <v/>
      </c>
      <c r="W194" s="21" t="str">
        <f t="shared" si="82"/>
        <v/>
      </c>
      <c r="X194" s="21" t="str">
        <f t="shared" si="83"/>
        <v/>
      </c>
      <c r="Y194" s="114" t="str">
        <f t="shared" si="84"/>
        <v/>
      </c>
      <c r="Z194" s="20"/>
      <c r="AA194" s="30" t="str">
        <f>IF(D194="","",VLOOKUP(D194,Emargement!$A$9:$B$528,2,TRUE))</f>
        <v/>
      </c>
      <c r="AB194" s="20" t="str">
        <f>IF(D194="","",VLOOKUP(D194,Emargement!$A$9:$C$528,3,TRUE))</f>
        <v/>
      </c>
      <c r="AC194" s="20" t="str">
        <f>IF(D194="","",VLOOKUP(D194,Emargement!$A$9:$D$528,4,TRUE))</f>
        <v/>
      </c>
      <c r="AD194" s="20" t="str">
        <f>IF(D194="","",VLOOKUP(D194,Emargement!$A$9:$E$528,5,TRUE))</f>
        <v/>
      </c>
      <c r="AE194" s="20" t="str">
        <f>IF(D194="","",VLOOKUP(D194,Emargement!$A$9:$G$528,7,TRUE))</f>
        <v/>
      </c>
      <c r="AF194" s="20" t="str">
        <f>IF(D194="","",VLOOKUP(D194,Emargement!$A$9:$F$528,6,TRUE))</f>
        <v/>
      </c>
      <c r="AG194" s="31" t="str">
        <f t="shared" si="77"/>
        <v/>
      </c>
      <c r="AH194" s="36"/>
    </row>
    <row r="195" spans="1:34" x14ac:dyDescent="0.25">
      <c r="A195" s="21">
        <v>189</v>
      </c>
      <c r="B195" s="21">
        <v>189</v>
      </c>
      <c r="C195" s="21">
        <v>189</v>
      </c>
      <c r="D195" s="32"/>
      <c r="E195" s="33"/>
      <c r="F195" s="34"/>
      <c r="G195" s="35"/>
      <c r="H195" s="134"/>
      <c r="I195" s="21">
        <f t="shared" si="65"/>
        <v>0</v>
      </c>
      <c r="J195" s="21">
        <f t="shared" si="66"/>
        <v>0</v>
      </c>
      <c r="K195" s="21">
        <f t="shared" si="67"/>
        <v>0</v>
      </c>
      <c r="L195" s="21">
        <f>IFERROR(VLOOKUP(D195,Emargement!$A$9:$J$528,10,FALSE),0)</f>
        <v>0</v>
      </c>
      <c r="M195" s="20"/>
      <c r="N195" s="141" t="str">
        <f t="shared" si="68"/>
        <v/>
      </c>
      <c r="O195" s="20"/>
      <c r="P195" s="20">
        <f t="shared" si="85"/>
        <v>0</v>
      </c>
      <c r="Q195" s="20">
        <f t="shared" si="78"/>
        <v>0</v>
      </c>
      <c r="R195" s="20"/>
      <c r="S195" s="115" t="str">
        <f t="shared" si="86"/>
        <v/>
      </c>
      <c r="T195" s="21" t="str">
        <f t="shared" si="79"/>
        <v/>
      </c>
      <c r="U195" s="21" t="str">
        <f t="shared" si="80"/>
        <v/>
      </c>
      <c r="V195" s="21" t="str">
        <f t="shared" si="81"/>
        <v/>
      </c>
      <c r="W195" s="21" t="str">
        <f t="shared" si="82"/>
        <v/>
      </c>
      <c r="X195" s="21" t="str">
        <f t="shared" si="83"/>
        <v/>
      </c>
      <c r="Y195" s="114" t="str">
        <f t="shared" si="84"/>
        <v/>
      </c>
      <c r="Z195" s="20"/>
      <c r="AA195" s="30" t="str">
        <f>IF(D195="","",VLOOKUP(D195,Emargement!$A$9:$B$528,2,TRUE))</f>
        <v/>
      </c>
      <c r="AB195" s="20" t="str">
        <f>IF(D195="","",VLOOKUP(D195,Emargement!$A$9:$C$528,3,TRUE))</f>
        <v/>
      </c>
      <c r="AC195" s="20" t="str">
        <f>IF(D195="","",VLOOKUP(D195,Emargement!$A$9:$D$528,4,TRUE))</f>
        <v/>
      </c>
      <c r="AD195" s="20" t="str">
        <f>IF(D195="","",VLOOKUP(D195,Emargement!$A$9:$E$528,5,TRUE))</f>
        <v/>
      </c>
      <c r="AE195" s="20" t="str">
        <f>IF(D195="","",VLOOKUP(D195,Emargement!$A$9:$G$528,7,TRUE))</f>
        <v/>
      </c>
      <c r="AF195" s="20" t="str">
        <f>IF(D195="","",VLOOKUP(D195,Emargement!$A$9:$F$528,6,TRUE))</f>
        <v/>
      </c>
      <c r="AG195" s="31" t="str">
        <f t="shared" si="77"/>
        <v/>
      </c>
      <c r="AH195" s="36"/>
    </row>
    <row r="196" spans="1:34" x14ac:dyDescent="0.25">
      <c r="A196" s="21">
        <v>190</v>
      </c>
      <c r="B196" s="21">
        <v>190</v>
      </c>
      <c r="C196" s="21">
        <v>190</v>
      </c>
      <c r="D196" s="32"/>
      <c r="E196" s="33"/>
      <c r="F196" s="34"/>
      <c r="G196" s="35"/>
      <c r="H196" s="134"/>
      <c r="I196" s="21">
        <f t="shared" si="65"/>
        <v>0</v>
      </c>
      <c r="J196" s="21">
        <f t="shared" si="66"/>
        <v>0</v>
      </c>
      <c r="K196" s="21">
        <f t="shared" si="67"/>
        <v>0</v>
      </c>
      <c r="L196" s="21">
        <f>IFERROR(VLOOKUP(D196,Emargement!$A$9:$J$528,10,FALSE),0)</f>
        <v>0</v>
      </c>
      <c r="M196" s="20"/>
      <c r="N196" s="141" t="str">
        <f t="shared" si="68"/>
        <v/>
      </c>
      <c r="O196" s="20"/>
      <c r="P196" s="20">
        <f t="shared" si="85"/>
        <v>0</v>
      </c>
      <c r="Q196" s="20">
        <f t="shared" si="78"/>
        <v>0</v>
      </c>
      <c r="R196" s="20"/>
      <c r="S196" s="115" t="str">
        <f t="shared" si="86"/>
        <v/>
      </c>
      <c r="T196" s="21" t="str">
        <f t="shared" si="79"/>
        <v/>
      </c>
      <c r="U196" s="21" t="str">
        <f t="shared" si="80"/>
        <v/>
      </c>
      <c r="V196" s="21" t="str">
        <f t="shared" si="81"/>
        <v/>
      </c>
      <c r="W196" s="21" t="str">
        <f t="shared" si="82"/>
        <v/>
      </c>
      <c r="X196" s="21" t="str">
        <f t="shared" si="83"/>
        <v/>
      </c>
      <c r="Y196" s="114" t="str">
        <f t="shared" si="84"/>
        <v/>
      </c>
      <c r="Z196" s="20"/>
      <c r="AA196" s="30" t="str">
        <f>IF(D196="","",VLOOKUP(D196,Emargement!$A$9:$B$528,2,TRUE))</f>
        <v/>
      </c>
      <c r="AB196" s="20" t="str">
        <f>IF(D196="","",VLOOKUP(D196,Emargement!$A$9:$C$528,3,TRUE))</f>
        <v/>
      </c>
      <c r="AC196" s="20" t="str">
        <f>IF(D196="","",VLOOKUP(D196,Emargement!$A$9:$D$528,4,TRUE))</f>
        <v/>
      </c>
      <c r="AD196" s="20" t="str">
        <f>IF(D196="","",VLOOKUP(D196,Emargement!$A$9:$E$528,5,TRUE))</f>
        <v/>
      </c>
      <c r="AE196" s="20" t="str">
        <f>IF(D196="","",VLOOKUP(D196,Emargement!$A$9:$G$528,7,TRUE))</f>
        <v/>
      </c>
      <c r="AF196" s="20" t="str">
        <f>IF(D196="","",VLOOKUP(D196,Emargement!$A$9:$F$528,6,TRUE))</f>
        <v/>
      </c>
      <c r="AG196" s="31" t="str">
        <f t="shared" si="77"/>
        <v/>
      </c>
      <c r="AH196" s="36"/>
    </row>
    <row r="197" spans="1:34" x14ac:dyDescent="0.25">
      <c r="A197" s="21">
        <v>191</v>
      </c>
      <c r="B197" s="21">
        <v>191</v>
      </c>
      <c r="C197" s="21">
        <v>191</v>
      </c>
      <c r="D197" s="32"/>
      <c r="E197" s="33"/>
      <c r="F197" s="34"/>
      <c r="G197" s="35"/>
      <c r="H197" s="134"/>
      <c r="I197" s="21">
        <f t="shared" si="65"/>
        <v>0</v>
      </c>
      <c r="J197" s="21">
        <f t="shared" si="66"/>
        <v>0</v>
      </c>
      <c r="K197" s="21">
        <f t="shared" si="67"/>
        <v>0</v>
      </c>
      <c r="L197" s="21">
        <f>IFERROR(VLOOKUP(D197,Emargement!$A$9:$J$528,10,FALSE),0)</f>
        <v>0</v>
      </c>
      <c r="M197" s="20"/>
      <c r="N197" s="141" t="str">
        <f t="shared" si="68"/>
        <v/>
      </c>
      <c r="O197" s="20"/>
      <c r="P197" s="20">
        <f t="shared" si="85"/>
        <v>0</v>
      </c>
      <c r="Q197" s="20">
        <f t="shared" si="78"/>
        <v>0</v>
      </c>
      <c r="R197" s="20"/>
      <c r="S197" s="115" t="str">
        <f t="shared" si="86"/>
        <v/>
      </c>
      <c r="T197" s="21" t="str">
        <f t="shared" si="79"/>
        <v/>
      </c>
      <c r="U197" s="21" t="str">
        <f t="shared" si="80"/>
        <v/>
      </c>
      <c r="V197" s="21" t="str">
        <f t="shared" si="81"/>
        <v/>
      </c>
      <c r="W197" s="21" t="str">
        <f t="shared" si="82"/>
        <v/>
      </c>
      <c r="X197" s="21" t="str">
        <f t="shared" si="83"/>
        <v/>
      </c>
      <c r="Y197" s="114" t="str">
        <f t="shared" si="84"/>
        <v/>
      </c>
      <c r="Z197" s="20"/>
      <c r="AA197" s="30" t="str">
        <f>IF(D197="","",VLOOKUP(D197,Emargement!$A$9:$B$528,2,TRUE))</f>
        <v/>
      </c>
      <c r="AB197" s="20" t="str">
        <f>IF(D197="","",VLOOKUP(D197,Emargement!$A$9:$C$528,3,TRUE))</f>
        <v/>
      </c>
      <c r="AC197" s="20" t="str">
        <f>IF(D197="","",VLOOKUP(D197,Emargement!$A$9:$D$528,4,TRUE))</f>
        <v/>
      </c>
      <c r="AD197" s="20" t="str">
        <f>IF(D197="","",VLOOKUP(D197,Emargement!$A$9:$E$528,5,TRUE))</f>
        <v/>
      </c>
      <c r="AE197" s="20" t="str">
        <f>IF(D197="","",VLOOKUP(D197,Emargement!$A$9:$G$528,7,TRUE))</f>
        <v/>
      </c>
      <c r="AF197" s="20" t="str">
        <f>IF(D197="","",VLOOKUP(D197,Emargement!$A$9:$F$528,6,TRUE))</f>
        <v/>
      </c>
      <c r="AG197" s="31" t="str">
        <f t="shared" si="77"/>
        <v/>
      </c>
      <c r="AH197" s="36"/>
    </row>
    <row r="198" spans="1:34" x14ac:dyDescent="0.25">
      <c r="A198" s="21">
        <v>192</v>
      </c>
      <c r="B198" s="21">
        <v>192</v>
      </c>
      <c r="C198" s="21">
        <v>192</v>
      </c>
      <c r="D198" s="32"/>
      <c r="E198" s="33"/>
      <c r="F198" s="34"/>
      <c r="G198" s="35"/>
      <c r="H198" s="134"/>
      <c r="I198" s="21">
        <f t="shared" si="65"/>
        <v>0</v>
      </c>
      <c r="J198" s="21">
        <f t="shared" si="66"/>
        <v>0</v>
      </c>
      <c r="K198" s="21">
        <f t="shared" si="67"/>
        <v>0</v>
      </c>
      <c r="L198" s="21">
        <f>IFERROR(VLOOKUP(D198,Emargement!$A$9:$J$528,10,FALSE),0)</f>
        <v>0</v>
      </c>
      <c r="M198" s="20"/>
      <c r="N198" s="141" t="str">
        <f t="shared" si="68"/>
        <v/>
      </c>
      <c r="O198" s="20"/>
      <c r="P198" s="20">
        <f t="shared" si="85"/>
        <v>0</v>
      </c>
      <c r="Q198" s="20">
        <f t="shared" si="78"/>
        <v>0</v>
      </c>
      <c r="R198" s="20"/>
      <c r="S198" s="115" t="str">
        <f t="shared" si="86"/>
        <v/>
      </c>
      <c r="T198" s="21" t="str">
        <f t="shared" si="79"/>
        <v/>
      </c>
      <c r="U198" s="21" t="str">
        <f t="shared" si="80"/>
        <v/>
      </c>
      <c r="V198" s="21" t="str">
        <f t="shared" si="81"/>
        <v/>
      </c>
      <c r="W198" s="21" t="str">
        <f t="shared" si="82"/>
        <v/>
      </c>
      <c r="X198" s="21" t="str">
        <f t="shared" si="83"/>
        <v/>
      </c>
      <c r="Y198" s="114" t="str">
        <f t="shared" si="84"/>
        <v/>
      </c>
      <c r="Z198" s="20"/>
      <c r="AA198" s="30" t="str">
        <f>IF(D198="","",VLOOKUP(D198,Emargement!$A$9:$B$528,2,TRUE))</f>
        <v/>
      </c>
      <c r="AB198" s="20" t="str">
        <f>IF(D198="","",VLOOKUP(D198,Emargement!$A$9:$C$528,3,TRUE))</f>
        <v/>
      </c>
      <c r="AC198" s="20" t="str">
        <f>IF(D198="","",VLOOKUP(D198,Emargement!$A$9:$D$528,4,TRUE))</f>
        <v/>
      </c>
      <c r="AD198" s="20" t="str">
        <f>IF(D198="","",VLOOKUP(D198,Emargement!$A$9:$E$528,5,TRUE))</f>
        <v/>
      </c>
      <c r="AE198" s="20" t="str">
        <f>IF(D198="","",VLOOKUP(D198,Emargement!$A$9:$G$528,7,TRUE))</f>
        <v/>
      </c>
      <c r="AF198" s="20" t="str">
        <f>IF(D198="","",VLOOKUP(D198,Emargement!$A$9:$F$528,6,TRUE))</f>
        <v/>
      </c>
      <c r="AG198" s="31" t="str">
        <f t="shared" si="77"/>
        <v/>
      </c>
      <c r="AH198" s="36"/>
    </row>
    <row r="199" spans="1:34" x14ac:dyDescent="0.25">
      <c r="A199" s="21">
        <v>193</v>
      </c>
      <c r="B199" s="21">
        <v>193</v>
      </c>
      <c r="C199" s="21">
        <v>193</v>
      </c>
      <c r="D199" s="32"/>
      <c r="E199" s="33"/>
      <c r="F199" s="34"/>
      <c r="G199" s="35"/>
      <c r="H199" s="134"/>
      <c r="I199" s="21">
        <f t="shared" si="65"/>
        <v>0</v>
      </c>
      <c r="J199" s="21">
        <f t="shared" si="66"/>
        <v>0</v>
      </c>
      <c r="K199" s="21">
        <f t="shared" si="67"/>
        <v>0</v>
      </c>
      <c r="L199" s="21">
        <f>IFERROR(VLOOKUP(D199,Emargement!$A$9:$J$528,10,FALSE),0)</f>
        <v>0</v>
      </c>
      <c r="M199" s="20"/>
      <c r="N199" s="141" t="str">
        <f t="shared" si="68"/>
        <v/>
      </c>
      <c r="O199" s="20"/>
      <c r="P199" s="20">
        <f t="shared" si="85"/>
        <v>0</v>
      </c>
      <c r="Q199" s="20">
        <f t="shared" si="78"/>
        <v>0</v>
      </c>
      <c r="R199" s="20"/>
      <c r="S199" s="115" t="str">
        <f t="shared" si="86"/>
        <v/>
      </c>
      <c r="T199" s="21" t="str">
        <f t="shared" si="79"/>
        <v/>
      </c>
      <c r="U199" s="21" t="str">
        <f t="shared" si="80"/>
        <v/>
      </c>
      <c r="V199" s="21" t="str">
        <f t="shared" si="81"/>
        <v/>
      </c>
      <c r="W199" s="21" t="str">
        <f t="shared" si="82"/>
        <v/>
      </c>
      <c r="X199" s="21" t="str">
        <f t="shared" si="83"/>
        <v/>
      </c>
      <c r="Y199" s="114" t="str">
        <f t="shared" si="84"/>
        <v/>
      </c>
      <c r="Z199" s="20"/>
      <c r="AA199" s="30" t="str">
        <f>IF(D199="","",VLOOKUP(D199,Emargement!$A$9:$B$528,2,TRUE))</f>
        <v/>
      </c>
      <c r="AB199" s="20" t="str">
        <f>IF(D199="","",VLOOKUP(D199,Emargement!$A$9:$C$528,3,TRUE))</f>
        <v/>
      </c>
      <c r="AC199" s="20" t="str">
        <f>IF(D199="","",VLOOKUP(D199,Emargement!$A$9:$D$528,4,TRUE))</f>
        <v/>
      </c>
      <c r="AD199" s="20" t="str">
        <f>IF(D199="","",VLOOKUP(D199,Emargement!$A$9:$E$528,5,TRUE))</f>
        <v/>
      </c>
      <c r="AE199" s="20" t="str">
        <f>IF(D199="","",VLOOKUP(D199,Emargement!$A$9:$G$528,7,TRUE))</f>
        <v/>
      </c>
      <c r="AF199" s="20" t="str">
        <f>IF(D199="","",VLOOKUP(D199,Emargement!$A$9:$F$528,6,TRUE))</f>
        <v/>
      </c>
      <c r="AG199" s="31" t="str">
        <f t="shared" si="77"/>
        <v/>
      </c>
      <c r="AH199" s="36"/>
    </row>
    <row r="200" spans="1:34" x14ac:dyDescent="0.25">
      <c r="A200" s="21">
        <v>194</v>
      </c>
      <c r="B200" s="21">
        <v>194</v>
      </c>
      <c r="C200" s="21">
        <v>194</v>
      </c>
      <c r="D200" s="32"/>
      <c r="E200" s="33"/>
      <c r="F200" s="34"/>
      <c r="G200" s="35"/>
      <c r="H200" s="134"/>
      <c r="I200" s="21">
        <f t="shared" ref="I200:I206" si="87">D200</f>
        <v>0</v>
      </c>
      <c r="J200" s="21">
        <f t="shared" ref="J200:J206" si="88">IF(D200&gt;0,COUNTIF($I$7:$I$206,D200),)</f>
        <v>0</v>
      </c>
      <c r="K200" s="21">
        <f t="shared" ref="K200:K206" si="89">_xlfn.XLOOKUP(D200,$H$7:$H$206,$H$7:$H$206,0)</f>
        <v>0</v>
      </c>
      <c r="L200" s="21">
        <f>IFERROR(VLOOKUP(D200,Emargement!$A$9:$J$528,10,FALSE),0)</f>
        <v>0</v>
      </c>
      <c r="M200" s="20"/>
      <c r="N200" s="141" t="str">
        <f t="shared" ref="N200:N206" si="90">IF(K200&gt;0,"Abandon",IF(L200&gt;0,"NP",IF(J200&gt;1,"Doublon","")))</f>
        <v/>
      </c>
      <c r="O200" s="20"/>
      <c r="P200" s="20">
        <f t="shared" ref="P200:P206" si="91">IF(D200&lt;&gt;"",IF(E200*3600+F200*60+G200=0,P199,E200*3600+F200*60+G200),0)</f>
        <v>0</v>
      </c>
      <c r="Q200" s="20">
        <f t="shared" si="78"/>
        <v>0</v>
      </c>
      <c r="R200" s="20"/>
      <c r="S200" s="115" t="str">
        <f t="shared" ref="S200:S206" si="92">IF(P200&lt;1,"",IF(W200="m.t","","à"))</f>
        <v/>
      </c>
      <c r="T200" s="21" t="str">
        <f t="shared" si="79"/>
        <v/>
      </c>
      <c r="U200" s="21" t="str">
        <f t="shared" si="80"/>
        <v/>
      </c>
      <c r="V200" s="21" t="str">
        <f t="shared" si="81"/>
        <v/>
      </c>
      <c r="W200" s="21" t="str">
        <f t="shared" si="82"/>
        <v/>
      </c>
      <c r="X200" s="21" t="str">
        <f t="shared" si="83"/>
        <v/>
      </c>
      <c r="Y200" s="114" t="str">
        <f t="shared" si="84"/>
        <v/>
      </c>
      <c r="Z200" s="20"/>
      <c r="AA200" s="30" t="str">
        <f>IF(D200="","",VLOOKUP(D200,Emargement!$A$9:$B$528,2,TRUE))</f>
        <v/>
      </c>
      <c r="AB200" s="20" t="str">
        <f>IF(D200="","",VLOOKUP(D200,Emargement!$A$9:$C$528,3,TRUE))</f>
        <v/>
      </c>
      <c r="AC200" s="20" t="str">
        <f>IF(D200="","",VLOOKUP(D200,Emargement!$A$9:$D$528,4,TRUE))</f>
        <v/>
      </c>
      <c r="AD200" s="20" t="str">
        <f>IF(D200="","",VLOOKUP(D200,Emargement!$A$9:$E$528,5,TRUE))</f>
        <v/>
      </c>
      <c r="AE200" s="20" t="str">
        <f>IF(D200="","",VLOOKUP(D200,Emargement!$A$9:$G$528,7,TRUE))</f>
        <v/>
      </c>
      <c r="AF200" s="20" t="str">
        <f>IF(D200="","",VLOOKUP(D200,Emargement!$A$9:$F$528,6,TRUE))</f>
        <v/>
      </c>
      <c r="AG200" s="31" t="str">
        <f t="shared" ref="AG200:AG206" si="93">IFERROR($E$3/(P200/3600),"")</f>
        <v/>
      </c>
      <c r="AH200" s="36"/>
    </row>
    <row r="201" spans="1:34" x14ac:dyDescent="0.25">
      <c r="A201" s="21">
        <v>195</v>
      </c>
      <c r="B201" s="21">
        <v>195</v>
      </c>
      <c r="C201" s="21">
        <v>195</v>
      </c>
      <c r="D201" s="32"/>
      <c r="E201" s="33"/>
      <c r="F201" s="34"/>
      <c r="G201" s="35"/>
      <c r="H201" s="134"/>
      <c r="I201" s="21">
        <f t="shared" si="87"/>
        <v>0</v>
      </c>
      <c r="J201" s="21">
        <f t="shared" si="88"/>
        <v>0</v>
      </c>
      <c r="K201" s="21">
        <f t="shared" si="89"/>
        <v>0</v>
      </c>
      <c r="L201" s="21">
        <f>IFERROR(VLOOKUP(D201,Emargement!$A$9:$J$528,10,FALSE),0)</f>
        <v>0</v>
      </c>
      <c r="M201" s="20"/>
      <c r="N201" s="141" t="str">
        <f t="shared" si="90"/>
        <v/>
      </c>
      <c r="O201" s="20"/>
      <c r="P201" s="20">
        <f t="shared" si="91"/>
        <v>0</v>
      </c>
      <c r="Q201" s="20">
        <f t="shared" ref="Q201:Q206" si="94">P201-$P$7</f>
        <v>0</v>
      </c>
      <c r="R201" s="20"/>
      <c r="S201" s="115" t="str">
        <f t="shared" si="92"/>
        <v/>
      </c>
      <c r="T201" s="21" t="str">
        <f t="shared" si="79"/>
        <v/>
      </c>
      <c r="U201" s="21" t="str">
        <f t="shared" si="80"/>
        <v/>
      </c>
      <c r="V201" s="21" t="str">
        <f t="shared" si="81"/>
        <v/>
      </c>
      <c r="W201" s="21" t="str">
        <f t="shared" si="82"/>
        <v/>
      </c>
      <c r="X201" s="21" t="str">
        <f t="shared" si="83"/>
        <v/>
      </c>
      <c r="Y201" s="114" t="str">
        <f t="shared" si="84"/>
        <v/>
      </c>
      <c r="Z201" s="20"/>
      <c r="AA201" s="30" t="str">
        <f>IF(D201="","",VLOOKUP(D201,Emargement!$A$9:$B$528,2,TRUE))</f>
        <v/>
      </c>
      <c r="AB201" s="20" t="str">
        <f>IF(D201="","",VLOOKUP(D201,Emargement!$A$9:$C$528,3,TRUE))</f>
        <v/>
      </c>
      <c r="AC201" s="20" t="str">
        <f>IF(D201="","",VLOOKUP(D201,Emargement!$A$9:$D$528,4,TRUE))</f>
        <v/>
      </c>
      <c r="AD201" s="20" t="str">
        <f>IF(D201="","",VLOOKUP(D201,Emargement!$A$9:$E$528,5,TRUE))</f>
        <v/>
      </c>
      <c r="AE201" s="20" t="str">
        <f>IF(D201="","",VLOOKUP(D201,Emargement!$A$9:$G$528,7,TRUE))</f>
        <v/>
      </c>
      <c r="AF201" s="20" t="str">
        <f>IF(D201="","",VLOOKUP(D201,Emargement!$A$9:$F$528,6,TRUE))</f>
        <v/>
      </c>
      <c r="AG201" s="31" t="str">
        <f t="shared" si="93"/>
        <v/>
      </c>
      <c r="AH201" s="36"/>
    </row>
    <row r="202" spans="1:34" x14ac:dyDescent="0.25">
      <c r="A202" s="21">
        <v>196</v>
      </c>
      <c r="B202" s="21">
        <v>196</v>
      </c>
      <c r="C202" s="21">
        <v>196</v>
      </c>
      <c r="D202" s="32"/>
      <c r="E202" s="33"/>
      <c r="F202" s="34"/>
      <c r="G202" s="35"/>
      <c r="H202" s="134"/>
      <c r="I202" s="21">
        <f t="shared" si="87"/>
        <v>0</v>
      </c>
      <c r="J202" s="21">
        <f t="shared" si="88"/>
        <v>0</v>
      </c>
      <c r="K202" s="21">
        <f t="shared" si="89"/>
        <v>0</v>
      </c>
      <c r="L202" s="21">
        <f>IFERROR(VLOOKUP(D202,Emargement!$A$9:$J$528,10,FALSE),0)</f>
        <v>0</v>
      </c>
      <c r="M202" s="20"/>
      <c r="N202" s="141" t="str">
        <f t="shared" si="90"/>
        <v/>
      </c>
      <c r="O202" s="20"/>
      <c r="P202" s="20">
        <f t="shared" si="91"/>
        <v>0</v>
      </c>
      <c r="Q202" s="20">
        <f t="shared" si="94"/>
        <v>0</v>
      </c>
      <c r="R202" s="20"/>
      <c r="S202" s="115" t="str">
        <f t="shared" si="92"/>
        <v/>
      </c>
      <c r="T202" s="21" t="str">
        <f t="shared" si="79"/>
        <v/>
      </c>
      <c r="U202" s="21" t="str">
        <f t="shared" si="80"/>
        <v/>
      </c>
      <c r="V202" s="21" t="str">
        <f t="shared" si="81"/>
        <v/>
      </c>
      <c r="W202" s="21" t="str">
        <f t="shared" si="82"/>
        <v/>
      </c>
      <c r="X202" s="21" t="str">
        <f t="shared" si="83"/>
        <v/>
      </c>
      <c r="Y202" s="114" t="str">
        <f t="shared" si="84"/>
        <v/>
      </c>
      <c r="Z202" s="20"/>
      <c r="AA202" s="30" t="str">
        <f>IF(D202="","",VLOOKUP(D202,Emargement!$A$9:$B$528,2,TRUE))</f>
        <v/>
      </c>
      <c r="AB202" s="20" t="str">
        <f>IF(D202="","",VLOOKUP(D202,Emargement!$A$9:$C$528,3,TRUE))</f>
        <v/>
      </c>
      <c r="AC202" s="20" t="str">
        <f>IF(D202="","",VLOOKUP(D202,Emargement!$A$9:$D$528,4,TRUE))</f>
        <v/>
      </c>
      <c r="AD202" s="20" t="str">
        <f>IF(D202="","",VLOOKUP(D202,Emargement!$A$9:$E$528,5,TRUE))</f>
        <v/>
      </c>
      <c r="AE202" s="20" t="str">
        <f>IF(D202="","",VLOOKUP(D202,Emargement!$A$9:$G$528,7,TRUE))</f>
        <v/>
      </c>
      <c r="AF202" s="20" t="str">
        <f>IF(D202="","",VLOOKUP(D202,Emargement!$A$9:$F$528,6,TRUE))</f>
        <v/>
      </c>
      <c r="AG202" s="31" t="str">
        <f t="shared" si="93"/>
        <v/>
      </c>
      <c r="AH202" s="36"/>
    </row>
    <row r="203" spans="1:34" x14ac:dyDescent="0.25">
      <c r="A203" s="21">
        <v>197</v>
      </c>
      <c r="B203" s="21">
        <v>197</v>
      </c>
      <c r="C203" s="21">
        <v>197</v>
      </c>
      <c r="D203" s="32"/>
      <c r="E203" s="33"/>
      <c r="F203" s="34"/>
      <c r="G203" s="35"/>
      <c r="H203" s="134"/>
      <c r="I203" s="21">
        <f t="shared" si="87"/>
        <v>0</v>
      </c>
      <c r="J203" s="21">
        <f t="shared" si="88"/>
        <v>0</v>
      </c>
      <c r="K203" s="21">
        <f t="shared" si="89"/>
        <v>0</v>
      </c>
      <c r="L203" s="21">
        <f>IFERROR(VLOOKUP(D203,Emargement!$A$9:$J$528,10,FALSE),0)</f>
        <v>0</v>
      </c>
      <c r="M203" s="20"/>
      <c r="N203" s="141" t="str">
        <f t="shared" si="90"/>
        <v/>
      </c>
      <c r="O203" s="20"/>
      <c r="P203" s="20">
        <f t="shared" si="91"/>
        <v>0</v>
      </c>
      <c r="Q203" s="20">
        <f t="shared" si="94"/>
        <v>0</v>
      </c>
      <c r="R203" s="20"/>
      <c r="S203" s="115" t="str">
        <f t="shared" si="92"/>
        <v/>
      </c>
      <c r="T203" s="21" t="str">
        <f t="shared" si="79"/>
        <v/>
      </c>
      <c r="U203" s="21" t="str">
        <f t="shared" si="80"/>
        <v/>
      </c>
      <c r="V203" s="21" t="str">
        <f t="shared" si="81"/>
        <v/>
      </c>
      <c r="W203" s="21" t="str">
        <f t="shared" si="82"/>
        <v/>
      </c>
      <c r="X203" s="21" t="str">
        <f t="shared" si="83"/>
        <v/>
      </c>
      <c r="Y203" s="114" t="str">
        <f t="shared" si="84"/>
        <v/>
      </c>
      <c r="Z203" s="20"/>
      <c r="AA203" s="30" t="str">
        <f>IF(D203="","",VLOOKUP(D203,Emargement!$A$9:$B$528,2,TRUE))</f>
        <v/>
      </c>
      <c r="AB203" s="20" t="str">
        <f>IF(D203="","",VLOOKUP(D203,Emargement!$A$9:$C$528,3,TRUE))</f>
        <v/>
      </c>
      <c r="AC203" s="20" t="str">
        <f>IF(D203="","",VLOOKUP(D203,Emargement!$A$9:$D$528,4,TRUE))</f>
        <v/>
      </c>
      <c r="AD203" s="20" t="str">
        <f>IF(D203="","",VLOOKUP(D203,Emargement!$A$9:$E$528,5,TRUE))</f>
        <v/>
      </c>
      <c r="AE203" s="20" t="str">
        <f>IF(D203="","",VLOOKUP(D203,Emargement!$A$9:$G$528,7,TRUE))</f>
        <v/>
      </c>
      <c r="AF203" s="20" t="str">
        <f>IF(D203="","",VLOOKUP(D203,Emargement!$A$9:$F$528,6,TRUE))</f>
        <v/>
      </c>
      <c r="AG203" s="31" t="str">
        <f t="shared" si="93"/>
        <v/>
      </c>
      <c r="AH203" s="36"/>
    </row>
    <row r="204" spans="1:34" x14ac:dyDescent="0.25">
      <c r="A204" s="21">
        <v>198</v>
      </c>
      <c r="B204" s="21">
        <v>198</v>
      </c>
      <c r="C204" s="21">
        <v>198</v>
      </c>
      <c r="D204" s="32"/>
      <c r="E204" s="33"/>
      <c r="F204" s="34"/>
      <c r="G204" s="35"/>
      <c r="H204" s="134"/>
      <c r="I204" s="21">
        <f t="shared" si="87"/>
        <v>0</v>
      </c>
      <c r="J204" s="21">
        <f t="shared" si="88"/>
        <v>0</v>
      </c>
      <c r="K204" s="21">
        <f t="shared" si="89"/>
        <v>0</v>
      </c>
      <c r="L204" s="21">
        <f>IFERROR(VLOOKUP(D204,Emargement!$A$9:$J$528,10,FALSE),0)</f>
        <v>0</v>
      </c>
      <c r="M204" s="20"/>
      <c r="N204" s="141" t="str">
        <f t="shared" si="90"/>
        <v/>
      </c>
      <c r="O204" s="20"/>
      <c r="P204" s="20">
        <f t="shared" si="91"/>
        <v>0</v>
      </c>
      <c r="Q204" s="20">
        <f t="shared" si="94"/>
        <v>0</v>
      </c>
      <c r="R204" s="20"/>
      <c r="S204" s="115" t="str">
        <f t="shared" si="92"/>
        <v/>
      </c>
      <c r="T204" s="21" t="str">
        <f t="shared" si="79"/>
        <v/>
      </c>
      <c r="U204" s="21" t="str">
        <f t="shared" si="80"/>
        <v/>
      </c>
      <c r="V204" s="21" t="str">
        <f t="shared" si="81"/>
        <v/>
      </c>
      <c r="W204" s="21" t="str">
        <f t="shared" si="82"/>
        <v/>
      </c>
      <c r="X204" s="21" t="str">
        <f t="shared" si="83"/>
        <v/>
      </c>
      <c r="Y204" s="114" t="str">
        <f t="shared" si="84"/>
        <v/>
      </c>
      <c r="Z204" s="20"/>
      <c r="AA204" s="30" t="str">
        <f>IF(D204="","",VLOOKUP(D204,Emargement!$A$9:$B$528,2,TRUE))</f>
        <v/>
      </c>
      <c r="AB204" s="20" t="str">
        <f>IF(D204="","",VLOOKUP(D204,Emargement!$A$9:$C$528,3,TRUE))</f>
        <v/>
      </c>
      <c r="AC204" s="20" t="str">
        <f>IF(D204="","",VLOOKUP(D204,Emargement!$A$9:$D$528,4,TRUE))</f>
        <v/>
      </c>
      <c r="AD204" s="20" t="str">
        <f>IF(D204="","",VLOOKUP(D204,Emargement!$A$9:$E$528,5,TRUE))</f>
        <v/>
      </c>
      <c r="AE204" s="20" t="str">
        <f>IF(D204="","",VLOOKUP(D204,Emargement!$A$9:$G$528,7,TRUE))</f>
        <v/>
      </c>
      <c r="AF204" s="20" t="str">
        <f>IF(D204="","",VLOOKUP(D204,Emargement!$A$9:$F$528,6,TRUE))</f>
        <v/>
      </c>
      <c r="AG204" s="31" t="str">
        <f t="shared" si="93"/>
        <v/>
      </c>
      <c r="AH204" s="36"/>
    </row>
    <row r="205" spans="1:34" x14ac:dyDescent="0.25">
      <c r="A205" s="21">
        <v>199</v>
      </c>
      <c r="B205" s="21">
        <v>199</v>
      </c>
      <c r="C205" s="21">
        <v>199</v>
      </c>
      <c r="D205" s="32"/>
      <c r="E205" s="33"/>
      <c r="F205" s="34"/>
      <c r="G205" s="35"/>
      <c r="H205" s="134"/>
      <c r="I205" s="21">
        <f t="shared" si="87"/>
        <v>0</v>
      </c>
      <c r="J205" s="21">
        <f t="shared" si="88"/>
        <v>0</v>
      </c>
      <c r="K205" s="21">
        <f t="shared" si="89"/>
        <v>0</v>
      </c>
      <c r="L205" s="21">
        <f>IFERROR(VLOOKUP(D205,Emargement!$A$9:$J$528,10,FALSE),0)</f>
        <v>0</v>
      </c>
      <c r="M205" s="20"/>
      <c r="N205" s="141" t="str">
        <f t="shared" si="90"/>
        <v/>
      </c>
      <c r="O205" s="20"/>
      <c r="P205" s="20">
        <f t="shared" si="91"/>
        <v>0</v>
      </c>
      <c r="Q205" s="20">
        <f t="shared" si="94"/>
        <v>0</v>
      </c>
      <c r="R205" s="20"/>
      <c r="S205" s="115" t="str">
        <f t="shared" si="92"/>
        <v/>
      </c>
      <c r="T205" s="21" t="str">
        <f t="shared" si="79"/>
        <v/>
      </c>
      <c r="U205" s="21" t="str">
        <f t="shared" si="80"/>
        <v/>
      </c>
      <c r="V205" s="21" t="str">
        <f t="shared" si="81"/>
        <v/>
      </c>
      <c r="W205" s="21" t="str">
        <f t="shared" si="82"/>
        <v/>
      </c>
      <c r="X205" s="21" t="str">
        <f t="shared" si="83"/>
        <v/>
      </c>
      <c r="Y205" s="114" t="str">
        <f t="shared" si="84"/>
        <v/>
      </c>
      <c r="Z205" s="20"/>
      <c r="AA205" s="30" t="str">
        <f>IF(D205="","",VLOOKUP(D205,Emargement!$A$9:$B$528,2,TRUE))</f>
        <v/>
      </c>
      <c r="AB205" s="20" t="str">
        <f>IF(D205="","",VLOOKUP(D205,Emargement!$A$9:$C$528,3,TRUE))</f>
        <v/>
      </c>
      <c r="AC205" s="20" t="str">
        <f>IF(D205="","",VLOOKUP(D205,Emargement!$A$9:$D$528,4,TRUE))</f>
        <v/>
      </c>
      <c r="AD205" s="20" t="str">
        <f>IF(D205="","",VLOOKUP(D205,Emargement!$A$9:$E$528,5,TRUE))</f>
        <v/>
      </c>
      <c r="AE205" s="20" t="str">
        <f>IF(D205="","",VLOOKUP(D205,Emargement!$A$9:$G$528,7,TRUE))</f>
        <v/>
      </c>
      <c r="AF205" s="20" t="str">
        <f>IF(D205="","",VLOOKUP(D205,Emargement!$A$9:$F$528,6,TRUE))</f>
        <v/>
      </c>
      <c r="AG205" s="31" t="str">
        <f t="shared" si="93"/>
        <v/>
      </c>
      <c r="AH205" s="36"/>
    </row>
    <row r="206" spans="1:34" x14ac:dyDescent="0.25">
      <c r="A206" s="21">
        <v>200</v>
      </c>
      <c r="B206" s="21">
        <v>200</v>
      </c>
      <c r="C206" s="21">
        <v>200</v>
      </c>
      <c r="D206" s="32"/>
      <c r="E206" s="33"/>
      <c r="F206" s="34"/>
      <c r="G206" s="35"/>
      <c r="H206" s="134"/>
      <c r="I206" s="21">
        <f t="shared" si="87"/>
        <v>0</v>
      </c>
      <c r="J206" s="21">
        <f t="shared" si="88"/>
        <v>0</v>
      </c>
      <c r="K206" s="21">
        <f t="shared" si="89"/>
        <v>0</v>
      </c>
      <c r="L206" s="21">
        <f>IFERROR(VLOOKUP(D206,Emargement!$A$9:$J$528,10,FALSE),0)</f>
        <v>0</v>
      </c>
      <c r="M206" s="20"/>
      <c r="N206" s="141" t="str">
        <f t="shared" si="90"/>
        <v/>
      </c>
      <c r="O206" s="20"/>
      <c r="P206" s="20">
        <f t="shared" si="91"/>
        <v>0</v>
      </c>
      <c r="Q206" s="20">
        <f t="shared" si="94"/>
        <v>0</v>
      </c>
      <c r="R206" s="20"/>
      <c r="S206" s="115" t="str">
        <f t="shared" si="92"/>
        <v/>
      </c>
      <c r="T206" s="21" t="str">
        <f t="shared" si="79"/>
        <v/>
      </c>
      <c r="U206" s="21" t="str">
        <f t="shared" si="80"/>
        <v/>
      </c>
      <c r="V206" s="21" t="str">
        <f t="shared" si="81"/>
        <v/>
      </c>
      <c r="W206" s="21" t="str">
        <f t="shared" si="82"/>
        <v/>
      </c>
      <c r="X206" s="21" t="str">
        <f t="shared" si="83"/>
        <v/>
      </c>
      <c r="Y206" s="114" t="str">
        <f t="shared" si="84"/>
        <v/>
      </c>
      <c r="Z206" s="20"/>
      <c r="AA206" s="30" t="str">
        <f>IF(D206="","",VLOOKUP(D206,Emargement!$A$9:$B$528,2,TRUE))</f>
        <v/>
      </c>
      <c r="AB206" s="20" t="str">
        <f>IF(D206="","",VLOOKUP(D206,Emargement!$A$9:$C$528,3,TRUE))</f>
        <v/>
      </c>
      <c r="AC206" s="20" t="str">
        <f>IF(D206="","",VLOOKUP(D206,Emargement!$A$9:$D$528,4,TRUE))</f>
        <v/>
      </c>
      <c r="AD206" s="20" t="str">
        <f>IF(D206="","",VLOOKUP(D206,Emargement!$A$9:$E$528,5,TRUE))</f>
        <v/>
      </c>
      <c r="AE206" s="20" t="str">
        <f>IF(D206="","",VLOOKUP(D206,Emargement!$A$9:$G$528,7,TRUE))</f>
        <v/>
      </c>
      <c r="AF206" s="20" t="str">
        <f>IF(D206="","",VLOOKUP(D206,Emargement!$A$9:$F$528,6,TRUE))</f>
        <v/>
      </c>
      <c r="AG206" s="31" t="str">
        <f t="shared" si="93"/>
        <v/>
      </c>
      <c r="AH206" s="36"/>
    </row>
    <row r="207" spans="1:34" x14ac:dyDescent="0.25">
      <c r="A207" s="20"/>
      <c r="B207" s="20"/>
      <c r="C207" s="20"/>
      <c r="D207" s="20"/>
      <c r="E207" s="20"/>
      <c r="F207" s="20"/>
      <c r="G207" s="20"/>
      <c r="H207" s="97"/>
      <c r="I207" s="21"/>
      <c r="J207" s="21"/>
      <c r="K207" s="21"/>
      <c r="L207" s="21"/>
      <c r="M207" s="20"/>
      <c r="N207" s="97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</row>
    <row r="208" spans="1:34" x14ac:dyDescent="0.25">
      <c r="W208" s="20"/>
    </row>
    <row r="209" spans="23:23" x14ac:dyDescent="0.25">
      <c r="W209" s="20"/>
    </row>
    <row r="210" spans="23:23" x14ac:dyDescent="0.25">
      <c r="W210" s="20"/>
    </row>
    <row r="211" spans="23:23" x14ac:dyDescent="0.25">
      <c r="W211" s="20"/>
    </row>
    <row r="212" spans="23:23" x14ac:dyDescent="0.25">
      <c r="W212" s="20"/>
    </row>
    <row r="213" spans="23:23" x14ac:dyDescent="0.25">
      <c r="W213" s="20"/>
    </row>
    <row r="214" spans="23:23" x14ac:dyDescent="0.25">
      <c r="W214" s="20"/>
    </row>
    <row r="215" spans="23:23" x14ac:dyDescent="0.25">
      <c r="W215" s="20"/>
    </row>
    <row r="216" spans="23:23" x14ac:dyDescent="0.25">
      <c r="W216" s="20"/>
    </row>
    <row r="217" spans="23:23" x14ac:dyDescent="0.25">
      <c r="W217" s="20"/>
    </row>
    <row r="218" spans="23:23" x14ac:dyDescent="0.25">
      <c r="W218" s="20"/>
    </row>
    <row r="219" spans="23:23" x14ac:dyDescent="0.25">
      <c r="W219" s="20"/>
    </row>
    <row r="220" spans="23:23" x14ac:dyDescent="0.25">
      <c r="W220" s="20"/>
    </row>
    <row r="221" spans="23:23" x14ac:dyDescent="0.25">
      <c r="W221" s="20"/>
    </row>
    <row r="222" spans="23:23" x14ac:dyDescent="0.25">
      <c r="W222" s="20"/>
    </row>
    <row r="223" spans="23:23" x14ac:dyDescent="0.25">
      <c r="W223" s="20"/>
    </row>
    <row r="224" spans="23:23" x14ac:dyDescent="0.25">
      <c r="W224" s="20"/>
    </row>
    <row r="225" spans="23:23" x14ac:dyDescent="0.25">
      <c r="W225" s="20"/>
    </row>
    <row r="226" spans="23:23" x14ac:dyDescent="0.25">
      <c r="W226" s="20"/>
    </row>
    <row r="227" spans="23:23" x14ac:dyDescent="0.25">
      <c r="W227" s="20"/>
    </row>
    <row r="228" spans="23:23" x14ac:dyDescent="0.25">
      <c r="W228" s="20"/>
    </row>
    <row r="229" spans="23:23" x14ac:dyDescent="0.25">
      <c r="W229" s="20"/>
    </row>
    <row r="230" spans="23:23" x14ac:dyDescent="0.25">
      <c r="W230" s="20"/>
    </row>
    <row r="231" spans="23:23" x14ac:dyDescent="0.25">
      <c r="W231" s="20"/>
    </row>
    <row r="232" spans="23:23" x14ac:dyDescent="0.25">
      <c r="W232" s="20"/>
    </row>
    <row r="233" spans="23:23" x14ac:dyDescent="0.25">
      <c r="W233" s="20"/>
    </row>
    <row r="234" spans="23:23" x14ac:dyDescent="0.25">
      <c r="W234" s="20"/>
    </row>
    <row r="235" spans="23:23" x14ac:dyDescent="0.25">
      <c r="W235" s="20"/>
    </row>
    <row r="236" spans="23:23" x14ac:dyDescent="0.25">
      <c r="W236" s="20"/>
    </row>
    <row r="237" spans="23:23" x14ac:dyDescent="0.25">
      <c r="W237" s="20"/>
    </row>
    <row r="238" spans="23:23" x14ac:dyDescent="0.25">
      <c r="W238" s="20"/>
    </row>
    <row r="239" spans="23:23" x14ac:dyDescent="0.25">
      <c r="W239" s="20"/>
    </row>
    <row r="240" spans="23:23" x14ac:dyDescent="0.25">
      <c r="W240" s="20"/>
    </row>
    <row r="241" spans="23:23" x14ac:dyDescent="0.25">
      <c r="W241" s="20"/>
    </row>
    <row r="242" spans="23:23" x14ac:dyDescent="0.25">
      <c r="W242" s="20"/>
    </row>
    <row r="243" spans="23:23" x14ac:dyDescent="0.25">
      <c r="W243" s="20"/>
    </row>
    <row r="244" spans="23:23" x14ac:dyDescent="0.25">
      <c r="W244" s="20"/>
    </row>
    <row r="245" spans="23:23" x14ac:dyDescent="0.25">
      <c r="W245" s="20"/>
    </row>
    <row r="246" spans="23:23" x14ac:dyDescent="0.25">
      <c r="W246" s="20"/>
    </row>
    <row r="247" spans="23:23" x14ac:dyDescent="0.25">
      <c r="W247" s="20"/>
    </row>
    <row r="248" spans="23:23" x14ac:dyDescent="0.25">
      <c r="W248" s="20"/>
    </row>
    <row r="249" spans="23:23" x14ac:dyDescent="0.25">
      <c r="W249" s="20"/>
    </row>
    <row r="250" spans="23:23" x14ac:dyDescent="0.25">
      <c r="W250" s="20"/>
    </row>
    <row r="251" spans="23:23" x14ac:dyDescent="0.25">
      <c r="W251" s="20"/>
    </row>
    <row r="252" spans="23:23" x14ac:dyDescent="0.25">
      <c r="W252" s="20"/>
    </row>
    <row r="253" spans="23:23" x14ac:dyDescent="0.25">
      <c r="W253" s="20"/>
    </row>
    <row r="254" spans="23:23" x14ac:dyDescent="0.25">
      <c r="W254" s="20"/>
    </row>
    <row r="255" spans="23:23" x14ac:dyDescent="0.25">
      <c r="W255" s="20"/>
    </row>
    <row r="256" spans="23:23" x14ac:dyDescent="0.25">
      <c r="W256" s="20"/>
    </row>
    <row r="257" spans="23:23" x14ac:dyDescent="0.25">
      <c r="W257" s="20"/>
    </row>
    <row r="258" spans="23:23" x14ac:dyDescent="0.25">
      <c r="W258" s="20"/>
    </row>
    <row r="259" spans="23:23" x14ac:dyDescent="0.25">
      <c r="W259" s="20"/>
    </row>
    <row r="260" spans="23:23" x14ac:dyDescent="0.25">
      <c r="W260" s="20"/>
    </row>
    <row r="261" spans="23:23" x14ac:dyDescent="0.25">
      <c r="W261" s="20"/>
    </row>
    <row r="262" spans="23:23" x14ac:dyDescent="0.25">
      <c r="W262" s="20"/>
    </row>
    <row r="263" spans="23:23" x14ac:dyDescent="0.25">
      <c r="W263" s="20"/>
    </row>
    <row r="264" spans="23:23" x14ac:dyDescent="0.25">
      <c r="W264" s="20"/>
    </row>
    <row r="265" spans="23:23" x14ac:dyDescent="0.25">
      <c r="W265" s="20"/>
    </row>
    <row r="266" spans="23:23" x14ac:dyDescent="0.25">
      <c r="W266" s="20"/>
    </row>
    <row r="267" spans="23:23" x14ac:dyDescent="0.25">
      <c r="W267" s="20"/>
    </row>
    <row r="268" spans="23:23" x14ac:dyDescent="0.25">
      <c r="W268" s="20"/>
    </row>
    <row r="269" spans="23:23" x14ac:dyDescent="0.25">
      <c r="W269" s="20"/>
    </row>
    <row r="270" spans="23:23" x14ac:dyDescent="0.25">
      <c r="W270" s="20"/>
    </row>
    <row r="271" spans="23:23" x14ac:dyDescent="0.25">
      <c r="W271" s="20"/>
    </row>
    <row r="272" spans="23:23" x14ac:dyDescent="0.25">
      <c r="W272" s="20"/>
    </row>
    <row r="273" spans="23:23" x14ac:dyDescent="0.25">
      <c r="W273" s="20"/>
    </row>
    <row r="274" spans="23:23" x14ac:dyDescent="0.25">
      <c r="W274" s="20"/>
    </row>
    <row r="275" spans="23:23" x14ac:dyDescent="0.25">
      <c r="W275" s="20"/>
    </row>
    <row r="276" spans="23:23" x14ac:dyDescent="0.25">
      <c r="W276" s="20"/>
    </row>
    <row r="277" spans="23:23" x14ac:dyDescent="0.25">
      <c r="W277" s="20"/>
    </row>
    <row r="278" spans="23:23" x14ac:dyDescent="0.25">
      <c r="W278" s="20"/>
    </row>
    <row r="279" spans="23:23" x14ac:dyDescent="0.25">
      <c r="W279" s="20"/>
    </row>
    <row r="280" spans="23:23" x14ac:dyDescent="0.25">
      <c r="W280" s="20"/>
    </row>
    <row r="281" spans="23:23" x14ac:dyDescent="0.25">
      <c r="W281" s="20"/>
    </row>
    <row r="282" spans="23:23" x14ac:dyDescent="0.25">
      <c r="W282" s="20"/>
    </row>
    <row r="283" spans="23:23" x14ac:dyDescent="0.25">
      <c r="W283" s="20"/>
    </row>
    <row r="284" spans="23:23" x14ac:dyDescent="0.25">
      <c r="W284" s="20"/>
    </row>
    <row r="285" spans="23:23" x14ac:dyDescent="0.25">
      <c r="W285" s="20"/>
    </row>
    <row r="286" spans="23:23" x14ac:dyDescent="0.25">
      <c r="W286" s="20"/>
    </row>
    <row r="287" spans="23:23" x14ac:dyDescent="0.25">
      <c r="W287" s="20"/>
    </row>
    <row r="288" spans="23:23" x14ac:dyDescent="0.25">
      <c r="W288" s="20"/>
    </row>
    <row r="289" spans="23:23" x14ac:dyDescent="0.25">
      <c r="W289" s="20"/>
    </row>
    <row r="290" spans="23:23" x14ac:dyDescent="0.25">
      <c r="W290" s="20"/>
    </row>
    <row r="291" spans="23:23" x14ac:dyDescent="0.25">
      <c r="W291" s="20"/>
    </row>
    <row r="292" spans="23:23" x14ac:dyDescent="0.25">
      <c r="W292" s="20"/>
    </row>
    <row r="293" spans="23:23" x14ac:dyDescent="0.25">
      <c r="W293" s="20"/>
    </row>
    <row r="294" spans="23:23" x14ac:dyDescent="0.25">
      <c r="W294" s="20"/>
    </row>
    <row r="295" spans="23:23" x14ac:dyDescent="0.25">
      <c r="W295" s="20"/>
    </row>
    <row r="296" spans="23:23" x14ac:dyDescent="0.25">
      <c r="W296" s="20"/>
    </row>
    <row r="297" spans="23:23" x14ac:dyDescent="0.25">
      <c r="W297" s="20"/>
    </row>
    <row r="298" spans="23:23" x14ac:dyDescent="0.25">
      <c r="W298" s="20"/>
    </row>
    <row r="299" spans="23:23" x14ac:dyDescent="0.25">
      <c r="W299" s="20"/>
    </row>
    <row r="300" spans="23:23" x14ac:dyDescent="0.25">
      <c r="W300" s="20"/>
    </row>
    <row r="301" spans="23:23" x14ac:dyDescent="0.25">
      <c r="W301" s="20"/>
    </row>
    <row r="302" spans="23:23" x14ac:dyDescent="0.25">
      <c r="W302" s="20"/>
    </row>
    <row r="303" spans="23:23" x14ac:dyDescent="0.25">
      <c r="W303" s="20"/>
    </row>
    <row r="304" spans="23:23" x14ac:dyDescent="0.25">
      <c r="W304" s="20"/>
    </row>
    <row r="305" spans="23:23" x14ac:dyDescent="0.25">
      <c r="W305" s="20"/>
    </row>
    <row r="306" spans="23:23" x14ac:dyDescent="0.25">
      <c r="W306" s="20"/>
    </row>
    <row r="307" spans="23:23" x14ac:dyDescent="0.25">
      <c r="W307" s="20"/>
    </row>
    <row r="308" spans="23:23" x14ac:dyDescent="0.25">
      <c r="W308" s="20"/>
    </row>
    <row r="309" spans="23:23" x14ac:dyDescent="0.25">
      <c r="W309" s="20"/>
    </row>
    <row r="310" spans="23:23" x14ac:dyDescent="0.25">
      <c r="W310" s="20"/>
    </row>
    <row r="311" spans="23:23" x14ac:dyDescent="0.25">
      <c r="W311" s="20"/>
    </row>
    <row r="312" spans="23:23" x14ac:dyDescent="0.25">
      <c r="W312" s="20"/>
    </row>
    <row r="313" spans="23:23" x14ac:dyDescent="0.25">
      <c r="W313" s="20"/>
    </row>
    <row r="314" spans="23:23" x14ac:dyDescent="0.25">
      <c r="W314" s="20"/>
    </row>
    <row r="315" spans="23:23" x14ac:dyDescent="0.25">
      <c r="W315" s="20"/>
    </row>
    <row r="316" spans="23:23" x14ac:dyDescent="0.25">
      <c r="W316" s="20"/>
    </row>
    <row r="317" spans="23:23" x14ac:dyDescent="0.25">
      <c r="W317" s="20"/>
    </row>
    <row r="318" spans="23:23" x14ac:dyDescent="0.25">
      <c r="W318" s="20"/>
    </row>
    <row r="319" spans="23:23" x14ac:dyDescent="0.25">
      <c r="W319" s="20"/>
    </row>
  </sheetData>
  <sheetProtection algorithmName="SHA-512" hashValue="73AnlkEdVRzXSu0MykY2K10WABerHm4q8A0W5qYAn2szDjJj5yain1p2pPNKyXiaT1MY28avffC1PUKFPom1aw==" saltValue="JhjPGkEVj9mZv/nTsx289w==" spinCount="100000" sheet="1" objects="1" scenarios="1"/>
  <mergeCells count="13">
    <mergeCell ref="AS6:BB6"/>
    <mergeCell ref="AI5:AR6"/>
    <mergeCell ref="N1:AR1"/>
    <mergeCell ref="AO3:AP3"/>
    <mergeCell ref="AQ3:AR3"/>
    <mergeCell ref="B1:M1"/>
    <mergeCell ref="B3:D3"/>
    <mergeCell ref="E5:G5"/>
    <mergeCell ref="N5:N6"/>
    <mergeCell ref="AB4:AD4"/>
    <mergeCell ref="AA5:AF5"/>
    <mergeCell ref="S5:Y6"/>
    <mergeCell ref="I5:I6"/>
  </mergeCells>
  <conditionalFormatting sqref="AI7:AR26">
    <cfRule type="expression" dxfId="11" priority="1">
      <formula>AS7="NA"</formula>
    </cfRule>
    <cfRule type="expression" dxfId="10" priority="2">
      <formula>AS7="NP"</formula>
    </cfRule>
    <cfRule type="expression" dxfId="9" priority="3">
      <formula>AS7="AB"</formula>
    </cfRule>
    <cfRule type="expression" dxfId="8" priority="4">
      <formula>AS7&lt;&gt;"NC"</formula>
    </cfRule>
  </conditionalFormatting>
  <dataValidations count="1">
    <dataValidation type="whole" operator="greaterThanOrEqual" allowBlank="1" showInputMessage="1" showErrorMessage="1" error="Saisie de nombre uniquement" sqref="D7:H206" xr:uid="{D4425E7D-AB20-4C6F-9EDA-C39DEA4BA5EA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>
    <tabColor theme="9" tint="0.59999389629810485"/>
  </sheetPr>
  <dimension ref="A1:P207"/>
  <sheetViews>
    <sheetView view="pageBreakPreview" zoomScale="90" zoomScaleNormal="100" zoomScaleSheetLayoutView="90" workbookViewId="0">
      <selection activeCell="D1" sqref="D1:F1"/>
    </sheetView>
  </sheetViews>
  <sheetFormatPr baseColWidth="10" defaultRowHeight="15" x14ac:dyDescent="0.25"/>
  <cols>
    <col min="1" max="1" width="6.5703125" customWidth="1"/>
    <col min="2" max="2" width="4.85546875" customWidth="1"/>
    <col min="3" max="3" width="35.5703125" customWidth="1"/>
    <col min="4" max="4" width="40" customWidth="1"/>
    <col min="5" max="5" width="8.85546875" customWidth="1"/>
    <col min="6" max="6" width="16" customWidth="1"/>
    <col min="7" max="7" width="11.5703125" customWidth="1"/>
    <col min="8" max="11" width="3.28515625" customWidth="1"/>
    <col min="12" max="12" width="4.7109375" customWidth="1"/>
    <col min="13" max="13" width="3.28515625" customWidth="1"/>
    <col min="14" max="14" width="4.7109375" customWidth="1"/>
    <col min="15" max="15" width="1.7109375" customWidth="1"/>
  </cols>
  <sheetData>
    <row r="1" spans="1:16" ht="72.75" customHeight="1" x14ac:dyDescent="0.25">
      <c r="A1" s="46"/>
      <c r="B1" s="46"/>
      <c r="C1" s="46"/>
      <c r="D1" s="182" t="s">
        <v>33</v>
      </c>
      <c r="E1" s="182"/>
      <c r="F1" s="182"/>
      <c r="G1" s="189"/>
      <c r="H1" s="189"/>
      <c r="I1" s="189"/>
      <c r="J1" s="189"/>
      <c r="K1" s="189"/>
      <c r="L1" s="189"/>
      <c r="M1" s="189"/>
      <c r="N1" s="189"/>
      <c r="O1" s="46"/>
    </row>
    <row r="2" spans="1:16" x14ac:dyDescent="0.25">
      <c r="A2" s="188" t="s">
        <v>0</v>
      </c>
      <c r="B2" s="188"/>
      <c r="C2" s="188"/>
      <c r="D2" s="190"/>
      <c r="E2" s="191"/>
      <c r="F2" s="192" t="s">
        <v>42</v>
      </c>
      <c r="G2" s="192"/>
      <c r="H2" s="192"/>
      <c r="I2" s="192"/>
      <c r="J2" s="192"/>
      <c r="K2" s="192"/>
      <c r="L2" s="192"/>
      <c r="M2" s="192"/>
      <c r="N2" s="192"/>
      <c r="O2" s="45"/>
    </row>
    <row r="3" spans="1:16" ht="17.45" customHeight="1" x14ac:dyDescent="0.25">
      <c r="A3" s="142"/>
      <c r="B3" s="186" t="str">
        <f>IF(Emargement!C3="","",Emargement!C3)</f>
        <v/>
      </c>
      <c r="C3" s="186"/>
      <c r="D3" s="186"/>
      <c r="E3" s="142"/>
      <c r="F3" s="143" t="s">
        <v>11</v>
      </c>
      <c r="G3" s="186" t="str">
        <f>IF(Emargement!G3="","",Emargement!G3)</f>
        <v/>
      </c>
      <c r="H3" s="186"/>
      <c r="I3" s="186"/>
      <c r="J3" s="186"/>
      <c r="K3" s="186"/>
      <c r="L3" s="186"/>
      <c r="M3" s="186"/>
      <c r="N3" s="186"/>
      <c r="O3" s="47"/>
    </row>
    <row r="4" spans="1:16" ht="18" customHeight="1" x14ac:dyDescent="0.25">
      <c r="A4" s="142"/>
      <c r="B4" s="186" t="str">
        <f>IF(Emargement!C4="","",Emargement!C4)</f>
        <v/>
      </c>
      <c r="C4" s="186"/>
      <c r="D4" s="186"/>
      <c r="E4" s="142"/>
      <c r="F4" s="143" t="s">
        <v>158</v>
      </c>
      <c r="G4" s="187" t="str">
        <f>IF(Emargement!G4="","",Emargement!G4)</f>
        <v/>
      </c>
      <c r="H4" s="187"/>
      <c r="I4" s="187"/>
      <c r="J4" s="187"/>
      <c r="K4" s="187"/>
      <c r="L4" s="187"/>
      <c r="M4" s="187"/>
      <c r="N4" s="187"/>
      <c r="O4" s="48"/>
    </row>
    <row r="5" spans="1:16" ht="5.0999999999999996" customHeight="1" x14ac:dyDescent="0.25">
      <c r="A5" s="20"/>
      <c r="B5" s="43"/>
      <c r="C5" s="37"/>
      <c r="D5" s="42"/>
      <c r="E5" s="43"/>
      <c r="F5" s="41"/>
      <c r="G5" s="44"/>
      <c r="H5" s="38"/>
      <c r="I5" s="39"/>
      <c r="J5" s="40"/>
      <c r="K5" s="40"/>
      <c r="L5" s="46"/>
      <c r="M5" s="46"/>
      <c r="N5" s="46"/>
      <c r="O5" s="46"/>
    </row>
    <row r="6" spans="1:16" ht="5.0999999999999996" customHeight="1" thickBot="1" x14ac:dyDescent="0.3">
      <c r="A6" s="49"/>
      <c r="B6" s="49"/>
      <c r="C6" s="49"/>
      <c r="D6" s="49"/>
      <c r="E6" s="49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6" ht="20.45" customHeight="1" thickBot="1" x14ac:dyDescent="0.3">
      <c r="A7" s="68" t="s">
        <v>36</v>
      </c>
      <c r="B7" s="51" t="s">
        <v>6</v>
      </c>
      <c r="C7" s="51" t="s">
        <v>37</v>
      </c>
      <c r="D7" s="51" t="s">
        <v>9</v>
      </c>
      <c r="E7" s="51" t="s">
        <v>10</v>
      </c>
      <c r="F7" s="52" t="s">
        <v>38</v>
      </c>
      <c r="G7" s="51" t="s">
        <v>11</v>
      </c>
      <c r="H7" s="183" t="s">
        <v>39</v>
      </c>
      <c r="I7" s="184"/>
      <c r="J7" s="184"/>
      <c r="K7" s="184"/>
      <c r="L7" s="184"/>
      <c r="M7" s="184"/>
      <c r="N7" s="184"/>
      <c r="O7" s="185"/>
    </row>
    <row r="8" spans="1:16" x14ac:dyDescent="0.25">
      <c r="A8" s="71">
        <f>'Feuille de saisie'!C7</f>
        <v>1</v>
      </c>
      <c r="B8" s="60">
        <f>'Feuille de saisie'!D7</f>
        <v>0</v>
      </c>
      <c r="C8" s="64" t="str">
        <f>CONCATENATE('Feuille de saisie'!AA7," ",'Feuille de saisie'!AB7)</f>
        <v xml:space="preserve"> </v>
      </c>
      <c r="D8" s="64" t="str">
        <f>'Feuille de saisie'!AC7</f>
        <v/>
      </c>
      <c r="E8" s="60" t="str">
        <f>'Feuille de saisie'!AD7</f>
        <v/>
      </c>
      <c r="F8" s="65" t="str">
        <f>'Feuille de saisie'!AF7</f>
        <v/>
      </c>
      <c r="G8" s="66" t="str">
        <f>'Feuille de saisie'!AE7</f>
        <v/>
      </c>
      <c r="H8" s="53"/>
      <c r="I8" s="54">
        <f>'Feuille de saisie'!T7</f>
        <v>0</v>
      </c>
      <c r="J8" s="54" t="str">
        <f>'Feuille de saisie'!U7</f>
        <v>h</v>
      </c>
      <c r="K8" s="54">
        <f>'Feuille de saisie'!V7</f>
        <v>0</v>
      </c>
      <c r="L8" s="54" t="str">
        <f>'Feuille de saisie'!W7</f>
        <v>min</v>
      </c>
      <c r="M8" s="54">
        <f>'Feuille de saisie'!X7</f>
        <v>0</v>
      </c>
      <c r="N8" s="54" t="str">
        <f>'Feuille de saisie'!Y7</f>
        <v>sec</v>
      </c>
      <c r="O8" s="69"/>
    </row>
    <row r="9" spans="1:16" x14ac:dyDescent="0.25">
      <c r="A9" s="58">
        <f>'Feuille de saisie'!C8</f>
        <v>2</v>
      </c>
      <c r="B9" s="59">
        <f>'Feuille de saisie'!D8</f>
        <v>0</v>
      </c>
      <c r="C9" s="61" t="str">
        <f>CONCATENATE('Feuille de saisie'!AA8," ",'Feuille de saisie'!AB8)</f>
        <v xml:space="preserve"> </v>
      </c>
      <c r="D9" s="61" t="str">
        <f>'Feuille de saisie'!AC8</f>
        <v/>
      </c>
      <c r="E9" s="59" t="str">
        <f>'Feuille de saisie'!AD8</f>
        <v/>
      </c>
      <c r="F9" s="62" t="str">
        <f>'Feuille de saisie'!AF8</f>
        <v/>
      </c>
      <c r="G9" s="63" t="str">
        <f>'Feuille de saisie'!AE8</f>
        <v/>
      </c>
      <c r="H9" s="55" t="str">
        <f>'Feuille de saisie'!S8</f>
        <v/>
      </c>
      <c r="I9" s="56" t="str">
        <f>'Feuille de saisie'!T8</f>
        <v/>
      </c>
      <c r="J9" s="56" t="str">
        <f>'Feuille de saisie'!U8</f>
        <v/>
      </c>
      <c r="K9" s="56" t="str">
        <f>'Feuille de saisie'!V8</f>
        <v/>
      </c>
      <c r="L9" s="56" t="str">
        <f>'Feuille de saisie'!W8</f>
        <v/>
      </c>
      <c r="M9" s="56" t="str">
        <f>'Feuille de saisie'!X8</f>
        <v/>
      </c>
      <c r="N9" s="56" t="str">
        <f>'Feuille de saisie'!Y8</f>
        <v/>
      </c>
      <c r="O9" s="57"/>
    </row>
    <row r="10" spans="1:16" x14ac:dyDescent="0.25">
      <c r="A10" s="58">
        <f>'Feuille de saisie'!C9</f>
        <v>3</v>
      </c>
      <c r="B10" s="59">
        <f>'Feuille de saisie'!D9</f>
        <v>0</v>
      </c>
      <c r="C10" s="61" t="str">
        <f>CONCATENATE('Feuille de saisie'!AA9," ",'Feuille de saisie'!AB9)</f>
        <v xml:space="preserve"> </v>
      </c>
      <c r="D10" s="61" t="str">
        <f>'Feuille de saisie'!AC9</f>
        <v/>
      </c>
      <c r="E10" s="59" t="str">
        <f>'Feuille de saisie'!AD9</f>
        <v/>
      </c>
      <c r="F10" s="62" t="str">
        <f>'Feuille de saisie'!AF9</f>
        <v/>
      </c>
      <c r="G10" s="63" t="str">
        <f>'Feuille de saisie'!AE9</f>
        <v/>
      </c>
      <c r="H10" s="55" t="str">
        <f>'Feuille de saisie'!S9</f>
        <v/>
      </c>
      <c r="I10" s="56" t="str">
        <f>'Feuille de saisie'!T9</f>
        <v/>
      </c>
      <c r="J10" s="56" t="str">
        <f>'Feuille de saisie'!U9</f>
        <v/>
      </c>
      <c r="K10" s="56" t="str">
        <f>'Feuille de saisie'!V9</f>
        <v/>
      </c>
      <c r="L10" s="56" t="str">
        <f>'Feuille de saisie'!W9</f>
        <v/>
      </c>
      <c r="M10" s="56" t="str">
        <f>'Feuille de saisie'!X9</f>
        <v/>
      </c>
      <c r="N10" s="56" t="str">
        <f>'Feuille de saisie'!Y9</f>
        <v/>
      </c>
      <c r="O10" s="70"/>
    </row>
    <row r="11" spans="1:16" x14ac:dyDescent="0.25">
      <c r="A11" s="58">
        <f>'Feuille de saisie'!C10</f>
        <v>4</v>
      </c>
      <c r="B11" s="59">
        <f>'Feuille de saisie'!D10</f>
        <v>0</v>
      </c>
      <c r="C11" s="61" t="str">
        <f>CONCATENATE('Feuille de saisie'!AA10," ",'Feuille de saisie'!AB10)</f>
        <v xml:space="preserve"> </v>
      </c>
      <c r="D11" s="61" t="str">
        <f>'Feuille de saisie'!AC10</f>
        <v/>
      </c>
      <c r="E11" s="59" t="str">
        <f>'Feuille de saisie'!AD10</f>
        <v/>
      </c>
      <c r="F11" s="62" t="str">
        <f>'Feuille de saisie'!AF10</f>
        <v/>
      </c>
      <c r="G11" s="63" t="str">
        <f>'Feuille de saisie'!AE10</f>
        <v/>
      </c>
      <c r="H11" s="55" t="str">
        <f>'Feuille de saisie'!S10</f>
        <v/>
      </c>
      <c r="I11" s="56" t="str">
        <f>'Feuille de saisie'!T10</f>
        <v/>
      </c>
      <c r="J11" s="56" t="str">
        <f>'Feuille de saisie'!U10</f>
        <v/>
      </c>
      <c r="K11" s="56" t="str">
        <f>'Feuille de saisie'!V10</f>
        <v/>
      </c>
      <c r="L11" s="56" t="str">
        <f>'Feuille de saisie'!W10</f>
        <v/>
      </c>
      <c r="M11" s="56" t="str">
        <f>'Feuille de saisie'!X10</f>
        <v/>
      </c>
      <c r="N11" s="56" t="str">
        <f>'Feuille de saisie'!Y10</f>
        <v/>
      </c>
      <c r="O11" s="57"/>
    </row>
    <row r="12" spans="1:16" x14ac:dyDescent="0.25">
      <c r="A12" s="58">
        <f>'Feuille de saisie'!C11</f>
        <v>5</v>
      </c>
      <c r="B12" s="59">
        <f>'Feuille de saisie'!D11</f>
        <v>0</v>
      </c>
      <c r="C12" s="61" t="str">
        <f>CONCATENATE('Feuille de saisie'!AA11," ",'Feuille de saisie'!AB11)</f>
        <v xml:space="preserve"> </v>
      </c>
      <c r="D12" s="61" t="str">
        <f>'Feuille de saisie'!AC11</f>
        <v/>
      </c>
      <c r="E12" s="59" t="str">
        <f>'Feuille de saisie'!AD11</f>
        <v/>
      </c>
      <c r="F12" s="62" t="str">
        <f>'Feuille de saisie'!AF11</f>
        <v/>
      </c>
      <c r="G12" s="63" t="str">
        <f>'Feuille de saisie'!AE11</f>
        <v/>
      </c>
      <c r="H12" s="55" t="str">
        <f>'Feuille de saisie'!S11</f>
        <v/>
      </c>
      <c r="I12" s="56" t="str">
        <f>'Feuille de saisie'!T11</f>
        <v/>
      </c>
      <c r="J12" s="56" t="str">
        <f>'Feuille de saisie'!U11</f>
        <v/>
      </c>
      <c r="K12" s="56" t="str">
        <f>'Feuille de saisie'!V11</f>
        <v/>
      </c>
      <c r="L12" s="56" t="str">
        <f>'Feuille de saisie'!W11</f>
        <v/>
      </c>
      <c r="M12" s="56" t="str">
        <f>'Feuille de saisie'!X11</f>
        <v/>
      </c>
      <c r="N12" s="56" t="str">
        <f>'Feuille de saisie'!Y11</f>
        <v/>
      </c>
      <c r="O12" s="70"/>
    </row>
    <row r="13" spans="1:16" x14ac:dyDescent="0.25">
      <c r="A13" s="58">
        <f>'Feuille de saisie'!C12</f>
        <v>6</v>
      </c>
      <c r="B13" s="59">
        <f>'Feuille de saisie'!D12</f>
        <v>0</v>
      </c>
      <c r="C13" s="61" t="str">
        <f>CONCATENATE('Feuille de saisie'!AA12," ",'Feuille de saisie'!AB12)</f>
        <v xml:space="preserve"> </v>
      </c>
      <c r="D13" s="61" t="str">
        <f>'Feuille de saisie'!AC12</f>
        <v/>
      </c>
      <c r="E13" s="59" t="str">
        <f>'Feuille de saisie'!AD12</f>
        <v/>
      </c>
      <c r="F13" s="62" t="str">
        <f>'Feuille de saisie'!AF12</f>
        <v/>
      </c>
      <c r="G13" s="63" t="str">
        <f>'Feuille de saisie'!AE12</f>
        <v/>
      </c>
      <c r="H13" s="55" t="str">
        <f>'Feuille de saisie'!S12</f>
        <v/>
      </c>
      <c r="I13" s="56" t="str">
        <f>'Feuille de saisie'!T12</f>
        <v/>
      </c>
      <c r="J13" s="56" t="str">
        <f>'Feuille de saisie'!U12</f>
        <v/>
      </c>
      <c r="K13" s="56" t="str">
        <f>'Feuille de saisie'!V12</f>
        <v/>
      </c>
      <c r="L13" s="56" t="str">
        <f>'Feuille de saisie'!W12</f>
        <v/>
      </c>
      <c r="M13" s="56" t="str">
        <f>'Feuille de saisie'!X12</f>
        <v/>
      </c>
      <c r="N13" s="56" t="str">
        <f>'Feuille de saisie'!Y12</f>
        <v/>
      </c>
      <c r="O13" s="57"/>
    </row>
    <row r="14" spans="1:16" x14ac:dyDescent="0.25">
      <c r="A14" s="58">
        <f>'Feuille de saisie'!C13</f>
        <v>7</v>
      </c>
      <c r="B14" s="59">
        <f>'Feuille de saisie'!D13</f>
        <v>0</v>
      </c>
      <c r="C14" s="61" t="str">
        <f>CONCATENATE('Feuille de saisie'!AA13," ",'Feuille de saisie'!AB13)</f>
        <v xml:space="preserve"> </v>
      </c>
      <c r="D14" s="61" t="str">
        <f>'Feuille de saisie'!AC13</f>
        <v/>
      </c>
      <c r="E14" s="59" t="str">
        <f>'Feuille de saisie'!AD13</f>
        <v/>
      </c>
      <c r="F14" s="62" t="str">
        <f>'Feuille de saisie'!AF13</f>
        <v/>
      </c>
      <c r="G14" s="63" t="str">
        <f>'Feuille de saisie'!AE13</f>
        <v/>
      </c>
      <c r="H14" s="55" t="str">
        <f>'Feuille de saisie'!S13</f>
        <v/>
      </c>
      <c r="I14" s="56" t="str">
        <f>'Feuille de saisie'!T13</f>
        <v/>
      </c>
      <c r="J14" s="56" t="str">
        <f>'Feuille de saisie'!U13</f>
        <v/>
      </c>
      <c r="K14" s="56" t="str">
        <f>'Feuille de saisie'!V13</f>
        <v/>
      </c>
      <c r="L14" s="56" t="str">
        <f>'Feuille de saisie'!W13</f>
        <v/>
      </c>
      <c r="M14" s="56" t="str">
        <f>'Feuille de saisie'!X13</f>
        <v/>
      </c>
      <c r="N14" s="56" t="str">
        <f>'Feuille de saisie'!Y13</f>
        <v/>
      </c>
      <c r="O14" s="70"/>
    </row>
    <row r="15" spans="1:16" x14ac:dyDescent="0.25">
      <c r="A15" s="58">
        <f>'Feuille de saisie'!C14</f>
        <v>8</v>
      </c>
      <c r="B15" s="59">
        <f>'Feuille de saisie'!D14</f>
        <v>0</v>
      </c>
      <c r="C15" s="61" t="str">
        <f>CONCATENATE('Feuille de saisie'!AA14," ",'Feuille de saisie'!AB14)</f>
        <v xml:space="preserve"> </v>
      </c>
      <c r="D15" s="61" t="str">
        <f>'Feuille de saisie'!AC14</f>
        <v/>
      </c>
      <c r="E15" s="59" t="str">
        <f>'Feuille de saisie'!AD14</f>
        <v/>
      </c>
      <c r="F15" s="62" t="str">
        <f>'Feuille de saisie'!AF14</f>
        <v/>
      </c>
      <c r="G15" s="63" t="str">
        <f>'Feuille de saisie'!AE14</f>
        <v/>
      </c>
      <c r="H15" s="55" t="str">
        <f>'Feuille de saisie'!S14</f>
        <v/>
      </c>
      <c r="I15" s="56" t="str">
        <f>'Feuille de saisie'!T14</f>
        <v/>
      </c>
      <c r="J15" s="56" t="str">
        <f>'Feuille de saisie'!U14</f>
        <v/>
      </c>
      <c r="K15" s="56" t="str">
        <f>'Feuille de saisie'!V14</f>
        <v/>
      </c>
      <c r="L15" s="56" t="str">
        <f>'Feuille de saisie'!W14</f>
        <v/>
      </c>
      <c r="M15" s="56" t="str">
        <f>'Feuille de saisie'!X14</f>
        <v/>
      </c>
      <c r="N15" s="56" t="str">
        <f>'Feuille de saisie'!Y14</f>
        <v/>
      </c>
      <c r="O15" s="57"/>
    </row>
    <row r="16" spans="1:16" x14ac:dyDescent="0.25">
      <c r="A16" s="58">
        <f>'Feuille de saisie'!C15</f>
        <v>9</v>
      </c>
      <c r="B16" s="59">
        <f>'Feuille de saisie'!D15</f>
        <v>0</v>
      </c>
      <c r="C16" s="61" t="str">
        <f>CONCATENATE('Feuille de saisie'!AA15," ",'Feuille de saisie'!AB15)</f>
        <v xml:space="preserve"> </v>
      </c>
      <c r="D16" s="61" t="str">
        <f>'Feuille de saisie'!AC15</f>
        <v/>
      </c>
      <c r="E16" s="59" t="str">
        <f>'Feuille de saisie'!AD15</f>
        <v/>
      </c>
      <c r="F16" s="62" t="str">
        <f>'Feuille de saisie'!AF15</f>
        <v/>
      </c>
      <c r="G16" s="63" t="str">
        <f>'Feuille de saisie'!AE15</f>
        <v/>
      </c>
      <c r="H16" s="55" t="str">
        <f>'Feuille de saisie'!S15</f>
        <v/>
      </c>
      <c r="I16" s="56" t="str">
        <f>'Feuille de saisie'!T15</f>
        <v/>
      </c>
      <c r="J16" s="56" t="str">
        <f>'Feuille de saisie'!U15</f>
        <v/>
      </c>
      <c r="K16" s="56" t="str">
        <f>'Feuille de saisie'!V15</f>
        <v/>
      </c>
      <c r="L16" s="56" t="str">
        <f>'Feuille de saisie'!W15</f>
        <v/>
      </c>
      <c r="M16" s="56" t="str">
        <f>'Feuille de saisie'!X15</f>
        <v/>
      </c>
      <c r="N16" s="56" t="str">
        <f>'Feuille de saisie'!Y15</f>
        <v/>
      </c>
      <c r="O16" s="57"/>
    </row>
    <row r="17" spans="1:15" x14ac:dyDescent="0.25">
      <c r="A17" s="58">
        <f>'Feuille de saisie'!C16</f>
        <v>10</v>
      </c>
      <c r="B17" s="59">
        <f>'Feuille de saisie'!D16</f>
        <v>0</v>
      </c>
      <c r="C17" s="61" t="str">
        <f>CONCATENATE('Feuille de saisie'!AA16," ",'Feuille de saisie'!AB16)</f>
        <v xml:space="preserve"> </v>
      </c>
      <c r="D17" s="61" t="str">
        <f>'Feuille de saisie'!AC16</f>
        <v/>
      </c>
      <c r="E17" s="59" t="str">
        <f>'Feuille de saisie'!AD16</f>
        <v/>
      </c>
      <c r="F17" s="62" t="str">
        <f>'Feuille de saisie'!AF16</f>
        <v/>
      </c>
      <c r="G17" s="63" t="str">
        <f>'Feuille de saisie'!AE16</f>
        <v/>
      </c>
      <c r="H17" s="55" t="str">
        <f>'Feuille de saisie'!S16</f>
        <v/>
      </c>
      <c r="I17" s="56" t="str">
        <f>'Feuille de saisie'!T16</f>
        <v/>
      </c>
      <c r="J17" s="56" t="str">
        <f>'Feuille de saisie'!U16</f>
        <v/>
      </c>
      <c r="K17" s="56" t="str">
        <f>'Feuille de saisie'!V16</f>
        <v/>
      </c>
      <c r="L17" s="56" t="str">
        <f>'Feuille de saisie'!W16</f>
        <v/>
      </c>
      <c r="M17" s="56" t="str">
        <f>'Feuille de saisie'!X16</f>
        <v/>
      </c>
      <c r="N17" s="56" t="str">
        <f>'Feuille de saisie'!Y16</f>
        <v/>
      </c>
      <c r="O17" s="57"/>
    </row>
    <row r="18" spans="1:15" x14ac:dyDescent="0.25">
      <c r="A18" s="58">
        <f>'Feuille de saisie'!C17</f>
        <v>11</v>
      </c>
      <c r="B18" s="59">
        <f>'Feuille de saisie'!D17</f>
        <v>0</v>
      </c>
      <c r="C18" s="61" t="str">
        <f>CONCATENATE('Feuille de saisie'!AA17," ",'Feuille de saisie'!AB17)</f>
        <v xml:space="preserve"> </v>
      </c>
      <c r="D18" s="61" t="str">
        <f>'Feuille de saisie'!AC17</f>
        <v/>
      </c>
      <c r="E18" s="59" t="str">
        <f>'Feuille de saisie'!AD17</f>
        <v/>
      </c>
      <c r="F18" s="62" t="str">
        <f>'Feuille de saisie'!AF17</f>
        <v/>
      </c>
      <c r="G18" s="63" t="str">
        <f>'Feuille de saisie'!AE17</f>
        <v/>
      </c>
      <c r="H18" s="55" t="str">
        <f>'Feuille de saisie'!S17</f>
        <v/>
      </c>
      <c r="I18" s="56" t="str">
        <f>'Feuille de saisie'!T17</f>
        <v/>
      </c>
      <c r="J18" s="56" t="str">
        <f>'Feuille de saisie'!U17</f>
        <v/>
      </c>
      <c r="K18" s="56" t="str">
        <f>'Feuille de saisie'!V17</f>
        <v/>
      </c>
      <c r="L18" s="56" t="str">
        <f>'Feuille de saisie'!W17</f>
        <v/>
      </c>
      <c r="M18" s="56" t="str">
        <f>'Feuille de saisie'!X17</f>
        <v/>
      </c>
      <c r="N18" s="56" t="str">
        <f>'Feuille de saisie'!Y17</f>
        <v/>
      </c>
      <c r="O18" s="57"/>
    </row>
    <row r="19" spans="1:15" x14ac:dyDescent="0.25">
      <c r="A19" s="58">
        <f>'Feuille de saisie'!C18</f>
        <v>12</v>
      </c>
      <c r="B19" s="59">
        <f>'Feuille de saisie'!D18</f>
        <v>0</v>
      </c>
      <c r="C19" s="61" t="str">
        <f>CONCATENATE('Feuille de saisie'!AA18," ",'Feuille de saisie'!AB18)</f>
        <v xml:space="preserve"> </v>
      </c>
      <c r="D19" s="61" t="str">
        <f>'Feuille de saisie'!AC18</f>
        <v/>
      </c>
      <c r="E19" s="59" t="str">
        <f>'Feuille de saisie'!AD18</f>
        <v/>
      </c>
      <c r="F19" s="62" t="str">
        <f>'Feuille de saisie'!AF18</f>
        <v/>
      </c>
      <c r="G19" s="63" t="str">
        <f>'Feuille de saisie'!AE18</f>
        <v/>
      </c>
      <c r="H19" s="55" t="str">
        <f>'Feuille de saisie'!S18</f>
        <v/>
      </c>
      <c r="I19" s="56" t="str">
        <f>'Feuille de saisie'!T18</f>
        <v/>
      </c>
      <c r="J19" s="56" t="str">
        <f>'Feuille de saisie'!U18</f>
        <v/>
      </c>
      <c r="K19" s="56" t="str">
        <f>'Feuille de saisie'!V18</f>
        <v/>
      </c>
      <c r="L19" s="56" t="str">
        <f>'Feuille de saisie'!W18</f>
        <v/>
      </c>
      <c r="M19" s="56" t="str">
        <f>'Feuille de saisie'!X18</f>
        <v/>
      </c>
      <c r="N19" s="56" t="str">
        <f>'Feuille de saisie'!Y18</f>
        <v/>
      </c>
      <c r="O19" s="57"/>
    </row>
    <row r="20" spans="1:15" x14ac:dyDescent="0.25">
      <c r="A20" s="58">
        <f>'Feuille de saisie'!C19</f>
        <v>13</v>
      </c>
      <c r="B20" s="59">
        <f>'Feuille de saisie'!D19</f>
        <v>0</v>
      </c>
      <c r="C20" s="61" t="str">
        <f>CONCATENATE('Feuille de saisie'!AA19," ",'Feuille de saisie'!AB19)</f>
        <v xml:space="preserve"> </v>
      </c>
      <c r="D20" s="61" t="str">
        <f>'Feuille de saisie'!AC19</f>
        <v/>
      </c>
      <c r="E20" s="59" t="str">
        <f>'Feuille de saisie'!AD19</f>
        <v/>
      </c>
      <c r="F20" s="62" t="str">
        <f>'Feuille de saisie'!AF19</f>
        <v/>
      </c>
      <c r="G20" s="63" t="str">
        <f>'Feuille de saisie'!AE19</f>
        <v/>
      </c>
      <c r="H20" s="55" t="str">
        <f>'Feuille de saisie'!S19</f>
        <v/>
      </c>
      <c r="I20" s="56" t="str">
        <f>'Feuille de saisie'!T19</f>
        <v/>
      </c>
      <c r="J20" s="56" t="str">
        <f>'Feuille de saisie'!U19</f>
        <v/>
      </c>
      <c r="K20" s="56" t="str">
        <f>'Feuille de saisie'!V19</f>
        <v/>
      </c>
      <c r="L20" s="56" t="str">
        <f>'Feuille de saisie'!W19</f>
        <v/>
      </c>
      <c r="M20" s="56" t="str">
        <f>'Feuille de saisie'!X19</f>
        <v/>
      </c>
      <c r="N20" s="56" t="str">
        <f>'Feuille de saisie'!Y19</f>
        <v/>
      </c>
      <c r="O20" s="57"/>
    </row>
    <row r="21" spans="1:15" x14ac:dyDescent="0.25">
      <c r="A21" s="58">
        <f>'Feuille de saisie'!C20</f>
        <v>14</v>
      </c>
      <c r="B21" s="59">
        <f>'Feuille de saisie'!D20</f>
        <v>0</v>
      </c>
      <c r="C21" s="61" t="str">
        <f>CONCATENATE('Feuille de saisie'!AA20," ",'Feuille de saisie'!AB20)</f>
        <v xml:space="preserve"> </v>
      </c>
      <c r="D21" s="61" t="str">
        <f>'Feuille de saisie'!AC20</f>
        <v/>
      </c>
      <c r="E21" s="59" t="str">
        <f>'Feuille de saisie'!AD20</f>
        <v/>
      </c>
      <c r="F21" s="62" t="str">
        <f>'Feuille de saisie'!AF20</f>
        <v/>
      </c>
      <c r="G21" s="63" t="str">
        <f>'Feuille de saisie'!AE20</f>
        <v/>
      </c>
      <c r="H21" s="55" t="str">
        <f>'Feuille de saisie'!S20</f>
        <v/>
      </c>
      <c r="I21" s="56" t="str">
        <f>'Feuille de saisie'!T20</f>
        <v/>
      </c>
      <c r="J21" s="56" t="str">
        <f>'Feuille de saisie'!U20</f>
        <v/>
      </c>
      <c r="K21" s="56" t="str">
        <f>'Feuille de saisie'!V20</f>
        <v/>
      </c>
      <c r="L21" s="56" t="str">
        <f>'Feuille de saisie'!W20</f>
        <v/>
      </c>
      <c r="M21" s="56" t="str">
        <f>'Feuille de saisie'!X20</f>
        <v/>
      </c>
      <c r="N21" s="56" t="str">
        <f>'Feuille de saisie'!Y20</f>
        <v/>
      </c>
      <c r="O21" s="57"/>
    </row>
    <row r="22" spans="1:15" x14ac:dyDescent="0.25">
      <c r="A22" s="58">
        <f>'Feuille de saisie'!C21</f>
        <v>15</v>
      </c>
      <c r="B22" s="59">
        <f>'Feuille de saisie'!D21</f>
        <v>0</v>
      </c>
      <c r="C22" s="61" t="str">
        <f>CONCATENATE('Feuille de saisie'!AA21," ",'Feuille de saisie'!AB21)</f>
        <v xml:space="preserve"> </v>
      </c>
      <c r="D22" s="61" t="str">
        <f>'Feuille de saisie'!AC21</f>
        <v/>
      </c>
      <c r="E22" s="59" t="str">
        <f>'Feuille de saisie'!AD21</f>
        <v/>
      </c>
      <c r="F22" s="62" t="str">
        <f>'Feuille de saisie'!AF21</f>
        <v/>
      </c>
      <c r="G22" s="63" t="str">
        <f>'Feuille de saisie'!AE21</f>
        <v/>
      </c>
      <c r="H22" s="55" t="str">
        <f>'Feuille de saisie'!S21</f>
        <v/>
      </c>
      <c r="I22" s="56" t="str">
        <f>'Feuille de saisie'!T21</f>
        <v/>
      </c>
      <c r="J22" s="56" t="str">
        <f>'Feuille de saisie'!U21</f>
        <v/>
      </c>
      <c r="K22" s="56" t="str">
        <f>'Feuille de saisie'!V21</f>
        <v/>
      </c>
      <c r="L22" s="56" t="str">
        <f>'Feuille de saisie'!W21</f>
        <v/>
      </c>
      <c r="M22" s="56" t="str">
        <f>'Feuille de saisie'!X21</f>
        <v/>
      </c>
      <c r="N22" s="56" t="str">
        <f>'Feuille de saisie'!Y21</f>
        <v/>
      </c>
      <c r="O22" s="57"/>
    </row>
    <row r="23" spans="1:15" x14ac:dyDescent="0.25">
      <c r="A23" s="58">
        <f>'Feuille de saisie'!C22</f>
        <v>16</v>
      </c>
      <c r="B23" s="59">
        <f>'Feuille de saisie'!D22</f>
        <v>0</v>
      </c>
      <c r="C23" s="61" t="str">
        <f>CONCATENATE('Feuille de saisie'!AA22," ",'Feuille de saisie'!AB22)</f>
        <v xml:space="preserve"> </v>
      </c>
      <c r="D23" s="61" t="str">
        <f>'Feuille de saisie'!AC22</f>
        <v/>
      </c>
      <c r="E23" s="59" t="str">
        <f>'Feuille de saisie'!AD22</f>
        <v/>
      </c>
      <c r="F23" s="62" t="str">
        <f>'Feuille de saisie'!AF22</f>
        <v/>
      </c>
      <c r="G23" s="63" t="str">
        <f>'Feuille de saisie'!AE22</f>
        <v/>
      </c>
      <c r="H23" s="55" t="str">
        <f>'Feuille de saisie'!S22</f>
        <v/>
      </c>
      <c r="I23" s="56" t="str">
        <f>'Feuille de saisie'!T22</f>
        <v/>
      </c>
      <c r="J23" s="56" t="str">
        <f>'Feuille de saisie'!U22</f>
        <v/>
      </c>
      <c r="K23" s="56" t="str">
        <f>'Feuille de saisie'!V22</f>
        <v/>
      </c>
      <c r="L23" s="56" t="str">
        <f>'Feuille de saisie'!W22</f>
        <v/>
      </c>
      <c r="M23" s="56" t="str">
        <f>'Feuille de saisie'!X22</f>
        <v/>
      </c>
      <c r="N23" s="56" t="str">
        <f>'Feuille de saisie'!Y22</f>
        <v/>
      </c>
      <c r="O23" s="57"/>
    </row>
    <row r="24" spans="1:15" x14ac:dyDescent="0.25">
      <c r="A24" s="58">
        <f>'Feuille de saisie'!C23</f>
        <v>17</v>
      </c>
      <c r="B24" s="59">
        <f>'Feuille de saisie'!D23</f>
        <v>0</v>
      </c>
      <c r="C24" s="61" t="str">
        <f>CONCATENATE('Feuille de saisie'!AA23," ",'Feuille de saisie'!AB23)</f>
        <v xml:space="preserve"> </v>
      </c>
      <c r="D24" s="61" t="str">
        <f>'Feuille de saisie'!AC23</f>
        <v/>
      </c>
      <c r="E24" s="59" t="str">
        <f>'Feuille de saisie'!AD23</f>
        <v/>
      </c>
      <c r="F24" s="62" t="str">
        <f>'Feuille de saisie'!AF23</f>
        <v/>
      </c>
      <c r="G24" s="63" t="str">
        <f>'Feuille de saisie'!AE23</f>
        <v/>
      </c>
      <c r="H24" s="55" t="str">
        <f>'Feuille de saisie'!S23</f>
        <v/>
      </c>
      <c r="I24" s="56" t="str">
        <f>'Feuille de saisie'!T23</f>
        <v/>
      </c>
      <c r="J24" s="56" t="str">
        <f>'Feuille de saisie'!U23</f>
        <v/>
      </c>
      <c r="K24" s="56" t="str">
        <f>'Feuille de saisie'!V23</f>
        <v/>
      </c>
      <c r="L24" s="56" t="str">
        <f>'Feuille de saisie'!W23</f>
        <v/>
      </c>
      <c r="M24" s="56" t="str">
        <f>'Feuille de saisie'!X23</f>
        <v/>
      </c>
      <c r="N24" s="56" t="str">
        <f>'Feuille de saisie'!Y23</f>
        <v/>
      </c>
      <c r="O24" s="57"/>
    </row>
    <row r="25" spans="1:15" x14ac:dyDescent="0.25">
      <c r="A25" s="58">
        <f>'Feuille de saisie'!C24</f>
        <v>18</v>
      </c>
      <c r="B25" s="59">
        <f>'Feuille de saisie'!D24</f>
        <v>0</v>
      </c>
      <c r="C25" s="61" t="str">
        <f>CONCATENATE('Feuille de saisie'!AA24," ",'Feuille de saisie'!AB24)</f>
        <v xml:space="preserve"> </v>
      </c>
      <c r="D25" s="61" t="str">
        <f>'Feuille de saisie'!AC24</f>
        <v/>
      </c>
      <c r="E25" s="59" t="str">
        <f>'Feuille de saisie'!AD24</f>
        <v/>
      </c>
      <c r="F25" s="62" t="str">
        <f>'Feuille de saisie'!AF24</f>
        <v/>
      </c>
      <c r="G25" s="63" t="str">
        <f>'Feuille de saisie'!AE24</f>
        <v/>
      </c>
      <c r="H25" s="55" t="str">
        <f>'Feuille de saisie'!S24</f>
        <v/>
      </c>
      <c r="I25" s="56" t="str">
        <f>'Feuille de saisie'!T24</f>
        <v/>
      </c>
      <c r="J25" s="56" t="str">
        <f>'Feuille de saisie'!U24</f>
        <v/>
      </c>
      <c r="K25" s="56" t="str">
        <f>'Feuille de saisie'!V24</f>
        <v/>
      </c>
      <c r="L25" s="56" t="str">
        <f>'Feuille de saisie'!W24</f>
        <v/>
      </c>
      <c r="M25" s="56" t="str">
        <f>'Feuille de saisie'!X24</f>
        <v/>
      </c>
      <c r="N25" s="56" t="str">
        <f>'Feuille de saisie'!Y24</f>
        <v/>
      </c>
      <c r="O25" s="57"/>
    </row>
    <row r="26" spans="1:15" x14ac:dyDescent="0.25">
      <c r="A26" s="58">
        <f>'Feuille de saisie'!C25</f>
        <v>19</v>
      </c>
      <c r="B26" s="59">
        <f>'Feuille de saisie'!D25</f>
        <v>0</v>
      </c>
      <c r="C26" s="61" t="str">
        <f>CONCATENATE('Feuille de saisie'!AA25," ",'Feuille de saisie'!AB25)</f>
        <v xml:space="preserve"> </v>
      </c>
      <c r="D26" s="61" t="str">
        <f>'Feuille de saisie'!AC25</f>
        <v/>
      </c>
      <c r="E26" s="59" t="str">
        <f>'Feuille de saisie'!AD25</f>
        <v/>
      </c>
      <c r="F26" s="62" t="str">
        <f>'Feuille de saisie'!AF25</f>
        <v/>
      </c>
      <c r="G26" s="63" t="str">
        <f>'Feuille de saisie'!AE25</f>
        <v/>
      </c>
      <c r="H26" s="55" t="str">
        <f>'Feuille de saisie'!S25</f>
        <v/>
      </c>
      <c r="I26" s="56" t="str">
        <f>'Feuille de saisie'!T25</f>
        <v/>
      </c>
      <c r="J26" s="56" t="str">
        <f>'Feuille de saisie'!U25</f>
        <v/>
      </c>
      <c r="K26" s="56" t="str">
        <f>'Feuille de saisie'!V25</f>
        <v/>
      </c>
      <c r="L26" s="56" t="str">
        <f>'Feuille de saisie'!W25</f>
        <v/>
      </c>
      <c r="M26" s="56" t="str">
        <f>'Feuille de saisie'!X25</f>
        <v/>
      </c>
      <c r="N26" s="56" t="str">
        <f>'Feuille de saisie'!Y25</f>
        <v/>
      </c>
      <c r="O26" s="57"/>
    </row>
    <row r="27" spans="1:15" x14ac:dyDescent="0.25">
      <c r="A27" s="58">
        <f>'Feuille de saisie'!C26</f>
        <v>20</v>
      </c>
      <c r="B27" s="59">
        <f>'Feuille de saisie'!D26</f>
        <v>0</v>
      </c>
      <c r="C27" s="61" t="str">
        <f>CONCATENATE('Feuille de saisie'!AA26," ",'Feuille de saisie'!AB26)</f>
        <v xml:space="preserve"> </v>
      </c>
      <c r="D27" s="61" t="str">
        <f>'Feuille de saisie'!AC26</f>
        <v/>
      </c>
      <c r="E27" s="59" t="str">
        <f>'Feuille de saisie'!AD26</f>
        <v/>
      </c>
      <c r="F27" s="62" t="str">
        <f>'Feuille de saisie'!AF26</f>
        <v/>
      </c>
      <c r="G27" s="63" t="str">
        <f>'Feuille de saisie'!AE26</f>
        <v/>
      </c>
      <c r="H27" s="55" t="str">
        <f>'Feuille de saisie'!S26</f>
        <v/>
      </c>
      <c r="I27" s="56" t="str">
        <f>'Feuille de saisie'!T26</f>
        <v/>
      </c>
      <c r="J27" s="56" t="str">
        <f>'Feuille de saisie'!U26</f>
        <v/>
      </c>
      <c r="K27" s="56" t="str">
        <f>'Feuille de saisie'!V26</f>
        <v/>
      </c>
      <c r="L27" s="56" t="str">
        <f>'Feuille de saisie'!W26</f>
        <v/>
      </c>
      <c r="M27" s="56" t="str">
        <f>'Feuille de saisie'!X26</f>
        <v/>
      </c>
      <c r="N27" s="56" t="str">
        <f>'Feuille de saisie'!Y26</f>
        <v/>
      </c>
      <c r="O27" s="57"/>
    </row>
    <row r="28" spans="1:15" x14ac:dyDescent="0.25">
      <c r="A28" s="58">
        <f>'Feuille de saisie'!C27</f>
        <v>21</v>
      </c>
      <c r="B28" s="59">
        <f>'Feuille de saisie'!D27</f>
        <v>0</v>
      </c>
      <c r="C28" s="61" t="str">
        <f>CONCATENATE('Feuille de saisie'!AA27," ",'Feuille de saisie'!AB27)</f>
        <v xml:space="preserve"> </v>
      </c>
      <c r="D28" s="61" t="str">
        <f>'Feuille de saisie'!AC27</f>
        <v/>
      </c>
      <c r="E28" s="59" t="str">
        <f>'Feuille de saisie'!AD27</f>
        <v/>
      </c>
      <c r="F28" s="62" t="str">
        <f>'Feuille de saisie'!AF27</f>
        <v/>
      </c>
      <c r="G28" s="63" t="str">
        <f>'Feuille de saisie'!AE27</f>
        <v/>
      </c>
      <c r="H28" s="55" t="str">
        <f>'Feuille de saisie'!S27</f>
        <v/>
      </c>
      <c r="I28" s="56" t="str">
        <f>'Feuille de saisie'!T27</f>
        <v/>
      </c>
      <c r="J28" s="56" t="str">
        <f>'Feuille de saisie'!U27</f>
        <v/>
      </c>
      <c r="K28" s="56" t="str">
        <f>'Feuille de saisie'!V27</f>
        <v/>
      </c>
      <c r="L28" s="56" t="str">
        <f>'Feuille de saisie'!W27</f>
        <v/>
      </c>
      <c r="M28" s="56" t="str">
        <f>'Feuille de saisie'!X27</f>
        <v/>
      </c>
      <c r="N28" s="56" t="str">
        <f>'Feuille de saisie'!Y27</f>
        <v/>
      </c>
      <c r="O28" s="57"/>
    </row>
    <row r="29" spans="1:15" x14ac:dyDescent="0.25">
      <c r="A29" s="58">
        <f>'Feuille de saisie'!C28</f>
        <v>22</v>
      </c>
      <c r="B29" s="59">
        <f>'Feuille de saisie'!D28</f>
        <v>0</v>
      </c>
      <c r="C29" s="61" t="str">
        <f>CONCATENATE('Feuille de saisie'!AA28," ",'Feuille de saisie'!AB28)</f>
        <v xml:space="preserve"> </v>
      </c>
      <c r="D29" s="61" t="str">
        <f>'Feuille de saisie'!AC28</f>
        <v/>
      </c>
      <c r="E29" s="59" t="str">
        <f>'Feuille de saisie'!AD28</f>
        <v/>
      </c>
      <c r="F29" s="62" t="str">
        <f>'Feuille de saisie'!AF28</f>
        <v/>
      </c>
      <c r="G29" s="63" t="str">
        <f>'Feuille de saisie'!AE28</f>
        <v/>
      </c>
      <c r="H29" s="55" t="str">
        <f>'Feuille de saisie'!S28</f>
        <v/>
      </c>
      <c r="I29" s="56" t="str">
        <f>'Feuille de saisie'!T28</f>
        <v/>
      </c>
      <c r="J29" s="56" t="str">
        <f>'Feuille de saisie'!U28</f>
        <v/>
      </c>
      <c r="K29" s="56" t="str">
        <f>'Feuille de saisie'!V28</f>
        <v/>
      </c>
      <c r="L29" s="56" t="str">
        <f>'Feuille de saisie'!W28</f>
        <v/>
      </c>
      <c r="M29" s="56" t="str">
        <f>'Feuille de saisie'!X28</f>
        <v/>
      </c>
      <c r="N29" s="56" t="str">
        <f>'Feuille de saisie'!Y28</f>
        <v/>
      </c>
      <c r="O29" s="57"/>
    </row>
    <row r="30" spans="1:15" x14ac:dyDescent="0.25">
      <c r="A30" s="58">
        <f>'Feuille de saisie'!C29</f>
        <v>23</v>
      </c>
      <c r="B30" s="59">
        <f>'Feuille de saisie'!D29</f>
        <v>0</v>
      </c>
      <c r="C30" s="61" t="str">
        <f>CONCATENATE('Feuille de saisie'!AA29," ",'Feuille de saisie'!AB29)</f>
        <v xml:space="preserve"> </v>
      </c>
      <c r="D30" s="61" t="str">
        <f>'Feuille de saisie'!AC29</f>
        <v/>
      </c>
      <c r="E30" s="59" t="str">
        <f>'Feuille de saisie'!AD29</f>
        <v/>
      </c>
      <c r="F30" s="62" t="str">
        <f>'Feuille de saisie'!AF29</f>
        <v/>
      </c>
      <c r="G30" s="63" t="str">
        <f>'Feuille de saisie'!AE29</f>
        <v/>
      </c>
      <c r="H30" s="55" t="str">
        <f>'Feuille de saisie'!S29</f>
        <v/>
      </c>
      <c r="I30" s="56" t="str">
        <f>'Feuille de saisie'!T29</f>
        <v/>
      </c>
      <c r="J30" s="56" t="str">
        <f>'Feuille de saisie'!U29</f>
        <v/>
      </c>
      <c r="K30" s="56" t="str">
        <f>'Feuille de saisie'!V29</f>
        <v/>
      </c>
      <c r="L30" s="56" t="str">
        <f>'Feuille de saisie'!W29</f>
        <v/>
      </c>
      <c r="M30" s="56" t="str">
        <f>'Feuille de saisie'!X29</f>
        <v/>
      </c>
      <c r="N30" s="56" t="str">
        <f>'Feuille de saisie'!Y29</f>
        <v/>
      </c>
      <c r="O30" s="57"/>
    </row>
    <row r="31" spans="1:15" x14ac:dyDescent="0.25">
      <c r="A31" s="58">
        <f>'Feuille de saisie'!C30</f>
        <v>24</v>
      </c>
      <c r="B31" s="59">
        <f>'Feuille de saisie'!D30</f>
        <v>0</v>
      </c>
      <c r="C31" s="61" t="str">
        <f>CONCATENATE('Feuille de saisie'!AA30," ",'Feuille de saisie'!AB30)</f>
        <v xml:space="preserve"> </v>
      </c>
      <c r="D31" s="61" t="str">
        <f>'Feuille de saisie'!AC30</f>
        <v/>
      </c>
      <c r="E31" s="59" t="str">
        <f>'Feuille de saisie'!AD30</f>
        <v/>
      </c>
      <c r="F31" s="62" t="str">
        <f>'Feuille de saisie'!AF30</f>
        <v/>
      </c>
      <c r="G31" s="63" t="str">
        <f>'Feuille de saisie'!AE30</f>
        <v/>
      </c>
      <c r="H31" s="55" t="str">
        <f>'Feuille de saisie'!S30</f>
        <v/>
      </c>
      <c r="I31" s="56" t="str">
        <f>'Feuille de saisie'!T30</f>
        <v/>
      </c>
      <c r="J31" s="56" t="str">
        <f>'Feuille de saisie'!U30</f>
        <v/>
      </c>
      <c r="K31" s="56" t="str">
        <f>'Feuille de saisie'!V30</f>
        <v/>
      </c>
      <c r="L31" s="56" t="str">
        <f>'Feuille de saisie'!W30</f>
        <v/>
      </c>
      <c r="M31" s="56" t="str">
        <f>'Feuille de saisie'!X30</f>
        <v/>
      </c>
      <c r="N31" s="56" t="str">
        <f>'Feuille de saisie'!Y30</f>
        <v/>
      </c>
      <c r="O31" s="57"/>
    </row>
    <row r="32" spans="1:15" x14ac:dyDescent="0.25">
      <c r="A32" s="58">
        <f>'Feuille de saisie'!C31</f>
        <v>25</v>
      </c>
      <c r="B32" s="59">
        <f>'Feuille de saisie'!D31</f>
        <v>0</v>
      </c>
      <c r="C32" s="61" t="str">
        <f>CONCATENATE('Feuille de saisie'!AA31," ",'Feuille de saisie'!AB31)</f>
        <v xml:space="preserve"> </v>
      </c>
      <c r="D32" s="61" t="str">
        <f>'Feuille de saisie'!AC31</f>
        <v/>
      </c>
      <c r="E32" s="59" t="str">
        <f>'Feuille de saisie'!AD31</f>
        <v/>
      </c>
      <c r="F32" s="62" t="str">
        <f>'Feuille de saisie'!AF31</f>
        <v/>
      </c>
      <c r="G32" s="63" t="str">
        <f>'Feuille de saisie'!AE31</f>
        <v/>
      </c>
      <c r="H32" s="55" t="str">
        <f>'Feuille de saisie'!S31</f>
        <v/>
      </c>
      <c r="I32" s="56" t="str">
        <f>'Feuille de saisie'!T31</f>
        <v/>
      </c>
      <c r="J32" s="56" t="str">
        <f>'Feuille de saisie'!U31</f>
        <v/>
      </c>
      <c r="K32" s="56" t="str">
        <f>'Feuille de saisie'!V31</f>
        <v/>
      </c>
      <c r="L32" s="56" t="str">
        <f>'Feuille de saisie'!W31</f>
        <v/>
      </c>
      <c r="M32" s="56" t="str">
        <f>'Feuille de saisie'!X31</f>
        <v/>
      </c>
      <c r="N32" s="56" t="str">
        <f>'Feuille de saisie'!Y31</f>
        <v/>
      </c>
      <c r="O32" s="57"/>
    </row>
    <row r="33" spans="1:15" x14ac:dyDescent="0.25">
      <c r="A33" s="58">
        <f>'Feuille de saisie'!C32</f>
        <v>26</v>
      </c>
      <c r="B33" s="59">
        <f>'Feuille de saisie'!D32</f>
        <v>0</v>
      </c>
      <c r="C33" s="61" t="str">
        <f>CONCATENATE('Feuille de saisie'!AA32," ",'Feuille de saisie'!AB32)</f>
        <v xml:space="preserve"> </v>
      </c>
      <c r="D33" s="61" t="str">
        <f>'Feuille de saisie'!AC32</f>
        <v/>
      </c>
      <c r="E33" s="59" t="str">
        <f>'Feuille de saisie'!AD32</f>
        <v/>
      </c>
      <c r="F33" s="62" t="str">
        <f>'Feuille de saisie'!AF32</f>
        <v/>
      </c>
      <c r="G33" s="63" t="str">
        <f>'Feuille de saisie'!AE32</f>
        <v/>
      </c>
      <c r="H33" s="55" t="str">
        <f>'Feuille de saisie'!S32</f>
        <v/>
      </c>
      <c r="I33" s="56" t="str">
        <f>'Feuille de saisie'!T32</f>
        <v/>
      </c>
      <c r="J33" s="56" t="str">
        <f>'Feuille de saisie'!U32</f>
        <v/>
      </c>
      <c r="K33" s="56" t="str">
        <f>'Feuille de saisie'!V32</f>
        <v/>
      </c>
      <c r="L33" s="56" t="str">
        <f>'Feuille de saisie'!W32</f>
        <v/>
      </c>
      <c r="M33" s="56" t="str">
        <f>'Feuille de saisie'!X32</f>
        <v/>
      </c>
      <c r="N33" s="56" t="str">
        <f>'Feuille de saisie'!Y32</f>
        <v/>
      </c>
      <c r="O33" s="57"/>
    </row>
    <row r="34" spans="1:15" x14ac:dyDescent="0.25">
      <c r="A34" s="58">
        <f>'Feuille de saisie'!C33</f>
        <v>27</v>
      </c>
      <c r="B34" s="59">
        <f>'Feuille de saisie'!D33</f>
        <v>0</v>
      </c>
      <c r="C34" s="61" t="str">
        <f>CONCATENATE('Feuille de saisie'!AA33," ",'Feuille de saisie'!AB33)</f>
        <v xml:space="preserve"> </v>
      </c>
      <c r="D34" s="61" t="str">
        <f>'Feuille de saisie'!AC33</f>
        <v/>
      </c>
      <c r="E34" s="59" t="str">
        <f>'Feuille de saisie'!AD33</f>
        <v/>
      </c>
      <c r="F34" s="62" t="str">
        <f>'Feuille de saisie'!AF33</f>
        <v/>
      </c>
      <c r="G34" s="63" t="str">
        <f>'Feuille de saisie'!AE33</f>
        <v/>
      </c>
      <c r="H34" s="55" t="str">
        <f>'Feuille de saisie'!S33</f>
        <v/>
      </c>
      <c r="I34" s="56" t="str">
        <f>'Feuille de saisie'!T33</f>
        <v/>
      </c>
      <c r="J34" s="56" t="str">
        <f>'Feuille de saisie'!U33</f>
        <v/>
      </c>
      <c r="K34" s="56" t="str">
        <f>'Feuille de saisie'!V33</f>
        <v/>
      </c>
      <c r="L34" s="56" t="str">
        <f>'Feuille de saisie'!W33</f>
        <v/>
      </c>
      <c r="M34" s="56" t="str">
        <f>'Feuille de saisie'!X33</f>
        <v/>
      </c>
      <c r="N34" s="56" t="str">
        <f>'Feuille de saisie'!Y33</f>
        <v/>
      </c>
      <c r="O34" s="57"/>
    </row>
    <row r="35" spans="1:15" x14ac:dyDescent="0.25">
      <c r="A35" s="58">
        <f>'Feuille de saisie'!C34</f>
        <v>28</v>
      </c>
      <c r="B35" s="59">
        <f>'Feuille de saisie'!D34</f>
        <v>0</v>
      </c>
      <c r="C35" s="61" t="str">
        <f>CONCATENATE('Feuille de saisie'!AA34," ",'Feuille de saisie'!AB34)</f>
        <v xml:space="preserve"> </v>
      </c>
      <c r="D35" s="61" t="str">
        <f>'Feuille de saisie'!AC34</f>
        <v/>
      </c>
      <c r="E35" s="59" t="str">
        <f>'Feuille de saisie'!AD34</f>
        <v/>
      </c>
      <c r="F35" s="62" t="str">
        <f>'Feuille de saisie'!AF34</f>
        <v/>
      </c>
      <c r="G35" s="63" t="str">
        <f>'Feuille de saisie'!AE34</f>
        <v/>
      </c>
      <c r="H35" s="55" t="str">
        <f>'Feuille de saisie'!S34</f>
        <v/>
      </c>
      <c r="I35" s="56" t="str">
        <f>'Feuille de saisie'!T34</f>
        <v/>
      </c>
      <c r="J35" s="56" t="str">
        <f>'Feuille de saisie'!U34</f>
        <v/>
      </c>
      <c r="K35" s="56" t="str">
        <f>'Feuille de saisie'!V34</f>
        <v/>
      </c>
      <c r="L35" s="56" t="str">
        <f>'Feuille de saisie'!W34</f>
        <v/>
      </c>
      <c r="M35" s="56" t="str">
        <f>'Feuille de saisie'!X34</f>
        <v/>
      </c>
      <c r="N35" s="56" t="str">
        <f>'Feuille de saisie'!Y34</f>
        <v/>
      </c>
      <c r="O35" s="57"/>
    </row>
    <row r="36" spans="1:15" x14ac:dyDescent="0.25">
      <c r="A36" s="58">
        <f>'Feuille de saisie'!C35</f>
        <v>29</v>
      </c>
      <c r="B36" s="59">
        <f>'Feuille de saisie'!D35</f>
        <v>0</v>
      </c>
      <c r="C36" s="61" t="str">
        <f>CONCATENATE('Feuille de saisie'!AA35," ",'Feuille de saisie'!AB35)</f>
        <v xml:space="preserve"> </v>
      </c>
      <c r="D36" s="61" t="str">
        <f>'Feuille de saisie'!AC35</f>
        <v/>
      </c>
      <c r="E36" s="59" t="str">
        <f>'Feuille de saisie'!AD35</f>
        <v/>
      </c>
      <c r="F36" s="62" t="str">
        <f>'Feuille de saisie'!AF35</f>
        <v/>
      </c>
      <c r="G36" s="63" t="str">
        <f>'Feuille de saisie'!AE35</f>
        <v/>
      </c>
      <c r="H36" s="55" t="str">
        <f>'Feuille de saisie'!S35</f>
        <v/>
      </c>
      <c r="I36" s="56" t="str">
        <f>'Feuille de saisie'!T35</f>
        <v/>
      </c>
      <c r="J36" s="56" t="str">
        <f>'Feuille de saisie'!U35</f>
        <v/>
      </c>
      <c r="K36" s="56" t="str">
        <f>'Feuille de saisie'!V35</f>
        <v/>
      </c>
      <c r="L36" s="56" t="str">
        <f>'Feuille de saisie'!W35</f>
        <v/>
      </c>
      <c r="M36" s="56" t="str">
        <f>'Feuille de saisie'!X35</f>
        <v/>
      </c>
      <c r="N36" s="56" t="str">
        <f>'Feuille de saisie'!Y35</f>
        <v/>
      </c>
      <c r="O36" s="57"/>
    </row>
    <row r="37" spans="1:15" x14ac:dyDescent="0.25">
      <c r="A37" s="58">
        <f>'Feuille de saisie'!C36</f>
        <v>30</v>
      </c>
      <c r="B37" s="59">
        <f>'Feuille de saisie'!D36</f>
        <v>0</v>
      </c>
      <c r="C37" s="61" t="str">
        <f>CONCATENATE('Feuille de saisie'!AA36," ",'Feuille de saisie'!AB36)</f>
        <v xml:space="preserve"> </v>
      </c>
      <c r="D37" s="61" t="str">
        <f>'Feuille de saisie'!AC36</f>
        <v/>
      </c>
      <c r="E37" s="59" t="str">
        <f>'Feuille de saisie'!AD36</f>
        <v/>
      </c>
      <c r="F37" s="62" t="str">
        <f>'Feuille de saisie'!AF36</f>
        <v/>
      </c>
      <c r="G37" s="63" t="str">
        <f>'Feuille de saisie'!AE36</f>
        <v/>
      </c>
      <c r="H37" s="55" t="str">
        <f>'Feuille de saisie'!S36</f>
        <v/>
      </c>
      <c r="I37" s="56" t="str">
        <f>'Feuille de saisie'!T36</f>
        <v/>
      </c>
      <c r="J37" s="56" t="str">
        <f>'Feuille de saisie'!U36</f>
        <v/>
      </c>
      <c r="K37" s="56" t="str">
        <f>'Feuille de saisie'!V36</f>
        <v/>
      </c>
      <c r="L37" s="56" t="str">
        <f>'Feuille de saisie'!W36</f>
        <v/>
      </c>
      <c r="M37" s="56" t="str">
        <f>'Feuille de saisie'!X36</f>
        <v/>
      </c>
      <c r="N37" s="56" t="str">
        <f>'Feuille de saisie'!Y36</f>
        <v/>
      </c>
      <c r="O37" s="57"/>
    </row>
    <row r="38" spans="1:15" x14ac:dyDescent="0.25">
      <c r="A38" s="58">
        <f>'Feuille de saisie'!C37</f>
        <v>31</v>
      </c>
      <c r="B38" s="59">
        <f>'Feuille de saisie'!D37</f>
        <v>0</v>
      </c>
      <c r="C38" s="61" t="str">
        <f>CONCATENATE('Feuille de saisie'!AA37," ",'Feuille de saisie'!AB37)</f>
        <v xml:space="preserve"> </v>
      </c>
      <c r="D38" s="61" t="str">
        <f>'Feuille de saisie'!AC37</f>
        <v/>
      </c>
      <c r="E38" s="59" t="str">
        <f>'Feuille de saisie'!AD37</f>
        <v/>
      </c>
      <c r="F38" s="62" t="str">
        <f>'Feuille de saisie'!AF37</f>
        <v/>
      </c>
      <c r="G38" s="63" t="str">
        <f>'Feuille de saisie'!AE37</f>
        <v/>
      </c>
      <c r="H38" s="55" t="str">
        <f>'Feuille de saisie'!S37</f>
        <v/>
      </c>
      <c r="I38" s="56" t="str">
        <f>'Feuille de saisie'!T37</f>
        <v/>
      </c>
      <c r="J38" s="56" t="str">
        <f>'Feuille de saisie'!U37</f>
        <v/>
      </c>
      <c r="K38" s="56" t="str">
        <f>'Feuille de saisie'!V37</f>
        <v/>
      </c>
      <c r="L38" s="56" t="str">
        <f>'Feuille de saisie'!W37</f>
        <v/>
      </c>
      <c r="M38" s="56" t="str">
        <f>'Feuille de saisie'!X37</f>
        <v/>
      </c>
      <c r="N38" s="56" t="str">
        <f>'Feuille de saisie'!Y37</f>
        <v/>
      </c>
      <c r="O38" s="57"/>
    </row>
    <row r="39" spans="1:15" x14ac:dyDescent="0.25">
      <c r="A39" s="58">
        <f>'Feuille de saisie'!C38</f>
        <v>32</v>
      </c>
      <c r="B39" s="59">
        <f>'Feuille de saisie'!D38</f>
        <v>0</v>
      </c>
      <c r="C39" s="61" t="str">
        <f>CONCATENATE('Feuille de saisie'!AA38," ",'Feuille de saisie'!AB38)</f>
        <v xml:space="preserve"> </v>
      </c>
      <c r="D39" s="61" t="str">
        <f>'Feuille de saisie'!AC38</f>
        <v/>
      </c>
      <c r="E39" s="59" t="str">
        <f>'Feuille de saisie'!AD38</f>
        <v/>
      </c>
      <c r="F39" s="62" t="str">
        <f>'Feuille de saisie'!AF38</f>
        <v/>
      </c>
      <c r="G39" s="63" t="str">
        <f>'Feuille de saisie'!AE38</f>
        <v/>
      </c>
      <c r="H39" s="55" t="str">
        <f>'Feuille de saisie'!S38</f>
        <v/>
      </c>
      <c r="I39" s="56" t="str">
        <f>'Feuille de saisie'!T38</f>
        <v/>
      </c>
      <c r="J39" s="56" t="str">
        <f>'Feuille de saisie'!U38</f>
        <v/>
      </c>
      <c r="K39" s="56" t="str">
        <f>'Feuille de saisie'!V38</f>
        <v/>
      </c>
      <c r="L39" s="56" t="str">
        <f>'Feuille de saisie'!W38</f>
        <v/>
      </c>
      <c r="M39" s="56" t="str">
        <f>'Feuille de saisie'!X38</f>
        <v/>
      </c>
      <c r="N39" s="56" t="str">
        <f>'Feuille de saisie'!Y38</f>
        <v/>
      </c>
      <c r="O39" s="57"/>
    </row>
    <row r="40" spans="1:15" x14ac:dyDescent="0.25">
      <c r="A40" s="58">
        <f>'Feuille de saisie'!C39</f>
        <v>33</v>
      </c>
      <c r="B40" s="59">
        <f>'Feuille de saisie'!D39</f>
        <v>0</v>
      </c>
      <c r="C40" s="61" t="str">
        <f>CONCATENATE('Feuille de saisie'!AA39," ",'Feuille de saisie'!AB39)</f>
        <v xml:space="preserve"> </v>
      </c>
      <c r="D40" s="61" t="str">
        <f>'Feuille de saisie'!AC39</f>
        <v/>
      </c>
      <c r="E40" s="59" t="str">
        <f>'Feuille de saisie'!AD39</f>
        <v/>
      </c>
      <c r="F40" s="62" t="str">
        <f>'Feuille de saisie'!AF39</f>
        <v/>
      </c>
      <c r="G40" s="63" t="str">
        <f>'Feuille de saisie'!AE39</f>
        <v/>
      </c>
      <c r="H40" s="55" t="str">
        <f>'Feuille de saisie'!S39</f>
        <v/>
      </c>
      <c r="I40" s="56" t="str">
        <f>'Feuille de saisie'!T39</f>
        <v/>
      </c>
      <c r="J40" s="56" t="str">
        <f>'Feuille de saisie'!U39</f>
        <v/>
      </c>
      <c r="K40" s="56" t="str">
        <f>'Feuille de saisie'!V39</f>
        <v/>
      </c>
      <c r="L40" s="56" t="str">
        <f>'Feuille de saisie'!W39</f>
        <v/>
      </c>
      <c r="M40" s="56" t="str">
        <f>'Feuille de saisie'!X39</f>
        <v/>
      </c>
      <c r="N40" s="56" t="str">
        <f>'Feuille de saisie'!Y39</f>
        <v/>
      </c>
      <c r="O40" s="57"/>
    </row>
    <row r="41" spans="1:15" x14ac:dyDescent="0.25">
      <c r="A41" s="58">
        <f>'Feuille de saisie'!C40</f>
        <v>34</v>
      </c>
      <c r="B41" s="59">
        <f>'Feuille de saisie'!D40</f>
        <v>0</v>
      </c>
      <c r="C41" s="61" t="str">
        <f>CONCATENATE('Feuille de saisie'!AA40," ",'Feuille de saisie'!AB40)</f>
        <v xml:space="preserve"> </v>
      </c>
      <c r="D41" s="61" t="str">
        <f>'Feuille de saisie'!AC40</f>
        <v/>
      </c>
      <c r="E41" s="59" t="str">
        <f>'Feuille de saisie'!AD40</f>
        <v/>
      </c>
      <c r="F41" s="62" t="str">
        <f>'Feuille de saisie'!AF40</f>
        <v/>
      </c>
      <c r="G41" s="63" t="str">
        <f>'Feuille de saisie'!AE40</f>
        <v/>
      </c>
      <c r="H41" s="55" t="str">
        <f>'Feuille de saisie'!S40</f>
        <v/>
      </c>
      <c r="I41" s="56" t="str">
        <f>'Feuille de saisie'!T40</f>
        <v/>
      </c>
      <c r="J41" s="56" t="str">
        <f>'Feuille de saisie'!U40</f>
        <v/>
      </c>
      <c r="K41" s="56" t="str">
        <f>'Feuille de saisie'!V40</f>
        <v/>
      </c>
      <c r="L41" s="56" t="str">
        <f>'Feuille de saisie'!W40</f>
        <v/>
      </c>
      <c r="M41" s="56" t="str">
        <f>'Feuille de saisie'!X40</f>
        <v/>
      </c>
      <c r="N41" s="56" t="str">
        <f>'Feuille de saisie'!Y40</f>
        <v/>
      </c>
      <c r="O41" s="57"/>
    </row>
    <row r="42" spans="1:15" x14ac:dyDescent="0.25">
      <c r="A42" s="58">
        <f>'Feuille de saisie'!C41</f>
        <v>35</v>
      </c>
      <c r="B42" s="59">
        <f>'Feuille de saisie'!D41</f>
        <v>0</v>
      </c>
      <c r="C42" s="61" t="str">
        <f>CONCATENATE('Feuille de saisie'!AA41," ",'Feuille de saisie'!AB41)</f>
        <v xml:space="preserve"> </v>
      </c>
      <c r="D42" s="61" t="str">
        <f>'Feuille de saisie'!AC41</f>
        <v/>
      </c>
      <c r="E42" s="59" t="str">
        <f>'Feuille de saisie'!AD41</f>
        <v/>
      </c>
      <c r="F42" s="62" t="str">
        <f>'Feuille de saisie'!AF41</f>
        <v/>
      </c>
      <c r="G42" s="63" t="str">
        <f>'Feuille de saisie'!AE41</f>
        <v/>
      </c>
      <c r="H42" s="55" t="str">
        <f>'Feuille de saisie'!S41</f>
        <v/>
      </c>
      <c r="I42" s="56" t="str">
        <f>'Feuille de saisie'!T41</f>
        <v/>
      </c>
      <c r="J42" s="56" t="str">
        <f>'Feuille de saisie'!U41</f>
        <v/>
      </c>
      <c r="K42" s="56" t="str">
        <f>'Feuille de saisie'!V41</f>
        <v/>
      </c>
      <c r="L42" s="56" t="str">
        <f>'Feuille de saisie'!W41</f>
        <v/>
      </c>
      <c r="M42" s="56" t="str">
        <f>'Feuille de saisie'!X41</f>
        <v/>
      </c>
      <c r="N42" s="56" t="str">
        <f>'Feuille de saisie'!Y41</f>
        <v/>
      </c>
      <c r="O42" s="57"/>
    </row>
    <row r="43" spans="1:15" x14ac:dyDescent="0.25">
      <c r="A43" s="58">
        <f>'Feuille de saisie'!C42</f>
        <v>36</v>
      </c>
      <c r="B43" s="59">
        <f>'Feuille de saisie'!D42</f>
        <v>0</v>
      </c>
      <c r="C43" s="61" t="str">
        <f>CONCATENATE('Feuille de saisie'!AA42," ",'Feuille de saisie'!AB42)</f>
        <v xml:space="preserve"> </v>
      </c>
      <c r="D43" s="61" t="str">
        <f>'Feuille de saisie'!AC42</f>
        <v/>
      </c>
      <c r="E43" s="59" t="str">
        <f>'Feuille de saisie'!AD42</f>
        <v/>
      </c>
      <c r="F43" s="62" t="str">
        <f>'Feuille de saisie'!AF42</f>
        <v/>
      </c>
      <c r="G43" s="63" t="str">
        <f>'Feuille de saisie'!AE42</f>
        <v/>
      </c>
      <c r="H43" s="55" t="str">
        <f>'Feuille de saisie'!S42</f>
        <v/>
      </c>
      <c r="I43" s="56" t="str">
        <f>'Feuille de saisie'!T42</f>
        <v/>
      </c>
      <c r="J43" s="56" t="str">
        <f>'Feuille de saisie'!U42</f>
        <v/>
      </c>
      <c r="K43" s="56" t="str">
        <f>'Feuille de saisie'!V42</f>
        <v/>
      </c>
      <c r="L43" s="56" t="str">
        <f>'Feuille de saisie'!W42</f>
        <v/>
      </c>
      <c r="M43" s="56" t="str">
        <f>'Feuille de saisie'!X42</f>
        <v/>
      </c>
      <c r="N43" s="56" t="str">
        <f>'Feuille de saisie'!Y42</f>
        <v/>
      </c>
      <c r="O43" s="57"/>
    </row>
    <row r="44" spans="1:15" x14ac:dyDescent="0.25">
      <c r="A44" s="58">
        <f>'Feuille de saisie'!C43</f>
        <v>37</v>
      </c>
      <c r="B44" s="59">
        <f>'Feuille de saisie'!D43</f>
        <v>0</v>
      </c>
      <c r="C44" s="61" t="str">
        <f>CONCATENATE('Feuille de saisie'!AA43," ",'Feuille de saisie'!AB43)</f>
        <v xml:space="preserve"> </v>
      </c>
      <c r="D44" s="61" t="str">
        <f>'Feuille de saisie'!AC43</f>
        <v/>
      </c>
      <c r="E44" s="59" t="str">
        <f>'Feuille de saisie'!AD43</f>
        <v/>
      </c>
      <c r="F44" s="62" t="str">
        <f>'Feuille de saisie'!AF43</f>
        <v/>
      </c>
      <c r="G44" s="63" t="str">
        <f>'Feuille de saisie'!AE43</f>
        <v/>
      </c>
      <c r="H44" s="55" t="str">
        <f>'Feuille de saisie'!S43</f>
        <v/>
      </c>
      <c r="I44" s="56" t="str">
        <f>'Feuille de saisie'!T43</f>
        <v/>
      </c>
      <c r="J44" s="56" t="str">
        <f>'Feuille de saisie'!U43</f>
        <v/>
      </c>
      <c r="K44" s="56" t="str">
        <f>'Feuille de saisie'!V43</f>
        <v/>
      </c>
      <c r="L44" s="56" t="str">
        <f>'Feuille de saisie'!W43</f>
        <v/>
      </c>
      <c r="M44" s="56" t="str">
        <f>'Feuille de saisie'!X43</f>
        <v/>
      </c>
      <c r="N44" s="56" t="str">
        <f>'Feuille de saisie'!Y43</f>
        <v/>
      </c>
      <c r="O44" s="57"/>
    </row>
    <row r="45" spans="1:15" x14ac:dyDescent="0.25">
      <c r="A45" s="58">
        <f>'Feuille de saisie'!C44</f>
        <v>38</v>
      </c>
      <c r="B45" s="59">
        <f>'Feuille de saisie'!D44</f>
        <v>0</v>
      </c>
      <c r="C45" s="61" t="str">
        <f>CONCATENATE('Feuille de saisie'!AA44," ",'Feuille de saisie'!AB44)</f>
        <v xml:space="preserve"> </v>
      </c>
      <c r="D45" s="61" t="str">
        <f>'Feuille de saisie'!AC44</f>
        <v/>
      </c>
      <c r="E45" s="59" t="str">
        <f>'Feuille de saisie'!AD44</f>
        <v/>
      </c>
      <c r="F45" s="62" t="str">
        <f>'Feuille de saisie'!AF44</f>
        <v/>
      </c>
      <c r="G45" s="63" t="str">
        <f>'Feuille de saisie'!AE44</f>
        <v/>
      </c>
      <c r="H45" s="55" t="str">
        <f>'Feuille de saisie'!S44</f>
        <v/>
      </c>
      <c r="I45" s="56" t="str">
        <f>'Feuille de saisie'!T44</f>
        <v/>
      </c>
      <c r="J45" s="56" t="str">
        <f>'Feuille de saisie'!U44</f>
        <v/>
      </c>
      <c r="K45" s="56" t="str">
        <f>'Feuille de saisie'!V44</f>
        <v/>
      </c>
      <c r="L45" s="56" t="str">
        <f>'Feuille de saisie'!W44</f>
        <v/>
      </c>
      <c r="M45" s="56" t="str">
        <f>'Feuille de saisie'!X44</f>
        <v/>
      </c>
      <c r="N45" s="56" t="str">
        <f>'Feuille de saisie'!Y44</f>
        <v/>
      </c>
      <c r="O45" s="57"/>
    </row>
    <row r="46" spans="1:15" x14ac:dyDescent="0.25">
      <c r="A46" s="58">
        <f>'Feuille de saisie'!C45</f>
        <v>39</v>
      </c>
      <c r="B46" s="59">
        <f>'Feuille de saisie'!D45</f>
        <v>0</v>
      </c>
      <c r="C46" s="61" t="str">
        <f>CONCATENATE('Feuille de saisie'!AA45," ",'Feuille de saisie'!AB45)</f>
        <v xml:space="preserve"> </v>
      </c>
      <c r="D46" s="61" t="str">
        <f>'Feuille de saisie'!AC45</f>
        <v/>
      </c>
      <c r="E46" s="59" t="str">
        <f>'Feuille de saisie'!AD45</f>
        <v/>
      </c>
      <c r="F46" s="62" t="str">
        <f>'Feuille de saisie'!AF45</f>
        <v/>
      </c>
      <c r="G46" s="63" t="str">
        <f>'Feuille de saisie'!AE45</f>
        <v/>
      </c>
      <c r="H46" s="55" t="str">
        <f>'Feuille de saisie'!S45</f>
        <v/>
      </c>
      <c r="I46" s="56" t="str">
        <f>'Feuille de saisie'!T45</f>
        <v/>
      </c>
      <c r="J46" s="56" t="str">
        <f>'Feuille de saisie'!U45</f>
        <v/>
      </c>
      <c r="K46" s="56" t="str">
        <f>'Feuille de saisie'!V45</f>
        <v/>
      </c>
      <c r="L46" s="56" t="str">
        <f>'Feuille de saisie'!W45</f>
        <v/>
      </c>
      <c r="M46" s="56" t="str">
        <f>'Feuille de saisie'!X45</f>
        <v/>
      </c>
      <c r="N46" s="56" t="str">
        <f>'Feuille de saisie'!Y45</f>
        <v/>
      </c>
      <c r="O46" s="57"/>
    </row>
    <row r="47" spans="1:15" x14ac:dyDescent="0.25">
      <c r="A47" s="58">
        <f>'Feuille de saisie'!C46</f>
        <v>40</v>
      </c>
      <c r="B47" s="59">
        <f>'Feuille de saisie'!D46</f>
        <v>0</v>
      </c>
      <c r="C47" s="61" t="str">
        <f>CONCATENATE('Feuille de saisie'!AA46," ",'Feuille de saisie'!AB46)</f>
        <v xml:space="preserve"> </v>
      </c>
      <c r="D47" s="61" t="str">
        <f>'Feuille de saisie'!AC46</f>
        <v/>
      </c>
      <c r="E47" s="59" t="str">
        <f>'Feuille de saisie'!AD46</f>
        <v/>
      </c>
      <c r="F47" s="62" t="str">
        <f>'Feuille de saisie'!AF46</f>
        <v/>
      </c>
      <c r="G47" s="63" t="str">
        <f>'Feuille de saisie'!AE46</f>
        <v/>
      </c>
      <c r="H47" s="55" t="str">
        <f>'Feuille de saisie'!S46</f>
        <v/>
      </c>
      <c r="I47" s="56" t="str">
        <f>'Feuille de saisie'!T46</f>
        <v/>
      </c>
      <c r="J47" s="56" t="str">
        <f>'Feuille de saisie'!U46</f>
        <v/>
      </c>
      <c r="K47" s="56" t="str">
        <f>'Feuille de saisie'!V46</f>
        <v/>
      </c>
      <c r="L47" s="56" t="str">
        <f>'Feuille de saisie'!W46</f>
        <v/>
      </c>
      <c r="M47" s="56" t="str">
        <f>'Feuille de saisie'!X46</f>
        <v/>
      </c>
      <c r="N47" s="56" t="str">
        <f>'Feuille de saisie'!Y46</f>
        <v/>
      </c>
      <c r="O47" s="57"/>
    </row>
    <row r="48" spans="1:15" x14ac:dyDescent="0.25">
      <c r="A48" s="58">
        <f>'Feuille de saisie'!C47</f>
        <v>41</v>
      </c>
      <c r="B48" s="59">
        <f>'Feuille de saisie'!D47</f>
        <v>0</v>
      </c>
      <c r="C48" s="61" t="str">
        <f>CONCATENATE('Feuille de saisie'!AA47," ",'Feuille de saisie'!AB47)</f>
        <v xml:space="preserve"> </v>
      </c>
      <c r="D48" s="61" t="str">
        <f>'Feuille de saisie'!AC47</f>
        <v/>
      </c>
      <c r="E48" s="59" t="str">
        <f>'Feuille de saisie'!AD47</f>
        <v/>
      </c>
      <c r="F48" s="62" t="str">
        <f>'Feuille de saisie'!AF47</f>
        <v/>
      </c>
      <c r="G48" s="63" t="str">
        <f>'Feuille de saisie'!AE47</f>
        <v/>
      </c>
      <c r="H48" s="55" t="str">
        <f>'Feuille de saisie'!S47</f>
        <v/>
      </c>
      <c r="I48" s="56" t="str">
        <f>'Feuille de saisie'!T47</f>
        <v/>
      </c>
      <c r="J48" s="56" t="str">
        <f>'Feuille de saisie'!U47</f>
        <v/>
      </c>
      <c r="K48" s="56" t="str">
        <f>'Feuille de saisie'!V47</f>
        <v/>
      </c>
      <c r="L48" s="56" t="str">
        <f>'Feuille de saisie'!W47</f>
        <v/>
      </c>
      <c r="M48" s="56" t="str">
        <f>'Feuille de saisie'!X47</f>
        <v/>
      </c>
      <c r="N48" s="56" t="str">
        <f>'Feuille de saisie'!Y47</f>
        <v/>
      </c>
      <c r="O48" s="57"/>
    </row>
    <row r="49" spans="1:15" x14ac:dyDescent="0.25">
      <c r="A49" s="58">
        <f>'Feuille de saisie'!C48</f>
        <v>42</v>
      </c>
      <c r="B49" s="59">
        <f>'Feuille de saisie'!D48</f>
        <v>0</v>
      </c>
      <c r="C49" s="61" t="str">
        <f>CONCATENATE('Feuille de saisie'!AA48," ",'Feuille de saisie'!AB48)</f>
        <v xml:space="preserve"> </v>
      </c>
      <c r="D49" s="61" t="str">
        <f>'Feuille de saisie'!AC48</f>
        <v/>
      </c>
      <c r="E49" s="59" t="str">
        <f>'Feuille de saisie'!AD48</f>
        <v/>
      </c>
      <c r="F49" s="62" t="str">
        <f>'Feuille de saisie'!AF48</f>
        <v/>
      </c>
      <c r="G49" s="63" t="str">
        <f>'Feuille de saisie'!AE48</f>
        <v/>
      </c>
      <c r="H49" s="55" t="str">
        <f>'Feuille de saisie'!S48</f>
        <v/>
      </c>
      <c r="I49" s="56" t="str">
        <f>'Feuille de saisie'!T48</f>
        <v/>
      </c>
      <c r="J49" s="56" t="str">
        <f>'Feuille de saisie'!U48</f>
        <v/>
      </c>
      <c r="K49" s="56" t="str">
        <f>'Feuille de saisie'!V48</f>
        <v/>
      </c>
      <c r="L49" s="56" t="str">
        <f>'Feuille de saisie'!W48</f>
        <v/>
      </c>
      <c r="M49" s="56" t="str">
        <f>'Feuille de saisie'!X48</f>
        <v/>
      </c>
      <c r="N49" s="56" t="str">
        <f>'Feuille de saisie'!Y48</f>
        <v/>
      </c>
      <c r="O49" s="57"/>
    </row>
    <row r="50" spans="1:15" x14ac:dyDescent="0.25">
      <c r="A50" s="58">
        <f>'Feuille de saisie'!C49</f>
        <v>43</v>
      </c>
      <c r="B50" s="59">
        <f>'Feuille de saisie'!D49</f>
        <v>0</v>
      </c>
      <c r="C50" s="61" t="str">
        <f>CONCATENATE('Feuille de saisie'!AA49," ",'Feuille de saisie'!AB49)</f>
        <v xml:space="preserve"> </v>
      </c>
      <c r="D50" s="61" t="str">
        <f>'Feuille de saisie'!AC49</f>
        <v/>
      </c>
      <c r="E50" s="59" t="str">
        <f>'Feuille de saisie'!AD49</f>
        <v/>
      </c>
      <c r="F50" s="62" t="str">
        <f>'Feuille de saisie'!AF49</f>
        <v/>
      </c>
      <c r="G50" s="63" t="str">
        <f>'Feuille de saisie'!AE49</f>
        <v/>
      </c>
      <c r="H50" s="55" t="str">
        <f>'Feuille de saisie'!S49</f>
        <v/>
      </c>
      <c r="I50" s="56" t="str">
        <f>'Feuille de saisie'!T49</f>
        <v/>
      </c>
      <c r="J50" s="56" t="str">
        <f>'Feuille de saisie'!U49</f>
        <v/>
      </c>
      <c r="K50" s="56" t="str">
        <f>'Feuille de saisie'!V49</f>
        <v/>
      </c>
      <c r="L50" s="56" t="str">
        <f>'Feuille de saisie'!W49</f>
        <v/>
      </c>
      <c r="M50" s="56" t="str">
        <f>'Feuille de saisie'!X49</f>
        <v/>
      </c>
      <c r="N50" s="56" t="str">
        <f>'Feuille de saisie'!Y49</f>
        <v/>
      </c>
      <c r="O50" s="57"/>
    </row>
    <row r="51" spans="1:15" x14ac:dyDescent="0.25">
      <c r="A51" s="58">
        <f>'Feuille de saisie'!C50</f>
        <v>44</v>
      </c>
      <c r="B51" s="59">
        <f>'Feuille de saisie'!D50</f>
        <v>0</v>
      </c>
      <c r="C51" s="61" t="str">
        <f>CONCATENATE('Feuille de saisie'!AA50," ",'Feuille de saisie'!AB50)</f>
        <v xml:space="preserve"> </v>
      </c>
      <c r="D51" s="61" t="str">
        <f>'Feuille de saisie'!AC50</f>
        <v/>
      </c>
      <c r="E51" s="59" t="str">
        <f>'Feuille de saisie'!AD50</f>
        <v/>
      </c>
      <c r="F51" s="62" t="str">
        <f>'Feuille de saisie'!AF50</f>
        <v/>
      </c>
      <c r="G51" s="63" t="str">
        <f>'Feuille de saisie'!AE50</f>
        <v/>
      </c>
      <c r="H51" s="55" t="str">
        <f>'Feuille de saisie'!S50</f>
        <v/>
      </c>
      <c r="I51" s="56" t="str">
        <f>'Feuille de saisie'!T50</f>
        <v/>
      </c>
      <c r="J51" s="56" t="str">
        <f>'Feuille de saisie'!U50</f>
        <v/>
      </c>
      <c r="K51" s="56" t="str">
        <f>'Feuille de saisie'!V50</f>
        <v/>
      </c>
      <c r="L51" s="56" t="str">
        <f>'Feuille de saisie'!W50</f>
        <v/>
      </c>
      <c r="M51" s="56" t="str">
        <f>'Feuille de saisie'!X50</f>
        <v/>
      </c>
      <c r="N51" s="56" t="str">
        <f>'Feuille de saisie'!Y50</f>
        <v/>
      </c>
      <c r="O51" s="57"/>
    </row>
    <row r="52" spans="1:15" x14ac:dyDescent="0.25">
      <c r="A52" s="58">
        <f>'Feuille de saisie'!C51</f>
        <v>45</v>
      </c>
      <c r="B52" s="59">
        <f>'Feuille de saisie'!D51</f>
        <v>0</v>
      </c>
      <c r="C52" s="61" t="str">
        <f>CONCATENATE('Feuille de saisie'!AA51," ",'Feuille de saisie'!AB51)</f>
        <v xml:space="preserve"> </v>
      </c>
      <c r="D52" s="61" t="str">
        <f>'Feuille de saisie'!AC51</f>
        <v/>
      </c>
      <c r="E52" s="59" t="str">
        <f>'Feuille de saisie'!AD51</f>
        <v/>
      </c>
      <c r="F52" s="62" t="str">
        <f>'Feuille de saisie'!AF51</f>
        <v/>
      </c>
      <c r="G52" s="63" t="str">
        <f>'Feuille de saisie'!AE51</f>
        <v/>
      </c>
      <c r="H52" s="55" t="str">
        <f>'Feuille de saisie'!S51</f>
        <v/>
      </c>
      <c r="I52" s="56" t="str">
        <f>'Feuille de saisie'!T51</f>
        <v/>
      </c>
      <c r="J52" s="56" t="str">
        <f>'Feuille de saisie'!U51</f>
        <v/>
      </c>
      <c r="K52" s="56" t="str">
        <f>'Feuille de saisie'!V51</f>
        <v/>
      </c>
      <c r="L52" s="56" t="str">
        <f>'Feuille de saisie'!W51</f>
        <v/>
      </c>
      <c r="M52" s="56" t="str">
        <f>'Feuille de saisie'!X51</f>
        <v/>
      </c>
      <c r="N52" s="56" t="str">
        <f>'Feuille de saisie'!Y51</f>
        <v/>
      </c>
      <c r="O52" s="57"/>
    </row>
    <row r="53" spans="1:15" x14ac:dyDescent="0.25">
      <c r="A53" s="58">
        <f>'Feuille de saisie'!C52</f>
        <v>46</v>
      </c>
      <c r="B53" s="59">
        <f>'Feuille de saisie'!D52</f>
        <v>0</v>
      </c>
      <c r="C53" s="61" t="str">
        <f>CONCATENATE('Feuille de saisie'!AA52," ",'Feuille de saisie'!AB52)</f>
        <v xml:space="preserve"> </v>
      </c>
      <c r="D53" s="61" t="str">
        <f>'Feuille de saisie'!AC52</f>
        <v/>
      </c>
      <c r="E53" s="59" t="str">
        <f>'Feuille de saisie'!AD52</f>
        <v/>
      </c>
      <c r="F53" s="62" t="str">
        <f>'Feuille de saisie'!AF52</f>
        <v/>
      </c>
      <c r="G53" s="63" t="str">
        <f>'Feuille de saisie'!AE52</f>
        <v/>
      </c>
      <c r="H53" s="55" t="str">
        <f>'Feuille de saisie'!S52</f>
        <v/>
      </c>
      <c r="I53" s="56" t="str">
        <f>'Feuille de saisie'!T52</f>
        <v/>
      </c>
      <c r="J53" s="56" t="str">
        <f>'Feuille de saisie'!U52</f>
        <v/>
      </c>
      <c r="K53" s="56" t="str">
        <f>'Feuille de saisie'!V52</f>
        <v/>
      </c>
      <c r="L53" s="56" t="str">
        <f>'Feuille de saisie'!W52</f>
        <v/>
      </c>
      <c r="M53" s="56" t="str">
        <f>'Feuille de saisie'!X52</f>
        <v/>
      </c>
      <c r="N53" s="56" t="str">
        <f>'Feuille de saisie'!Y52</f>
        <v/>
      </c>
      <c r="O53" s="57"/>
    </row>
    <row r="54" spans="1:15" x14ac:dyDescent="0.25">
      <c r="A54" s="58">
        <f>'Feuille de saisie'!C53</f>
        <v>47</v>
      </c>
      <c r="B54" s="59">
        <f>'Feuille de saisie'!D53</f>
        <v>0</v>
      </c>
      <c r="C54" s="61" t="str">
        <f>CONCATENATE('Feuille de saisie'!AA53," ",'Feuille de saisie'!AB53)</f>
        <v xml:space="preserve"> </v>
      </c>
      <c r="D54" s="61" t="str">
        <f>'Feuille de saisie'!AC53</f>
        <v/>
      </c>
      <c r="E54" s="59" t="str">
        <f>'Feuille de saisie'!AD53</f>
        <v/>
      </c>
      <c r="F54" s="62" t="str">
        <f>'Feuille de saisie'!AF53</f>
        <v/>
      </c>
      <c r="G54" s="63" t="str">
        <f>'Feuille de saisie'!AE53</f>
        <v/>
      </c>
      <c r="H54" s="55" t="str">
        <f>'Feuille de saisie'!S53</f>
        <v/>
      </c>
      <c r="I54" s="56" t="str">
        <f>'Feuille de saisie'!T53</f>
        <v/>
      </c>
      <c r="J54" s="56" t="str">
        <f>'Feuille de saisie'!U53</f>
        <v/>
      </c>
      <c r="K54" s="56" t="str">
        <f>'Feuille de saisie'!V53</f>
        <v/>
      </c>
      <c r="L54" s="56" t="str">
        <f>'Feuille de saisie'!W53</f>
        <v/>
      </c>
      <c r="M54" s="56" t="str">
        <f>'Feuille de saisie'!X53</f>
        <v/>
      </c>
      <c r="N54" s="56" t="str">
        <f>'Feuille de saisie'!Y53</f>
        <v/>
      </c>
      <c r="O54" s="57"/>
    </row>
    <row r="55" spans="1:15" x14ac:dyDescent="0.25">
      <c r="A55" s="58">
        <f>'Feuille de saisie'!C54</f>
        <v>48</v>
      </c>
      <c r="B55" s="59">
        <f>'Feuille de saisie'!D54</f>
        <v>0</v>
      </c>
      <c r="C55" s="61" t="str">
        <f>CONCATENATE('Feuille de saisie'!AA54," ",'Feuille de saisie'!AB54)</f>
        <v xml:space="preserve"> </v>
      </c>
      <c r="D55" s="61" t="str">
        <f>'Feuille de saisie'!AC54</f>
        <v/>
      </c>
      <c r="E55" s="59" t="str">
        <f>'Feuille de saisie'!AD54</f>
        <v/>
      </c>
      <c r="F55" s="62" t="str">
        <f>'Feuille de saisie'!AF54</f>
        <v/>
      </c>
      <c r="G55" s="63" t="str">
        <f>'Feuille de saisie'!AE54</f>
        <v/>
      </c>
      <c r="H55" s="55" t="str">
        <f>'Feuille de saisie'!S54</f>
        <v/>
      </c>
      <c r="I55" s="56" t="str">
        <f>'Feuille de saisie'!T54</f>
        <v/>
      </c>
      <c r="J55" s="56" t="str">
        <f>'Feuille de saisie'!U54</f>
        <v/>
      </c>
      <c r="K55" s="56" t="str">
        <f>'Feuille de saisie'!V54</f>
        <v/>
      </c>
      <c r="L55" s="56" t="str">
        <f>'Feuille de saisie'!W54</f>
        <v/>
      </c>
      <c r="M55" s="56" t="str">
        <f>'Feuille de saisie'!X54</f>
        <v/>
      </c>
      <c r="N55" s="56" t="str">
        <f>'Feuille de saisie'!Y54</f>
        <v/>
      </c>
      <c r="O55" s="57"/>
    </row>
    <row r="56" spans="1:15" x14ac:dyDescent="0.25">
      <c r="A56" s="58">
        <f>'Feuille de saisie'!C55</f>
        <v>49</v>
      </c>
      <c r="B56" s="59">
        <f>'Feuille de saisie'!D55</f>
        <v>0</v>
      </c>
      <c r="C56" s="61" t="str">
        <f>CONCATENATE('Feuille de saisie'!AA55," ",'Feuille de saisie'!AB55)</f>
        <v xml:space="preserve"> </v>
      </c>
      <c r="D56" s="61" t="str">
        <f>'Feuille de saisie'!AC55</f>
        <v/>
      </c>
      <c r="E56" s="59" t="str">
        <f>'Feuille de saisie'!AD55</f>
        <v/>
      </c>
      <c r="F56" s="62" t="str">
        <f>'Feuille de saisie'!AF55</f>
        <v/>
      </c>
      <c r="G56" s="63" t="str">
        <f>'Feuille de saisie'!AE55</f>
        <v/>
      </c>
      <c r="H56" s="55" t="str">
        <f>'Feuille de saisie'!S55</f>
        <v/>
      </c>
      <c r="I56" s="56" t="str">
        <f>'Feuille de saisie'!T55</f>
        <v/>
      </c>
      <c r="J56" s="56" t="str">
        <f>'Feuille de saisie'!U55</f>
        <v/>
      </c>
      <c r="K56" s="56" t="str">
        <f>'Feuille de saisie'!V55</f>
        <v/>
      </c>
      <c r="L56" s="56" t="str">
        <f>'Feuille de saisie'!W55</f>
        <v/>
      </c>
      <c r="M56" s="56" t="str">
        <f>'Feuille de saisie'!X55</f>
        <v/>
      </c>
      <c r="N56" s="56" t="str">
        <f>'Feuille de saisie'!Y55</f>
        <v/>
      </c>
      <c r="O56" s="57"/>
    </row>
    <row r="57" spans="1:15" x14ac:dyDescent="0.25">
      <c r="A57" s="58">
        <f>'Feuille de saisie'!C56</f>
        <v>50</v>
      </c>
      <c r="B57" s="59">
        <f>'Feuille de saisie'!D56</f>
        <v>0</v>
      </c>
      <c r="C57" s="61" t="str">
        <f>CONCATENATE('Feuille de saisie'!AA56," ",'Feuille de saisie'!AB56)</f>
        <v xml:space="preserve"> </v>
      </c>
      <c r="D57" s="61" t="str">
        <f>'Feuille de saisie'!AC56</f>
        <v/>
      </c>
      <c r="E57" s="59" t="str">
        <f>'Feuille de saisie'!AD56</f>
        <v/>
      </c>
      <c r="F57" s="62" t="str">
        <f>'Feuille de saisie'!AF56</f>
        <v/>
      </c>
      <c r="G57" s="63" t="str">
        <f>'Feuille de saisie'!AE56</f>
        <v/>
      </c>
      <c r="H57" s="55" t="str">
        <f>'Feuille de saisie'!S56</f>
        <v/>
      </c>
      <c r="I57" s="56" t="str">
        <f>'Feuille de saisie'!T56</f>
        <v/>
      </c>
      <c r="J57" s="56" t="str">
        <f>'Feuille de saisie'!U56</f>
        <v/>
      </c>
      <c r="K57" s="56" t="str">
        <f>'Feuille de saisie'!V56</f>
        <v/>
      </c>
      <c r="L57" s="56" t="str">
        <f>'Feuille de saisie'!W56</f>
        <v/>
      </c>
      <c r="M57" s="56" t="str">
        <f>'Feuille de saisie'!X56</f>
        <v/>
      </c>
      <c r="N57" s="56" t="str">
        <f>'Feuille de saisie'!Y56</f>
        <v/>
      </c>
      <c r="O57" s="57"/>
    </row>
    <row r="58" spans="1:15" x14ac:dyDescent="0.25">
      <c r="A58" s="58">
        <f>'Feuille de saisie'!C57</f>
        <v>51</v>
      </c>
      <c r="B58" s="59">
        <f>'Feuille de saisie'!D57</f>
        <v>0</v>
      </c>
      <c r="C58" s="61" t="str">
        <f>CONCATENATE('Feuille de saisie'!AA57," ",'Feuille de saisie'!AB57)</f>
        <v xml:space="preserve"> </v>
      </c>
      <c r="D58" s="61" t="str">
        <f>'Feuille de saisie'!AC57</f>
        <v/>
      </c>
      <c r="E58" s="59" t="str">
        <f>'Feuille de saisie'!AD57</f>
        <v/>
      </c>
      <c r="F58" s="62" t="str">
        <f>'Feuille de saisie'!AF57</f>
        <v/>
      </c>
      <c r="G58" s="63" t="str">
        <f>'Feuille de saisie'!AE57</f>
        <v/>
      </c>
      <c r="H58" s="55" t="str">
        <f>'Feuille de saisie'!S57</f>
        <v/>
      </c>
      <c r="I58" s="56" t="str">
        <f>'Feuille de saisie'!T57</f>
        <v/>
      </c>
      <c r="J58" s="56" t="str">
        <f>'Feuille de saisie'!U57</f>
        <v/>
      </c>
      <c r="K58" s="56" t="str">
        <f>'Feuille de saisie'!V57</f>
        <v/>
      </c>
      <c r="L58" s="56" t="str">
        <f>'Feuille de saisie'!W57</f>
        <v/>
      </c>
      <c r="M58" s="56" t="str">
        <f>'Feuille de saisie'!X57</f>
        <v/>
      </c>
      <c r="N58" s="56" t="str">
        <f>'Feuille de saisie'!Y57</f>
        <v/>
      </c>
      <c r="O58" s="57"/>
    </row>
    <row r="59" spans="1:15" x14ac:dyDescent="0.25">
      <c r="A59" s="58">
        <f>'Feuille de saisie'!C58</f>
        <v>52</v>
      </c>
      <c r="B59" s="59">
        <f>'Feuille de saisie'!D58</f>
        <v>0</v>
      </c>
      <c r="C59" s="61" t="str">
        <f>CONCATENATE('Feuille de saisie'!AA58," ",'Feuille de saisie'!AB58)</f>
        <v xml:space="preserve"> </v>
      </c>
      <c r="D59" s="61" t="str">
        <f>'Feuille de saisie'!AC58</f>
        <v/>
      </c>
      <c r="E59" s="59" t="str">
        <f>'Feuille de saisie'!AD58</f>
        <v/>
      </c>
      <c r="F59" s="62" t="str">
        <f>'Feuille de saisie'!AF58</f>
        <v/>
      </c>
      <c r="G59" s="63" t="str">
        <f>'Feuille de saisie'!AE58</f>
        <v/>
      </c>
      <c r="H59" s="55" t="str">
        <f>'Feuille de saisie'!S58</f>
        <v/>
      </c>
      <c r="I59" s="56" t="str">
        <f>'Feuille de saisie'!T58</f>
        <v/>
      </c>
      <c r="J59" s="56" t="str">
        <f>'Feuille de saisie'!U58</f>
        <v/>
      </c>
      <c r="K59" s="56" t="str">
        <f>'Feuille de saisie'!V58</f>
        <v/>
      </c>
      <c r="L59" s="56" t="str">
        <f>'Feuille de saisie'!W58</f>
        <v/>
      </c>
      <c r="M59" s="56" t="str">
        <f>'Feuille de saisie'!X58</f>
        <v/>
      </c>
      <c r="N59" s="56" t="str">
        <f>'Feuille de saisie'!Y58</f>
        <v/>
      </c>
      <c r="O59" s="57"/>
    </row>
    <row r="60" spans="1:15" x14ac:dyDescent="0.25">
      <c r="A60" s="58">
        <f>'Feuille de saisie'!C59</f>
        <v>53</v>
      </c>
      <c r="B60" s="59">
        <f>'Feuille de saisie'!D59</f>
        <v>0</v>
      </c>
      <c r="C60" s="61" t="str">
        <f>CONCATENATE('Feuille de saisie'!AA59," ",'Feuille de saisie'!AB59)</f>
        <v xml:space="preserve"> </v>
      </c>
      <c r="D60" s="61" t="str">
        <f>'Feuille de saisie'!AC59</f>
        <v/>
      </c>
      <c r="E60" s="59" t="str">
        <f>'Feuille de saisie'!AD59</f>
        <v/>
      </c>
      <c r="F60" s="62" t="str">
        <f>'Feuille de saisie'!AF59</f>
        <v/>
      </c>
      <c r="G60" s="63" t="str">
        <f>'Feuille de saisie'!AE59</f>
        <v/>
      </c>
      <c r="H60" s="55" t="str">
        <f>'Feuille de saisie'!S59</f>
        <v/>
      </c>
      <c r="I60" s="56" t="str">
        <f>'Feuille de saisie'!T59</f>
        <v/>
      </c>
      <c r="J60" s="56" t="str">
        <f>'Feuille de saisie'!U59</f>
        <v/>
      </c>
      <c r="K60" s="56" t="str">
        <f>'Feuille de saisie'!V59</f>
        <v/>
      </c>
      <c r="L60" s="56" t="str">
        <f>'Feuille de saisie'!W59</f>
        <v/>
      </c>
      <c r="M60" s="56" t="str">
        <f>'Feuille de saisie'!X59</f>
        <v/>
      </c>
      <c r="N60" s="56" t="str">
        <f>'Feuille de saisie'!Y59</f>
        <v/>
      </c>
      <c r="O60" s="57"/>
    </row>
    <row r="61" spans="1:15" x14ac:dyDescent="0.25">
      <c r="A61" s="58">
        <f>'Feuille de saisie'!C60</f>
        <v>54</v>
      </c>
      <c r="B61" s="59">
        <f>'Feuille de saisie'!D60</f>
        <v>0</v>
      </c>
      <c r="C61" s="61" t="str">
        <f>CONCATENATE('Feuille de saisie'!AA60," ",'Feuille de saisie'!AB60)</f>
        <v xml:space="preserve"> </v>
      </c>
      <c r="D61" s="61" t="str">
        <f>'Feuille de saisie'!AC60</f>
        <v/>
      </c>
      <c r="E61" s="59" t="str">
        <f>'Feuille de saisie'!AD60</f>
        <v/>
      </c>
      <c r="F61" s="62" t="str">
        <f>'Feuille de saisie'!AF60</f>
        <v/>
      </c>
      <c r="G61" s="63" t="str">
        <f>'Feuille de saisie'!AE60</f>
        <v/>
      </c>
      <c r="H61" s="55" t="str">
        <f>'Feuille de saisie'!S60</f>
        <v/>
      </c>
      <c r="I61" s="56" t="str">
        <f>'Feuille de saisie'!T60</f>
        <v/>
      </c>
      <c r="J61" s="56" t="str">
        <f>'Feuille de saisie'!U60</f>
        <v/>
      </c>
      <c r="K61" s="56" t="str">
        <f>'Feuille de saisie'!V60</f>
        <v/>
      </c>
      <c r="L61" s="56" t="str">
        <f>'Feuille de saisie'!W60</f>
        <v/>
      </c>
      <c r="M61" s="56" t="str">
        <f>'Feuille de saisie'!X60</f>
        <v/>
      </c>
      <c r="N61" s="56" t="str">
        <f>'Feuille de saisie'!Y60</f>
        <v/>
      </c>
      <c r="O61" s="57"/>
    </row>
    <row r="62" spans="1:15" x14ac:dyDescent="0.25">
      <c r="A62" s="58">
        <f>'Feuille de saisie'!C61</f>
        <v>55</v>
      </c>
      <c r="B62" s="59">
        <f>'Feuille de saisie'!D61</f>
        <v>0</v>
      </c>
      <c r="C62" s="61" t="str">
        <f>CONCATENATE('Feuille de saisie'!AA61," ",'Feuille de saisie'!AB61)</f>
        <v xml:space="preserve"> </v>
      </c>
      <c r="D62" s="61" t="str">
        <f>'Feuille de saisie'!AC61</f>
        <v/>
      </c>
      <c r="E62" s="59" t="str">
        <f>'Feuille de saisie'!AD61</f>
        <v/>
      </c>
      <c r="F62" s="62" t="str">
        <f>'Feuille de saisie'!AF61</f>
        <v/>
      </c>
      <c r="G62" s="63" t="str">
        <f>'Feuille de saisie'!AE61</f>
        <v/>
      </c>
      <c r="H62" s="55" t="str">
        <f>'Feuille de saisie'!S61</f>
        <v/>
      </c>
      <c r="I62" s="56" t="str">
        <f>'Feuille de saisie'!T61</f>
        <v/>
      </c>
      <c r="J62" s="56" t="str">
        <f>'Feuille de saisie'!U61</f>
        <v/>
      </c>
      <c r="K62" s="56" t="str">
        <f>'Feuille de saisie'!V61</f>
        <v/>
      </c>
      <c r="L62" s="56" t="str">
        <f>'Feuille de saisie'!W61</f>
        <v/>
      </c>
      <c r="M62" s="56" t="str">
        <f>'Feuille de saisie'!X61</f>
        <v/>
      </c>
      <c r="N62" s="56" t="str">
        <f>'Feuille de saisie'!Y61</f>
        <v/>
      </c>
      <c r="O62" s="57"/>
    </row>
    <row r="63" spans="1:15" x14ac:dyDescent="0.25">
      <c r="A63" s="58">
        <f>'Feuille de saisie'!C62</f>
        <v>56</v>
      </c>
      <c r="B63" s="59">
        <f>'Feuille de saisie'!D62</f>
        <v>0</v>
      </c>
      <c r="C63" s="61" t="str">
        <f>CONCATENATE('Feuille de saisie'!AA62," ",'Feuille de saisie'!AB62)</f>
        <v xml:space="preserve"> </v>
      </c>
      <c r="D63" s="61" t="str">
        <f>'Feuille de saisie'!AC62</f>
        <v/>
      </c>
      <c r="E63" s="59" t="str">
        <f>'Feuille de saisie'!AD62</f>
        <v/>
      </c>
      <c r="F63" s="62" t="str">
        <f>'Feuille de saisie'!AF62</f>
        <v/>
      </c>
      <c r="G63" s="63" t="str">
        <f>'Feuille de saisie'!AE62</f>
        <v/>
      </c>
      <c r="H63" s="55" t="str">
        <f>'Feuille de saisie'!S62</f>
        <v/>
      </c>
      <c r="I63" s="56" t="str">
        <f>'Feuille de saisie'!T62</f>
        <v/>
      </c>
      <c r="J63" s="56" t="str">
        <f>'Feuille de saisie'!U62</f>
        <v/>
      </c>
      <c r="K63" s="56" t="str">
        <f>'Feuille de saisie'!V62</f>
        <v/>
      </c>
      <c r="L63" s="56" t="str">
        <f>'Feuille de saisie'!W62</f>
        <v/>
      </c>
      <c r="M63" s="56" t="str">
        <f>'Feuille de saisie'!X62</f>
        <v/>
      </c>
      <c r="N63" s="56" t="str">
        <f>'Feuille de saisie'!Y62</f>
        <v/>
      </c>
      <c r="O63" s="57"/>
    </row>
    <row r="64" spans="1:15" x14ac:dyDescent="0.25">
      <c r="A64" s="58">
        <f>'Feuille de saisie'!C63</f>
        <v>57</v>
      </c>
      <c r="B64" s="59">
        <f>'Feuille de saisie'!D63</f>
        <v>0</v>
      </c>
      <c r="C64" s="61" t="str">
        <f>CONCATENATE('Feuille de saisie'!AA63," ",'Feuille de saisie'!AB63)</f>
        <v xml:space="preserve"> </v>
      </c>
      <c r="D64" s="61" t="str">
        <f>'Feuille de saisie'!AC63</f>
        <v/>
      </c>
      <c r="E64" s="59" t="str">
        <f>'Feuille de saisie'!AD63</f>
        <v/>
      </c>
      <c r="F64" s="62" t="str">
        <f>'Feuille de saisie'!AF63</f>
        <v/>
      </c>
      <c r="G64" s="63" t="str">
        <f>'Feuille de saisie'!AE63</f>
        <v/>
      </c>
      <c r="H64" s="55" t="str">
        <f>'Feuille de saisie'!S63</f>
        <v/>
      </c>
      <c r="I64" s="56" t="str">
        <f>'Feuille de saisie'!T63</f>
        <v/>
      </c>
      <c r="J64" s="56" t="str">
        <f>'Feuille de saisie'!U63</f>
        <v/>
      </c>
      <c r="K64" s="56" t="str">
        <f>'Feuille de saisie'!V63</f>
        <v/>
      </c>
      <c r="L64" s="56" t="str">
        <f>'Feuille de saisie'!W63</f>
        <v/>
      </c>
      <c r="M64" s="56" t="str">
        <f>'Feuille de saisie'!X63</f>
        <v/>
      </c>
      <c r="N64" s="56" t="str">
        <f>'Feuille de saisie'!Y63</f>
        <v/>
      </c>
      <c r="O64" s="57"/>
    </row>
    <row r="65" spans="1:15" x14ac:dyDescent="0.25">
      <c r="A65" s="58">
        <f>'Feuille de saisie'!C64</f>
        <v>58</v>
      </c>
      <c r="B65" s="59">
        <f>'Feuille de saisie'!D64</f>
        <v>0</v>
      </c>
      <c r="C65" s="61" t="str">
        <f>CONCATENATE('Feuille de saisie'!AA64," ",'Feuille de saisie'!AB64)</f>
        <v xml:space="preserve"> </v>
      </c>
      <c r="D65" s="61" t="str">
        <f>'Feuille de saisie'!AC64</f>
        <v/>
      </c>
      <c r="E65" s="59" t="str">
        <f>'Feuille de saisie'!AD64</f>
        <v/>
      </c>
      <c r="F65" s="62" t="str">
        <f>'Feuille de saisie'!AF64</f>
        <v/>
      </c>
      <c r="G65" s="63" t="str">
        <f>'Feuille de saisie'!AE64</f>
        <v/>
      </c>
      <c r="H65" s="55" t="str">
        <f>'Feuille de saisie'!S64</f>
        <v/>
      </c>
      <c r="I65" s="56" t="str">
        <f>'Feuille de saisie'!T64</f>
        <v/>
      </c>
      <c r="J65" s="56" t="str">
        <f>'Feuille de saisie'!U64</f>
        <v/>
      </c>
      <c r="K65" s="56" t="str">
        <f>'Feuille de saisie'!V64</f>
        <v/>
      </c>
      <c r="L65" s="56" t="str">
        <f>'Feuille de saisie'!W64</f>
        <v/>
      </c>
      <c r="M65" s="56" t="str">
        <f>'Feuille de saisie'!X64</f>
        <v/>
      </c>
      <c r="N65" s="56" t="str">
        <f>'Feuille de saisie'!Y64</f>
        <v/>
      </c>
      <c r="O65" s="57"/>
    </row>
    <row r="66" spans="1:15" x14ac:dyDescent="0.25">
      <c r="A66" s="58">
        <f>'Feuille de saisie'!C65</f>
        <v>59</v>
      </c>
      <c r="B66" s="59">
        <f>'Feuille de saisie'!D65</f>
        <v>0</v>
      </c>
      <c r="C66" s="61" t="str">
        <f>CONCATENATE('Feuille de saisie'!AA65," ",'Feuille de saisie'!AB65)</f>
        <v xml:space="preserve"> </v>
      </c>
      <c r="D66" s="61" t="str">
        <f>'Feuille de saisie'!AC65</f>
        <v/>
      </c>
      <c r="E66" s="59" t="str">
        <f>'Feuille de saisie'!AD65</f>
        <v/>
      </c>
      <c r="F66" s="62" t="str">
        <f>'Feuille de saisie'!AF65</f>
        <v/>
      </c>
      <c r="G66" s="63" t="str">
        <f>'Feuille de saisie'!AE65</f>
        <v/>
      </c>
      <c r="H66" s="55" t="str">
        <f>'Feuille de saisie'!S65</f>
        <v/>
      </c>
      <c r="I66" s="56" t="str">
        <f>'Feuille de saisie'!T65</f>
        <v/>
      </c>
      <c r="J66" s="56" t="str">
        <f>'Feuille de saisie'!U65</f>
        <v/>
      </c>
      <c r="K66" s="56" t="str">
        <f>'Feuille de saisie'!V65</f>
        <v/>
      </c>
      <c r="L66" s="56" t="str">
        <f>'Feuille de saisie'!W65</f>
        <v/>
      </c>
      <c r="M66" s="56" t="str">
        <f>'Feuille de saisie'!X65</f>
        <v/>
      </c>
      <c r="N66" s="56" t="str">
        <f>'Feuille de saisie'!Y65</f>
        <v/>
      </c>
      <c r="O66" s="57"/>
    </row>
    <row r="67" spans="1:15" x14ac:dyDescent="0.25">
      <c r="A67" s="58">
        <f>'Feuille de saisie'!C66</f>
        <v>60</v>
      </c>
      <c r="B67" s="59">
        <f>'Feuille de saisie'!D66</f>
        <v>0</v>
      </c>
      <c r="C67" s="61" t="str">
        <f>CONCATENATE('Feuille de saisie'!AA66," ",'Feuille de saisie'!AB66)</f>
        <v xml:space="preserve"> </v>
      </c>
      <c r="D67" s="61" t="str">
        <f>'Feuille de saisie'!AC66</f>
        <v/>
      </c>
      <c r="E67" s="59" t="str">
        <f>'Feuille de saisie'!AD66</f>
        <v/>
      </c>
      <c r="F67" s="62" t="str">
        <f>'Feuille de saisie'!AF66</f>
        <v/>
      </c>
      <c r="G67" s="63" t="str">
        <f>'Feuille de saisie'!AE66</f>
        <v/>
      </c>
      <c r="H67" s="55" t="str">
        <f>'Feuille de saisie'!S66</f>
        <v/>
      </c>
      <c r="I67" s="56" t="str">
        <f>'Feuille de saisie'!T66</f>
        <v/>
      </c>
      <c r="J67" s="56" t="str">
        <f>'Feuille de saisie'!U66</f>
        <v/>
      </c>
      <c r="K67" s="56" t="str">
        <f>'Feuille de saisie'!V66</f>
        <v/>
      </c>
      <c r="L67" s="56" t="str">
        <f>'Feuille de saisie'!W66</f>
        <v/>
      </c>
      <c r="M67" s="56" t="str">
        <f>'Feuille de saisie'!X66</f>
        <v/>
      </c>
      <c r="N67" s="56" t="str">
        <f>'Feuille de saisie'!Y66</f>
        <v/>
      </c>
      <c r="O67" s="57"/>
    </row>
    <row r="68" spans="1:15" x14ac:dyDescent="0.25">
      <c r="A68" s="58">
        <f>'Feuille de saisie'!C67</f>
        <v>61</v>
      </c>
      <c r="B68" s="59">
        <f>'Feuille de saisie'!D67</f>
        <v>0</v>
      </c>
      <c r="C68" s="61" t="str">
        <f>CONCATENATE('Feuille de saisie'!AA67," ",'Feuille de saisie'!AB67)</f>
        <v xml:space="preserve"> </v>
      </c>
      <c r="D68" s="61" t="str">
        <f>'Feuille de saisie'!AC67</f>
        <v/>
      </c>
      <c r="E68" s="59" t="str">
        <f>'Feuille de saisie'!AD67</f>
        <v/>
      </c>
      <c r="F68" s="62" t="str">
        <f>'Feuille de saisie'!AF67</f>
        <v/>
      </c>
      <c r="G68" s="63" t="str">
        <f>'Feuille de saisie'!AE67</f>
        <v/>
      </c>
      <c r="H68" s="55" t="str">
        <f>'Feuille de saisie'!S67</f>
        <v/>
      </c>
      <c r="I68" s="56" t="str">
        <f>'Feuille de saisie'!T67</f>
        <v/>
      </c>
      <c r="J68" s="56" t="str">
        <f>'Feuille de saisie'!U67</f>
        <v/>
      </c>
      <c r="K68" s="56" t="str">
        <f>'Feuille de saisie'!V67</f>
        <v/>
      </c>
      <c r="L68" s="56" t="str">
        <f>'Feuille de saisie'!W67</f>
        <v/>
      </c>
      <c r="M68" s="56" t="str">
        <f>'Feuille de saisie'!X67</f>
        <v/>
      </c>
      <c r="N68" s="56" t="str">
        <f>'Feuille de saisie'!Y67</f>
        <v/>
      </c>
      <c r="O68" s="57"/>
    </row>
    <row r="69" spans="1:15" x14ac:dyDescent="0.25">
      <c r="A69" s="58">
        <f>'Feuille de saisie'!C68</f>
        <v>62</v>
      </c>
      <c r="B69" s="59">
        <f>'Feuille de saisie'!D68</f>
        <v>0</v>
      </c>
      <c r="C69" s="61" t="str">
        <f>CONCATENATE('Feuille de saisie'!AA68," ",'Feuille de saisie'!AB68)</f>
        <v xml:space="preserve"> </v>
      </c>
      <c r="D69" s="61" t="str">
        <f>'Feuille de saisie'!AC68</f>
        <v/>
      </c>
      <c r="E69" s="59" t="str">
        <f>'Feuille de saisie'!AD68</f>
        <v/>
      </c>
      <c r="F69" s="62" t="str">
        <f>'Feuille de saisie'!AF68</f>
        <v/>
      </c>
      <c r="G69" s="63" t="str">
        <f>'Feuille de saisie'!AE68</f>
        <v/>
      </c>
      <c r="H69" s="55" t="str">
        <f>'Feuille de saisie'!S68</f>
        <v/>
      </c>
      <c r="I69" s="56" t="str">
        <f>'Feuille de saisie'!T68</f>
        <v/>
      </c>
      <c r="J69" s="56" t="str">
        <f>'Feuille de saisie'!U68</f>
        <v/>
      </c>
      <c r="K69" s="56" t="str">
        <f>'Feuille de saisie'!V68</f>
        <v/>
      </c>
      <c r="L69" s="56" t="str">
        <f>'Feuille de saisie'!W68</f>
        <v/>
      </c>
      <c r="M69" s="56" t="str">
        <f>'Feuille de saisie'!X68</f>
        <v/>
      </c>
      <c r="N69" s="56" t="str">
        <f>'Feuille de saisie'!Y68</f>
        <v/>
      </c>
      <c r="O69" s="57"/>
    </row>
    <row r="70" spans="1:15" x14ac:dyDescent="0.25">
      <c r="A70" s="58">
        <f>'Feuille de saisie'!C69</f>
        <v>63</v>
      </c>
      <c r="B70" s="59">
        <f>'Feuille de saisie'!D69</f>
        <v>0</v>
      </c>
      <c r="C70" s="61" t="str">
        <f>CONCATENATE('Feuille de saisie'!AA69," ",'Feuille de saisie'!AB69)</f>
        <v xml:space="preserve"> </v>
      </c>
      <c r="D70" s="61" t="str">
        <f>'Feuille de saisie'!AC69</f>
        <v/>
      </c>
      <c r="E70" s="59" t="str">
        <f>'Feuille de saisie'!AD69</f>
        <v/>
      </c>
      <c r="F70" s="62" t="str">
        <f>'Feuille de saisie'!AF69</f>
        <v/>
      </c>
      <c r="G70" s="63" t="str">
        <f>'Feuille de saisie'!AE69</f>
        <v/>
      </c>
      <c r="H70" s="55" t="str">
        <f>'Feuille de saisie'!S69</f>
        <v/>
      </c>
      <c r="I70" s="56" t="str">
        <f>'Feuille de saisie'!T69</f>
        <v/>
      </c>
      <c r="J70" s="56" t="str">
        <f>'Feuille de saisie'!U69</f>
        <v/>
      </c>
      <c r="K70" s="56" t="str">
        <f>'Feuille de saisie'!V69</f>
        <v/>
      </c>
      <c r="L70" s="56" t="str">
        <f>'Feuille de saisie'!W69</f>
        <v/>
      </c>
      <c r="M70" s="56" t="str">
        <f>'Feuille de saisie'!X69</f>
        <v/>
      </c>
      <c r="N70" s="56" t="str">
        <f>'Feuille de saisie'!Y69</f>
        <v/>
      </c>
      <c r="O70" s="57"/>
    </row>
    <row r="71" spans="1:15" x14ac:dyDescent="0.25">
      <c r="A71" s="58">
        <f>'Feuille de saisie'!C70</f>
        <v>64</v>
      </c>
      <c r="B71" s="59">
        <f>'Feuille de saisie'!D70</f>
        <v>0</v>
      </c>
      <c r="C71" s="61" t="str">
        <f>CONCATENATE('Feuille de saisie'!AA70," ",'Feuille de saisie'!AB70)</f>
        <v xml:space="preserve"> </v>
      </c>
      <c r="D71" s="61" t="str">
        <f>'Feuille de saisie'!AC70</f>
        <v/>
      </c>
      <c r="E71" s="59" t="str">
        <f>'Feuille de saisie'!AD70</f>
        <v/>
      </c>
      <c r="F71" s="62" t="str">
        <f>'Feuille de saisie'!AF70</f>
        <v/>
      </c>
      <c r="G71" s="63" t="str">
        <f>'Feuille de saisie'!AE70</f>
        <v/>
      </c>
      <c r="H71" s="55" t="str">
        <f>'Feuille de saisie'!S70</f>
        <v/>
      </c>
      <c r="I71" s="56" t="str">
        <f>'Feuille de saisie'!T70</f>
        <v/>
      </c>
      <c r="J71" s="56" t="str">
        <f>'Feuille de saisie'!U70</f>
        <v/>
      </c>
      <c r="K71" s="56" t="str">
        <f>'Feuille de saisie'!V70</f>
        <v/>
      </c>
      <c r="L71" s="56" t="str">
        <f>'Feuille de saisie'!W70</f>
        <v/>
      </c>
      <c r="M71" s="56" t="str">
        <f>'Feuille de saisie'!X70</f>
        <v/>
      </c>
      <c r="N71" s="56" t="str">
        <f>'Feuille de saisie'!Y70</f>
        <v/>
      </c>
      <c r="O71" s="57"/>
    </row>
    <row r="72" spans="1:15" x14ac:dyDescent="0.25">
      <c r="A72" s="58">
        <f>'Feuille de saisie'!C71</f>
        <v>65</v>
      </c>
      <c r="B72" s="59">
        <f>'Feuille de saisie'!D71</f>
        <v>0</v>
      </c>
      <c r="C72" s="61" t="str">
        <f>CONCATENATE('Feuille de saisie'!AA71," ",'Feuille de saisie'!AB71)</f>
        <v xml:space="preserve"> </v>
      </c>
      <c r="D72" s="61" t="str">
        <f>'Feuille de saisie'!AC71</f>
        <v/>
      </c>
      <c r="E72" s="59" t="str">
        <f>'Feuille de saisie'!AD71</f>
        <v/>
      </c>
      <c r="F72" s="62" t="str">
        <f>'Feuille de saisie'!AF71</f>
        <v/>
      </c>
      <c r="G72" s="63" t="str">
        <f>'Feuille de saisie'!AE71</f>
        <v/>
      </c>
      <c r="H72" s="55" t="str">
        <f>'Feuille de saisie'!S71</f>
        <v/>
      </c>
      <c r="I72" s="56" t="str">
        <f>'Feuille de saisie'!T71</f>
        <v/>
      </c>
      <c r="J72" s="56" t="str">
        <f>'Feuille de saisie'!U71</f>
        <v/>
      </c>
      <c r="K72" s="56" t="str">
        <f>'Feuille de saisie'!V71</f>
        <v/>
      </c>
      <c r="L72" s="56" t="str">
        <f>'Feuille de saisie'!W71</f>
        <v/>
      </c>
      <c r="M72" s="56" t="str">
        <f>'Feuille de saisie'!X71</f>
        <v/>
      </c>
      <c r="N72" s="56" t="str">
        <f>'Feuille de saisie'!Y71</f>
        <v/>
      </c>
      <c r="O72" s="57"/>
    </row>
    <row r="73" spans="1:15" x14ac:dyDescent="0.25">
      <c r="A73" s="58">
        <f>'Feuille de saisie'!C72</f>
        <v>66</v>
      </c>
      <c r="B73" s="59">
        <f>'Feuille de saisie'!D72</f>
        <v>0</v>
      </c>
      <c r="C73" s="61" t="str">
        <f>CONCATENATE('Feuille de saisie'!AA72," ",'Feuille de saisie'!AB72)</f>
        <v xml:space="preserve"> </v>
      </c>
      <c r="D73" s="61" t="str">
        <f>'Feuille de saisie'!AC72</f>
        <v/>
      </c>
      <c r="E73" s="59" t="str">
        <f>'Feuille de saisie'!AD72</f>
        <v/>
      </c>
      <c r="F73" s="62" t="str">
        <f>'Feuille de saisie'!AF72</f>
        <v/>
      </c>
      <c r="G73" s="63" t="str">
        <f>'Feuille de saisie'!AE72</f>
        <v/>
      </c>
      <c r="H73" s="55" t="str">
        <f>'Feuille de saisie'!S72</f>
        <v/>
      </c>
      <c r="I73" s="56" t="str">
        <f>'Feuille de saisie'!T72</f>
        <v/>
      </c>
      <c r="J73" s="56" t="str">
        <f>'Feuille de saisie'!U72</f>
        <v/>
      </c>
      <c r="K73" s="56" t="str">
        <f>'Feuille de saisie'!V72</f>
        <v/>
      </c>
      <c r="L73" s="56" t="str">
        <f>'Feuille de saisie'!W72</f>
        <v/>
      </c>
      <c r="M73" s="56" t="str">
        <f>'Feuille de saisie'!X72</f>
        <v/>
      </c>
      <c r="N73" s="56" t="str">
        <f>'Feuille de saisie'!Y72</f>
        <v/>
      </c>
      <c r="O73" s="57"/>
    </row>
    <row r="74" spans="1:15" x14ac:dyDescent="0.25">
      <c r="A74" s="58">
        <f>'Feuille de saisie'!C73</f>
        <v>67</v>
      </c>
      <c r="B74" s="59">
        <f>'Feuille de saisie'!D73</f>
        <v>0</v>
      </c>
      <c r="C74" s="61" t="str">
        <f>CONCATENATE('Feuille de saisie'!AA73," ",'Feuille de saisie'!AB73)</f>
        <v xml:space="preserve"> </v>
      </c>
      <c r="D74" s="61" t="str">
        <f>'Feuille de saisie'!AC73</f>
        <v/>
      </c>
      <c r="E74" s="59" t="str">
        <f>'Feuille de saisie'!AD73</f>
        <v/>
      </c>
      <c r="F74" s="62" t="str">
        <f>'Feuille de saisie'!AF73</f>
        <v/>
      </c>
      <c r="G74" s="63" t="str">
        <f>'Feuille de saisie'!AE73</f>
        <v/>
      </c>
      <c r="H74" s="55" t="str">
        <f>'Feuille de saisie'!S73</f>
        <v/>
      </c>
      <c r="I74" s="56" t="str">
        <f>'Feuille de saisie'!T73</f>
        <v/>
      </c>
      <c r="J74" s="56" t="str">
        <f>'Feuille de saisie'!U73</f>
        <v/>
      </c>
      <c r="K74" s="56" t="str">
        <f>'Feuille de saisie'!V73</f>
        <v/>
      </c>
      <c r="L74" s="56" t="str">
        <f>'Feuille de saisie'!W73</f>
        <v/>
      </c>
      <c r="M74" s="56" t="str">
        <f>'Feuille de saisie'!X73</f>
        <v/>
      </c>
      <c r="N74" s="56" t="str">
        <f>'Feuille de saisie'!Y73</f>
        <v/>
      </c>
      <c r="O74" s="57"/>
    </row>
    <row r="75" spans="1:15" x14ac:dyDescent="0.25">
      <c r="A75" s="58">
        <f>'Feuille de saisie'!C74</f>
        <v>68</v>
      </c>
      <c r="B75" s="59">
        <f>'Feuille de saisie'!D74</f>
        <v>0</v>
      </c>
      <c r="C75" s="61" t="str">
        <f>CONCATENATE('Feuille de saisie'!AA74," ",'Feuille de saisie'!AB74)</f>
        <v xml:space="preserve"> </v>
      </c>
      <c r="D75" s="61" t="str">
        <f>'Feuille de saisie'!AC74</f>
        <v/>
      </c>
      <c r="E75" s="59" t="str">
        <f>'Feuille de saisie'!AD74</f>
        <v/>
      </c>
      <c r="F75" s="62" t="str">
        <f>'Feuille de saisie'!AF74</f>
        <v/>
      </c>
      <c r="G75" s="63" t="str">
        <f>'Feuille de saisie'!AE74</f>
        <v/>
      </c>
      <c r="H75" s="55" t="str">
        <f>'Feuille de saisie'!S74</f>
        <v/>
      </c>
      <c r="I75" s="56" t="str">
        <f>'Feuille de saisie'!T74</f>
        <v/>
      </c>
      <c r="J75" s="56" t="str">
        <f>'Feuille de saisie'!U74</f>
        <v/>
      </c>
      <c r="K75" s="56" t="str">
        <f>'Feuille de saisie'!V74</f>
        <v/>
      </c>
      <c r="L75" s="56" t="str">
        <f>'Feuille de saisie'!W74</f>
        <v/>
      </c>
      <c r="M75" s="56" t="str">
        <f>'Feuille de saisie'!X74</f>
        <v/>
      </c>
      <c r="N75" s="56" t="str">
        <f>'Feuille de saisie'!Y74</f>
        <v/>
      </c>
      <c r="O75" s="57"/>
    </row>
    <row r="76" spans="1:15" x14ac:dyDescent="0.25">
      <c r="A76" s="58">
        <f>'Feuille de saisie'!C75</f>
        <v>69</v>
      </c>
      <c r="B76" s="59">
        <f>'Feuille de saisie'!D75</f>
        <v>0</v>
      </c>
      <c r="C76" s="61" t="str">
        <f>CONCATENATE('Feuille de saisie'!AA75," ",'Feuille de saisie'!AB75)</f>
        <v xml:space="preserve"> </v>
      </c>
      <c r="D76" s="61" t="str">
        <f>'Feuille de saisie'!AC75</f>
        <v/>
      </c>
      <c r="E76" s="59" t="str">
        <f>'Feuille de saisie'!AD75</f>
        <v/>
      </c>
      <c r="F76" s="62" t="str">
        <f>'Feuille de saisie'!AF75</f>
        <v/>
      </c>
      <c r="G76" s="63" t="str">
        <f>'Feuille de saisie'!AE75</f>
        <v/>
      </c>
      <c r="H76" s="55" t="str">
        <f>'Feuille de saisie'!S75</f>
        <v/>
      </c>
      <c r="I76" s="56" t="str">
        <f>'Feuille de saisie'!T75</f>
        <v/>
      </c>
      <c r="J76" s="56" t="str">
        <f>'Feuille de saisie'!U75</f>
        <v/>
      </c>
      <c r="K76" s="56" t="str">
        <f>'Feuille de saisie'!V75</f>
        <v/>
      </c>
      <c r="L76" s="56" t="str">
        <f>'Feuille de saisie'!W75</f>
        <v/>
      </c>
      <c r="M76" s="56" t="str">
        <f>'Feuille de saisie'!X75</f>
        <v/>
      </c>
      <c r="N76" s="56" t="str">
        <f>'Feuille de saisie'!Y75</f>
        <v/>
      </c>
      <c r="O76" s="57"/>
    </row>
    <row r="77" spans="1:15" x14ac:dyDescent="0.25">
      <c r="A77" s="58">
        <f>'Feuille de saisie'!C76</f>
        <v>70</v>
      </c>
      <c r="B77" s="59">
        <f>'Feuille de saisie'!D76</f>
        <v>0</v>
      </c>
      <c r="C77" s="61" t="str">
        <f>CONCATENATE('Feuille de saisie'!AA76," ",'Feuille de saisie'!AB76)</f>
        <v xml:space="preserve"> </v>
      </c>
      <c r="D77" s="61" t="str">
        <f>'Feuille de saisie'!AC76</f>
        <v/>
      </c>
      <c r="E77" s="59" t="str">
        <f>'Feuille de saisie'!AD76</f>
        <v/>
      </c>
      <c r="F77" s="62" t="str">
        <f>'Feuille de saisie'!AF76</f>
        <v/>
      </c>
      <c r="G77" s="63" t="str">
        <f>'Feuille de saisie'!AE76</f>
        <v/>
      </c>
      <c r="H77" s="55" t="str">
        <f>'Feuille de saisie'!S76</f>
        <v/>
      </c>
      <c r="I77" s="56" t="str">
        <f>'Feuille de saisie'!T76</f>
        <v/>
      </c>
      <c r="J77" s="56" t="str">
        <f>'Feuille de saisie'!U76</f>
        <v/>
      </c>
      <c r="K77" s="56" t="str">
        <f>'Feuille de saisie'!V76</f>
        <v/>
      </c>
      <c r="L77" s="56" t="str">
        <f>'Feuille de saisie'!W76</f>
        <v/>
      </c>
      <c r="M77" s="56" t="str">
        <f>'Feuille de saisie'!X76</f>
        <v/>
      </c>
      <c r="N77" s="56" t="str">
        <f>'Feuille de saisie'!Y76</f>
        <v/>
      </c>
      <c r="O77" s="57"/>
    </row>
    <row r="78" spans="1:15" x14ac:dyDescent="0.25">
      <c r="A78" s="58">
        <f>'Feuille de saisie'!C77</f>
        <v>71</v>
      </c>
      <c r="B78" s="59">
        <f>'Feuille de saisie'!D77</f>
        <v>0</v>
      </c>
      <c r="C78" s="61" t="str">
        <f>CONCATENATE('Feuille de saisie'!AA77," ",'Feuille de saisie'!AB77)</f>
        <v xml:space="preserve"> </v>
      </c>
      <c r="D78" s="61" t="str">
        <f>'Feuille de saisie'!AC77</f>
        <v/>
      </c>
      <c r="E78" s="59" t="str">
        <f>'Feuille de saisie'!AD77</f>
        <v/>
      </c>
      <c r="F78" s="62" t="str">
        <f>'Feuille de saisie'!AF77</f>
        <v/>
      </c>
      <c r="G78" s="63" t="str">
        <f>'Feuille de saisie'!AE77</f>
        <v/>
      </c>
      <c r="H78" s="55" t="str">
        <f>'Feuille de saisie'!S77</f>
        <v/>
      </c>
      <c r="I78" s="56" t="str">
        <f>'Feuille de saisie'!T77</f>
        <v/>
      </c>
      <c r="J78" s="56" t="str">
        <f>'Feuille de saisie'!U77</f>
        <v/>
      </c>
      <c r="K78" s="56" t="str">
        <f>'Feuille de saisie'!V77</f>
        <v/>
      </c>
      <c r="L78" s="56" t="str">
        <f>'Feuille de saisie'!W77</f>
        <v/>
      </c>
      <c r="M78" s="56" t="str">
        <f>'Feuille de saisie'!X77</f>
        <v/>
      </c>
      <c r="N78" s="56" t="str">
        <f>'Feuille de saisie'!Y77</f>
        <v/>
      </c>
      <c r="O78" s="57"/>
    </row>
    <row r="79" spans="1:15" x14ac:dyDescent="0.25">
      <c r="A79" s="58">
        <f>'Feuille de saisie'!C78</f>
        <v>72</v>
      </c>
      <c r="B79" s="59">
        <f>'Feuille de saisie'!D78</f>
        <v>0</v>
      </c>
      <c r="C79" s="61" t="str">
        <f>CONCATENATE('Feuille de saisie'!AA78," ",'Feuille de saisie'!AB78)</f>
        <v xml:space="preserve"> </v>
      </c>
      <c r="D79" s="61" t="str">
        <f>'Feuille de saisie'!AC78</f>
        <v/>
      </c>
      <c r="E79" s="59" t="str">
        <f>'Feuille de saisie'!AD78</f>
        <v/>
      </c>
      <c r="F79" s="62" t="str">
        <f>'Feuille de saisie'!AF78</f>
        <v/>
      </c>
      <c r="G79" s="63" t="str">
        <f>'Feuille de saisie'!AE78</f>
        <v/>
      </c>
      <c r="H79" s="55" t="str">
        <f>'Feuille de saisie'!S78</f>
        <v/>
      </c>
      <c r="I79" s="56" t="str">
        <f>'Feuille de saisie'!T78</f>
        <v/>
      </c>
      <c r="J79" s="56" t="str">
        <f>'Feuille de saisie'!U78</f>
        <v/>
      </c>
      <c r="K79" s="56" t="str">
        <f>'Feuille de saisie'!V78</f>
        <v/>
      </c>
      <c r="L79" s="56" t="str">
        <f>'Feuille de saisie'!W78</f>
        <v/>
      </c>
      <c r="M79" s="56" t="str">
        <f>'Feuille de saisie'!X78</f>
        <v/>
      </c>
      <c r="N79" s="56" t="str">
        <f>'Feuille de saisie'!Y78</f>
        <v/>
      </c>
      <c r="O79" s="57"/>
    </row>
    <row r="80" spans="1:15" x14ac:dyDescent="0.25">
      <c r="A80" s="58">
        <f>'Feuille de saisie'!C79</f>
        <v>73</v>
      </c>
      <c r="B80" s="59">
        <f>'Feuille de saisie'!D79</f>
        <v>0</v>
      </c>
      <c r="C80" s="61" t="str">
        <f>CONCATENATE('Feuille de saisie'!AA79," ",'Feuille de saisie'!AB79)</f>
        <v xml:space="preserve"> </v>
      </c>
      <c r="D80" s="61" t="str">
        <f>'Feuille de saisie'!AC79</f>
        <v/>
      </c>
      <c r="E80" s="59" t="str">
        <f>'Feuille de saisie'!AD79</f>
        <v/>
      </c>
      <c r="F80" s="62" t="str">
        <f>'Feuille de saisie'!AF79</f>
        <v/>
      </c>
      <c r="G80" s="63" t="str">
        <f>'Feuille de saisie'!AE79</f>
        <v/>
      </c>
      <c r="H80" s="55" t="str">
        <f>'Feuille de saisie'!S79</f>
        <v/>
      </c>
      <c r="I80" s="56" t="str">
        <f>'Feuille de saisie'!T79</f>
        <v/>
      </c>
      <c r="J80" s="56" t="str">
        <f>'Feuille de saisie'!U79</f>
        <v/>
      </c>
      <c r="K80" s="56" t="str">
        <f>'Feuille de saisie'!V79</f>
        <v/>
      </c>
      <c r="L80" s="56" t="str">
        <f>'Feuille de saisie'!W79</f>
        <v/>
      </c>
      <c r="M80" s="56" t="str">
        <f>'Feuille de saisie'!X79</f>
        <v/>
      </c>
      <c r="N80" s="56" t="str">
        <f>'Feuille de saisie'!Y79</f>
        <v/>
      </c>
      <c r="O80" s="57"/>
    </row>
    <row r="81" spans="1:15" x14ac:dyDescent="0.25">
      <c r="A81" s="58">
        <f>'Feuille de saisie'!C80</f>
        <v>74</v>
      </c>
      <c r="B81" s="59">
        <f>'Feuille de saisie'!D80</f>
        <v>0</v>
      </c>
      <c r="C81" s="61" t="str">
        <f>CONCATENATE('Feuille de saisie'!AA80," ",'Feuille de saisie'!AB80)</f>
        <v xml:space="preserve"> </v>
      </c>
      <c r="D81" s="61" t="str">
        <f>'Feuille de saisie'!AC80</f>
        <v/>
      </c>
      <c r="E81" s="59" t="str">
        <f>'Feuille de saisie'!AD80</f>
        <v/>
      </c>
      <c r="F81" s="62" t="str">
        <f>'Feuille de saisie'!AF80</f>
        <v/>
      </c>
      <c r="G81" s="63" t="str">
        <f>'Feuille de saisie'!AE80</f>
        <v/>
      </c>
      <c r="H81" s="55" t="str">
        <f>'Feuille de saisie'!S80</f>
        <v/>
      </c>
      <c r="I81" s="56" t="str">
        <f>'Feuille de saisie'!T80</f>
        <v/>
      </c>
      <c r="J81" s="56" t="str">
        <f>'Feuille de saisie'!U80</f>
        <v/>
      </c>
      <c r="K81" s="56" t="str">
        <f>'Feuille de saisie'!V80</f>
        <v/>
      </c>
      <c r="L81" s="56" t="str">
        <f>'Feuille de saisie'!W80</f>
        <v/>
      </c>
      <c r="M81" s="56" t="str">
        <f>'Feuille de saisie'!X80</f>
        <v/>
      </c>
      <c r="N81" s="56" t="str">
        <f>'Feuille de saisie'!Y80</f>
        <v/>
      </c>
      <c r="O81" s="57"/>
    </row>
    <row r="82" spans="1:15" x14ac:dyDescent="0.25">
      <c r="A82" s="58">
        <f>'Feuille de saisie'!C81</f>
        <v>75</v>
      </c>
      <c r="B82" s="59">
        <f>'Feuille de saisie'!D81</f>
        <v>0</v>
      </c>
      <c r="C82" s="61" t="str">
        <f>CONCATENATE('Feuille de saisie'!AA81," ",'Feuille de saisie'!AB81)</f>
        <v xml:space="preserve"> </v>
      </c>
      <c r="D82" s="61" t="str">
        <f>'Feuille de saisie'!AC81</f>
        <v/>
      </c>
      <c r="E82" s="59" t="str">
        <f>'Feuille de saisie'!AD81</f>
        <v/>
      </c>
      <c r="F82" s="62" t="str">
        <f>'Feuille de saisie'!AF81</f>
        <v/>
      </c>
      <c r="G82" s="63" t="str">
        <f>'Feuille de saisie'!AE81</f>
        <v/>
      </c>
      <c r="H82" s="55" t="str">
        <f>'Feuille de saisie'!S81</f>
        <v/>
      </c>
      <c r="I82" s="56" t="str">
        <f>'Feuille de saisie'!T81</f>
        <v/>
      </c>
      <c r="J82" s="56" t="str">
        <f>'Feuille de saisie'!U81</f>
        <v/>
      </c>
      <c r="K82" s="56" t="str">
        <f>'Feuille de saisie'!V81</f>
        <v/>
      </c>
      <c r="L82" s="56" t="str">
        <f>'Feuille de saisie'!W81</f>
        <v/>
      </c>
      <c r="M82" s="56" t="str">
        <f>'Feuille de saisie'!X81</f>
        <v/>
      </c>
      <c r="N82" s="56" t="str">
        <f>'Feuille de saisie'!Y81</f>
        <v/>
      </c>
      <c r="O82" s="57"/>
    </row>
    <row r="83" spans="1:15" x14ac:dyDescent="0.25">
      <c r="A83" s="58">
        <f>'Feuille de saisie'!C82</f>
        <v>76</v>
      </c>
      <c r="B83" s="59">
        <f>'Feuille de saisie'!D82</f>
        <v>0</v>
      </c>
      <c r="C83" s="61" t="str">
        <f>CONCATENATE('Feuille de saisie'!AA82," ",'Feuille de saisie'!AB82)</f>
        <v xml:space="preserve"> </v>
      </c>
      <c r="D83" s="61" t="str">
        <f>'Feuille de saisie'!AC82</f>
        <v/>
      </c>
      <c r="E83" s="59" t="str">
        <f>'Feuille de saisie'!AD82</f>
        <v/>
      </c>
      <c r="F83" s="62" t="str">
        <f>'Feuille de saisie'!AF82</f>
        <v/>
      </c>
      <c r="G83" s="63" t="str">
        <f>'Feuille de saisie'!AE82</f>
        <v/>
      </c>
      <c r="H83" s="55" t="str">
        <f>'Feuille de saisie'!S82</f>
        <v/>
      </c>
      <c r="I83" s="56" t="str">
        <f>'Feuille de saisie'!T82</f>
        <v/>
      </c>
      <c r="J83" s="56" t="str">
        <f>'Feuille de saisie'!U82</f>
        <v/>
      </c>
      <c r="K83" s="56" t="str">
        <f>'Feuille de saisie'!V82</f>
        <v/>
      </c>
      <c r="L83" s="56" t="str">
        <f>'Feuille de saisie'!W82</f>
        <v/>
      </c>
      <c r="M83" s="56" t="str">
        <f>'Feuille de saisie'!X82</f>
        <v/>
      </c>
      <c r="N83" s="56" t="str">
        <f>'Feuille de saisie'!Y82</f>
        <v/>
      </c>
      <c r="O83" s="57"/>
    </row>
    <row r="84" spans="1:15" x14ac:dyDescent="0.25">
      <c r="A84" s="58">
        <f>'Feuille de saisie'!C83</f>
        <v>77</v>
      </c>
      <c r="B84" s="59">
        <f>'Feuille de saisie'!D83</f>
        <v>0</v>
      </c>
      <c r="C84" s="61" t="str">
        <f>CONCATENATE('Feuille de saisie'!AA83," ",'Feuille de saisie'!AB83)</f>
        <v xml:space="preserve"> </v>
      </c>
      <c r="D84" s="61" t="str">
        <f>'Feuille de saisie'!AC83</f>
        <v/>
      </c>
      <c r="E84" s="59" t="str">
        <f>'Feuille de saisie'!AD83</f>
        <v/>
      </c>
      <c r="F84" s="62" t="str">
        <f>'Feuille de saisie'!AF83</f>
        <v/>
      </c>
      <c r="G84" s="63" t="str">
        <f>'Feuille de saisie'!AE83</f>
        <v/>
      </c>
      <c r="H84" s="55" t="str">
        <f>'Feuille de saisie'!S83</f>
        <v/>
      </c>
      <c r="I84" s="56" t="str">
        <f>'Feuille de saisie'!T83</f>
        <v/>
      </c>
      <c r="J84" s="56" t="str">
        <f>'Feuille de saisie'!U83</f>
        <v/>
      </c>
      <c r="K84" s="56" t="str">
        <f>'Feuille de saisie'!V83</f>
        <v/>
      </c>
      <c r="L84" s="56" t="str">
        <f>'Feuille de saisie'!W83</f>
        <v/>
      </c>
      <c r="M84" s="56" t="str">
        <f>'Feuille de saisie'!X83</f>
        <v/>
      </c>
      <c r="N84" s="56" t="str">
        <f>'Feuille de saisie'!Y83</f>
        <v/>
      </c>
      <c r="O84" s="57"/>
    </row>
    <row r="85" spans="1:15" x14ac:dyDescent="0.25">
      <c r="A85" s="58">
        <f>'Feuille de saisie'!C84</f>
        <v>78</v>
      </c>
      <c r="B85" s="59">
        <f>'Feuille de saisie'!D84</f>
        <v>0</v>
      </c>
      <c r="C85" s="61" t="str">
        <f>CONCATENATE('Feuille de saisie'!AA84," ",'Feuille de saisie'!AB84)</f>
        <v xml:space="preserve"> </v>
      </c>
      <c r="D85" s="61" t="str">
        <f>'Feuille de saisie'!AC84</f>
        <v/>
      </c>
      <c r="E85" s="59" t="str">
        <f>'Feuille de saisie'!AD84</f>
        <v/>
      </c>
      <c r="F85" s="62" t="str">
        <f>'Feuille de saisie'!AF84</f>
        <v/>
      </c>
      <c r="G85" s="63" t="str">
        <f>'Feuille de saisie'!AE84</f>
        <v/>
      </c>
      <c r="H85" s="55" t="str">
        <f>'Feuille de saisie'!S84</f>
        <v/>
      </c>
      <c r="I85" s="56" t="str">
        <f>'Feuille de saisie'!T84</f>
        <v/>
      </c>
      <c r="J85" s="56" t="str">
        <f>'Feuille de saisie'!U84</f>
        <v/>
      </c>
      <c r="K85" s="56" t="str">
        <f>'Feuille de saisie'!V84</f>
        <v/>
      </c>
      <c r="L85" s="56" t="str">
        <f>'Feuille de saisie'!W84</f>
        <v/>
      </c>
      <c r="M85" s="56" t="str">
        <f>'Feuille de saisie'!X84</f>
        <v/>
      </c>
      <c r="N85" s="56" t="str">
        <f>'Feuille de saisie'!Y84</f>
        <v/>
      </c>
      <c r="O85" s="57"/>
    </row>
    <row r="86" spans="1:15" x14ac:dyDescent="0.25">
      <c r="A86" s="58">
        <f>'Feuille de saisie'!C85</f>
        <v>79</v>
      </c>
      <c r="B86" s="59">
        <f>'Feuille de saisie'!D85</f>
        <v>0</v>
      </c>
      <c r="C86" s="61" t="str">
        <f>CONCATENATE('Feuille de saisie'!AA85," ",'Feuille de saisie'!AB85)</f>
        <v xml:space="preserve"> </v>
      </c>
      <c r="D86" s="61" t="str">
        <f>'Feuille de saisie'!AC85</f>
        <v/>
      </c>
      <c r="E86" s="59" t="str">
        <f>'Feuille de saisie'!AD85</f>
        <v/>
      </c>
      <c r="F86" s="62" t="str">
        <f>'Feuille de saisie'!AF85</f>
        <v/>
      </c>
      <c r="G86" s="63" t="str">
        <f>'Feuille de saisie'!AE85</f>
        <v/>
      </c>
      <c r="H86" s="55" t="str">
        <f>'Feuille de saisie'!S85</f>
        <v/>
      </c>
      <c r="I86" s="56" t="str">
        <f>'Feuille de saisie'!T85</f>
        <v/>
      </c>
      <c r="J86" s="56" t="str">
        <f>'Feuille de saisie'!U85</f>
        <v/>
      </c>
      <c r="K86" s="56" t="str">
        <f>'Feuille de saisie'!V85</f>
        <v/>
      </c>
      <c r="L86" s="56" t="str">
        <f>'Feuille de saisie'!W85</f>
        <v/>
      </c>
      <c r="M86" s="56" t="str">
        <f>'Feuille de saisie'!X85</f>
        <v/>
      </c>
      <c r="N86" s="56" t="str">
        <f>'Feuille de saisie'!Y85</f>
        <v/>
      </c>
      <c r="O86" s="57"/>
    </row>
    <row r="87" spans="1:15" x14ac:dyDescent="0.25">
      <c r="A87" s="58">
        <f>'Feuille de saisie'!C86</f>
        <v>80</v>
      </c>
      <c r="B87" s="59">
        <f>'Feuille de saisie'!D86</f>
        <v>0</v>
      </c>
      <c r="C87" s="61" t="str">
        <f>CONCATENATE('Feuille de saisie'!AA86," ",'Feuille de saisie'!AB86)</f>
        <v xml:space="preserve"> </v>
      </c>
      <c r="D87" s="61" t="str">
        <f>'Feuille de saisie'!AC86</f>
        <v/>
      </c>
      <c r="E87" s="59" t="str">
        <f>'Feuille de saisie'!AD86</f>
        <v/>
      </c>
      <c r="F87" s="62" t="str">
        <f>'Feuille de saisie'!AF86</f>
        <v/>
      </c>
      <c r="G87" s="63" t="str">
        <f>'Feuille de saisie'!AE86</f>
        <v/>
      </c>
      <c r="H87" s="55" t="str">
        <f>'Feuille de saisie'!S86</f>
        <v/>
      </c>
      <c r="I87" s="56" t="str">
        <f>'Feuille de saisie'!T86</f>
        <v/>
      </c>
      <c r="J87" s="56" t="str">
        <f>'Feuille de saisie'!U86</f>
        <v/>
      </c>
      <c r="K87" s="56" t="str">
        <f>'Feuille de saisie'!V86</f>
        <v/>
      </c>
      <c r="L87" s="56" t="str">
        <f>'Feuille de saisie'!W86</f>
        <v/>
      </c>
      <c r="M87" s="56" t="str">
        <f>'Feuille de saisie'!X86</f>
        <v/>
      </c>
      <c r="N87" s="56" t="str">
        <f>'Feuille de saisie'!Y86</f>
        <v/>
      </c>
      <c r="O87" s="57"/>
    </row>
    <row r="88" spans="1:15" x14ac:dyDescent="0.25">
      <c r="A88" s="58">
        <f>'Feuille de saisie'!C87</f>
        <v>81</v>
      </c>
      <c r="B88" s="59">
        <f>'Feuille de saisie'!D87</f>
        <v>0</v>
      </c>
      <c r="C88" s="61" t="str">
        <f>CONCATENATE('Feuille de saisie'!AA87," ",'Feuille de saisie'!AB87)</f>
        <v xml:space="preserve"> </v>
      </c>
      <c r="D88" s="61" t="str">
        <f>'Feuille de saisie'!AC87</f>
        <v/>
      </c>
      <c r="E88" s="59" t="str">
        <f>'Feuille de saisie'!AD87</f>
        <v/>
      </c>
      <c r="F88" s="62" t="str">
        <f>'Feuille de saisie'!AF87</f>
        <v/>
      </c>
      <c r="G88" s="63" t="str">
        <f>'Feuille de saisie'!AE87</f>
        <v/>
      </c>
      <c r="H88" s="55" t="str">
        <f>'Feuille de saisie'!S87</f>
        <v/>
      </c>
      <c r="I88" s="56" t="str">
        <f>'Feuille de saisie'!T87</f>
        <v/>
      </c>
      <c r="J88" s="56" t="str">
        <f>'Feuille de saisie'!U87</f>
        <v/>
      </c>
      <c r="K88" s="56" t="str">
        <f>'Feuille de saisie'!V87</f>
        <v/>
      </c>
      <c r="L88" s="56" t="str">
        <f>'Feuille de saisie'!W87</f>
        <v/>
      </c>
      <c r="M88" s="56" t="str">
        <f>'Feuille de saisie'!X87</f>
        <v/>
      </c>
      <c r="N88" s="56" t="str">
        <f>'Feuille de saisie'!Y87</f>
        <v/>
      </c>
      <c r="O88" s="57"/>
    </row>
    <row r="89" spans="1:15" x14ac:dyDescent="0.25">
      <c r="A89" s="58">
        <f>'Feuille de saisie'!C88</f>
        <v>82</v>
      </c>
      <c r="B89" s="59">
        <f>'Feuille de saisie'!D88</f>
        <v>0</v>
      </c>
      <c r="C89" s="61" t="str">
        <f>CONCATENATE('Feuille de saisie'!AA88," ",'Feuille de saisie'!AB88)</f>
        <v xml:space="preserve"> </v>
      </c>
      <c r="D89" s="61" t="str">
        <f>'Feuille de saisie'!AC88</f>
        <v/>
      </c>
      <c r="E89" s="59" t="str">
        <f>'Feuille de saisie'!AD88</f>
        <v/>
      </c>
      <c r="F89" s="62" t="str">
        <f>'Feuille de saisie'!AF88</f>
        <v/>
      </c>
      <c r="G89" s="63" t="str">
        <f>'Feuille de saisie'!AE88</f>
        <v/>
      </c>
      <c r="H89" s="55" t="str">
        <f>'Feuille de saisie'!S88</f>
        <v/>
      </c>
      <c r="I89" s="56" t="str">
        <f>'Feuille de saisie'!T88</f>
        <v/>
      </c>
      <c r="J89" s="56" t="str">
        <f>'Feuille de saisie'!U88</f>
        <v/>
      </c>
      <c r="K89" s="56" t="str">
        <f>'Feuille de saisie'!V88</f>
        <v/>
      </c>
      <c r="L89" s="56" t="str">
        <f>'Feuille de saisie'!W88</f>
        <v/>
      </c>
      <c r="M89" s="56" t="str">
        <f>'Feuille de saisie'!X88</f>
        <v/>
      </c>
      <c r="N89" s="56" t="str">
        <f>'Feuille de saisie'!Y88</f>
        <v/>
      </c>
      <c r="O89" s="57"/>
    </row>
    <row r="90" spans="1:15" x14ac:dyDescent="0.25">
      <c r="A90" s="58">
        <f>'Feuille de saisie'!C89</f>
        <v>83</v>
      </c>
      <c r="B90" s="59">
        <f>'Feuille de saisie'!D89</f>
        <v>0</v>
      </c>
      <c r="C90" s="61" t="str">
        <f>CONCATENATE('Feuille de saisie'!AA89," ",'Feuille de saisie'!AB89)</f>
        <v xml:space="preserve"> </v>
      </c>
      <c r="D90" s="61" t="str">
        <f>'Feuille de saisie'!AC89</f>
        <v/>
      </c>
      <c r="E90" s="59" t="str">
        <f>'Feuille de saisie'!AD89</f>
        <v/>
      </c>
      <c r="F90" s="62" t="str">
        <f>'Feuille de saisie'!AF89</f>
        <v/>
      </c>
      <c r="G90" s="63" t="str">
        <f>'Feuille de saisie'!AE89</f>
        <v/>
      </c>
      <c r="H90" s="55" t="str">
        <f>'Feuille de saisie'!S89</f>
        <v/>
      </c>
      <c r="I90" s="56" t="str">
        <f>'Feuille de saisie'!T89</f>
        <v/>
      </c>
      <c r="J90" s="56" t="str">
        <f>'Feuille de saisie'!U89</f>
        <v/>
      </c>
      <c r="K90" s="56" t="str">
        <f>'Feuille de saisie'!V89</f>
        <v/>
      </c>
      <c r="L90" s="56" t="str">
        <f>'Feuille de saisie'!W89</f>
        <v/>
      </c>
      <c r="M90" s="56" t="str">
        <f>'Feuille de saisie'!X89</f>
        <v/>
      </c>
      <c r="N90" s="56" t="str">
        <f>'Feuille de saisie'!Y89</f>
        <v/>
      </c>
      <c r="O90" s="57"/>
    </row>
    <row r="91" spans="1:15" x14ac:dyDescent="0.25">
      <c r="A91" s="58">
        <f>'Feuille de saisie'!C90</f>
        <v>84</v>
      </c>
      <c r="B91" s="59">
        <f>'Feuille de saisie'!D90</f>
        <v>0</v>
      </c>
      <c r="C91" s="61" t="str">
        <f>CONCATENATE('Feuille de saisie'!AA90," ",'Feuille de saisie'!AB90)</f>
        <v xml:space="preserve"> </v>
      </c>
      <c r="D91" s="61" t="str">
        <f>'Feuille de saisie'!AC90</f>
        <v/>
      </c>
      <c r="E91" s="59" t="str">
        <f>'Feuille de saisie'!AD90</f>
        <v/>
      </c>
      <c r="F91" s="62" t="str">
        <f>'Feuille de saisie'!AF90</f>
        <v/>
      </c>
      <c r="G91" s="63" t="str">
        <f>'Feuille de saisie'!AE90</f>
        <v/>
      </c>
      <c r="H91" s="55" t="str">
        <f>'Feuille de saisie'!S90</f>
        <v/>
      </c>
      <c r="I91" s="56" t="str">
        <f>'Feuille de saisie'!T90</f>
        <v/>
      </c>
      <c r="J91" s="56" t="str">
        <f>'Feuille de saisie'!U90</f>
        <v/>
      </c>
      <c r="K91" s="56" t="str">
        <f>'Feuille de saisie'!V90</f>
        <v/>
      </c>
      <c r="L91" s="56" t="str">
        <f>'Feuille de saisie'!W90</f>
        <v/>
      </c>
      <c r="M91" s="56" t="str">
        <f>'Feuille de saisie'!X90</f>
        <v/>
      </c>
      <c r="N91" s="56" t="str">
        <f>'Feuille de saisie'!Y90</f>
        <v/>
      </c>
      <c r="O91" s="57"/>
    </row>
    <row r="92" spans="1:15" x14ac:dyDescent="0.25">
      <c r="A92" s="58">
        <f>'Feuille de saisie'!C91</f>
        <v>85</v>
      </c>
      <c r="B92" s="59">
        <f>'Feuille de saisie'!D91</f>
        <v>0</v>
      </c>
      <c r="C92" s="61" t="str">
        <f>CONCATENATE('Feuille de saisie'!AA91," ",'Feuille de saisie'!AB91)</f>
        <v xml:space="preserve"> </v>
      </c>
      <c r="D92" s="61" t="str">
        <f>'Feuille de saisie'!AC91</f>
        <v/>
      </c>
      <c r="E92" s="59" t="str">
        <f>'Feuille de saisie'!AD91</f>
        <v/>
      </c>
      <c r="F92" s="62" t="str">
        <f>'Feuille de saisie'!AF91</f>
        <v/>
      </c>
      <c r="G92" s="63" t="str">
        <f>'Feuille de saisie'!AE91</f>
        <v/>
      </c>
      <c r="H92" s="55" t="str">
        <f>'Feuille de saisie'!S91</f>
        <v/>
      </c>
      <c r="I92" s="56" t="str">
        <f>'Feuille de saisie'!T91</f>
        <v/>
      </c>
      <c r="J92" s="56" t="str">
        <f>'Feuille de saisie'!U91</f>
        <v/>
      </c>
      <c r="K92" s="56" t="str">
        <f>'Feuille de saisie'!V91</f>
        <v/>
      </c>
      <c r="L92" s="56" t="str">
        <f>'Feuille de saisie'!W91</f>
        <v/>
      </c>
      <c r="M92" s="56" t="str">
        <f>'Feuille de saisie'!X91</f>
        <v/>
      </c>
      <c r="N92" s="56" t="str">
        <f>'Feuille de saisie'!Y91</f>
        <v/>
      </c>
      <c r="O92" s="57"/>
    </row>
    <row r="93" spans="1:15" x14ac:dyDescent="0.25">
      <c r="A93" s="58">
        <f>'Feuille de saisie'!C92</f>
        <v>86</v>
      </c>
      <c r="B93" s="59">
        <f>'Feuille de saisie'!D92</f>
        <v>0</v>
      </c>
      <c r="C93" s="61" t="str">
        <f>CONCATENATE('Feuille de saisie'!AA92," ",'Feuille de saisie'!AB92)</f>
        <v xml:space="preserve"> </v>
      </c>
      <c r="D93" s="61" t="str">
        <f>'Feuille de saisie'!AC92</f>
        <v/>
      </c>
      <c r="E93" s="59" t="str">
        <f>'Feuille de saisie'!AD92</f>
        <v/>
      </c>
      <c r="F93" s="62" t="str">
        <f>'Feuille de saisie'!AF92</f>
        <v/>
      </c>
      <c r="G93" s="63" t="str">
        <f>'Feuille de saisie'!AE92</f>
        <v/>
      </c>
      <c r="H93" s="55" t="str">
        <f>'Feuille de saisie'!S92</f>
        <v/>
      </c>
      <c r="I93" s="56" t="str">
        <f>'Feuille de saisie'!T92</f>
        <v/>
      </c>
      <c r="J93" s="56" t="str">
        <f>'Feuille de saisie'!U92</f>
        <v/>
      </c>
      <c r="K93" s="56" t="str">
        <f>'Feuille de saisie'!V92</f>
        <v/>
      </c>
      <c r="L93" s="56" t="str">
        <f>'Feuille de saisie'!W92</f>
        <v/>
      </c>
      <c r="M93" s="56" t="str">
        <f>'Feuille de saisie'!X92</f>
        <v/>
      </c>
      <c r="N93" s="56" t="str">
        <f>'Feuille de saisie'!Y92</f>
        <v/>
      </c>
      <c r="O93" s="57"/>
    </row>
    <row r="94" spans="1:15" x14ac:dyDescent="0.25">
      <c r="A94" s="58">
        <f>'Feuille de saisie'!C93</f>
        <v>87</v>
      </c>
      <c r="B94" s="59">
        <f>'Feuille de saisie'!D93</f>
        <v>0</v>
      </c>
      <c r="C94" s="61" t="str">
        <f>CONCATENATE('Feuille de saisie'!AA93," ",'Feuille de saisie'!AB93)</f>
        <v xml:space="preserve"> </v>
      </c>
      <c r="D94" s="61" t="str">
        <f>'Feuille de saisie'!AC93</f>
        <v/>
      </c>
      <c r="E94" s="59" t="str">
        <f>'Feuille de saisie'!AD93</f>
        <v/>
      </c>
      <c r="F94" s="62" t="str">
        <f>'Feuille de saisie'!AF93</f>
        <v/>
      </c>
      <c r="G94" s="63" t="str">
        <f>'Feuille de saisie'!AE93</f>
        <v/>
      </c>
      <c r="H94" s="55" t="str">
        <f>'Feuille de saisie'!S93</f>
        <v/>
      </c>
      <c r="I94" s="56" t="str">
        <f>'Feuille de saisie'!T93</f>
        <v/>
      </c>
      <c r="J94" s="56" t="str">
        <f>'Feuille de saisie'!U93</f>
        <v/>
      </c>
      <c r="K94" s="56" t="str">
        <f>'Feuille de saisie'!V93</f>
        <v/>
      </c>
      <c r="L94" s="56" t="str">
        <f>'Feuille de saisie'!W93</f>
        <v/>
      </c>
      <c r="M94" s="56" t="str">
        <f>'Feuille de saisie'!X93</f>
        <v/>
      </c>
      <c r="N94" s="56" t="str">
        <f>'Feuille de saisie'!Y93</f>
        <v/>
      </c>
      <c r="O94" s="57"/>
    </row>
    <row r="95" spans="1:15" x14ac:dyDescent="0.25">
      <c r="A95" s="58">
        <f>'Feuille de saisie'!C94</f>
        <v>88</v>
      </c>
      <c r="B95" s="59">
        <f>'Feuille de saisie'!D94</f>
        <v>0</v>
      </c>
      <c r="C95" s="61" t="str">
        <f>CONCATENATE('Feuille de saisie'!AA94," ",'Feuille de saisie'!AB94)</f>
        <v xml:space="preserve"> </v>
      </c>
      <c r="D95" s="61" t="str">
        <f>'Feuille de saisie'!AC94</f>
        <v/>
      </c>
      <c r="E95" s="59" t="str">
        <f>'Feuille de saisie'!AD94</f>
        <v/>
      </c>
      <c r="F95" s="62" t="str">
        <f>'Feuille de saisie'!AF94</f>
        <v/>
      </c>
      <c r="G95" s="63" t="str">
        <f>'Feuille de saisie'!AE94</f>
        <v/>
      </c>
      <c r="H95" s="55" t="str">
        <f>'Feuille de saisie'!S94</f>
        <v/>
      </c>
      <c r="I95" s="56" t="str">
        <f>'Feuille de saisie'!T94</f>
        <v/>
      </c>
      <c r="J95" s="56" t="str">
        <f>'Feuille de saisie'!U94</f>
        <v/>
      </c>
      <c r="K95" s="56" t="str">
        <f>'Feuille de saisie'!V94</f>
        <v/>
      </c>
      <c r="L95" s="56" t="str">
        <f>'Feuille de saisie'!W94</f>
        <v/>
      </c>
      <c r="M95" s="56" t="str">
        <f>'Feuille de saisie'!X94</f>
        <v/>
      </c>
      <c r="N95" s="56" t="str">
        <f>'Feuille de saisie'!Y94</f>
        <v/>
      </c>
      <c r="O95" s="57"/>
    </row>
    <row r="96" spans="1:15" x14ac:dyDescent="0.25">
      <c r="A96" s="58">
        <f>'Feuille de saisie'!C95</f>
        <v>89</v>
      </c>
      <c r="B96" s="59">
        <f>'Feuille de saisie'!D95</f>
        <v>0</v>
      </c>
      <c r="C96" s="61" t="str">
        <f>CONCATENATE('Feuille de saisie'!AA95," ",'Feuille de saisie'!AB95)</f>
        <v xml:space="preserve"> </v>
      </c>
      <c r="D96" s="61" t="str">
        <f>'Feuille de saisie'!AC95</f>
        <v/>
      </c>
      <c r="E96" s="59" t="str">
        <f>'Feuille de saisie'!AD95</f>
        <v/>
      </c>
      <c r="F96" s="62" t="str">
        <f>'Feuille de saisie'!AF95</f>
        <v/>
      </c>
      <c r="G96" s="63" t="str">
        <f>'Feuille de saisie'!AE95</f>
        <v/>
      </c>
      <c r="H96" s="55" t="str">
        <f>'Feuille de saisie'!S95</f>
        <v/>
      </c>
      <c r="I96" s="56" t="str">
        <f>'Feuille de saisie'!T95</f>
        <v/>
      </c>
      <c r="J96" s="56" t="str">
        <f>'Feuille de saisie'!U95</f>
        <v/>
      </c>
      <c r="K96" s="56" t="str">
        <f>'Feuille de saisie'!V95</f>
        <v/>
      </c>
      <c r="L96" s="56" t="str">
        <f>'Feuille de saisie'!W95</f>
        <v/>
      </c>
      <c r="M96" s="56" t="str">
        <f>'Feuille de saisie'!X95</f>
        <v/>
      </c>
      <c r="N96" s="56" t="str">
        <f>'Feuille de saisie'!Y95</f>
        <v/>
      </c>
      <c r="O96" s="57"/>
    </row>
    <row r="97" spans="1:15" x14ac:dyDescent="0.25">
      <c r="A97" s="58">
        <f>'Feuille de saisie'!C96</f>
        <v>90</v>
      </c>
      <c r="B97" s="59">
        <f>'Feuille de saisie'!D96</f>
        <v>0</v>
      </c>
      <c r="C97" s="61" t="str">
        <f>CONCATENATE('Feuille de saisie'!AA96," ",'Feuille de saisie'!AB96)</f>
        <v xml:space="preserve"> </v>
      </c>
      <c r="D97" s="61" t="str">
        <f>'Feuille de saisie'!AC96</f>
        <v/>
      </c>
      <c r="E97" s="59" t="str">
        <f>'Feuille de saisie'!AD96</f>
        <v/>
      </c>
      <c r="F97" s="62" t="str">
        <f>'Feuille de saisie'!AF96</f>
        <v/>
      </c>
      <c r="G97" s="63" t="str">
        <f>'Feuille de saisie'!AE96</f>
        <v/>
      </c>
      <c r="H97" s="55" t="str">
        <f>'Feuille de saisie'!S96</f>
        <v/>
      </c>
      <c r="I97" s="56" t="str">
        <f>'Feuille de saisie'!T96</f>
        <v/>
      </c>
      <c r="J97" s="56" t="str">
        <f>'Feuille de saisie'!U96</f>
        <v/>
      </c>
      <c r="K97" s="56" t="str">
        <f>'Feuille de saisie'!V96</f>
        <v/>
      </c>
      <c r="L97" s="56" t="str">
        <f>'Feuille de saisie'!W96</f>
        <v/>
      </c>
      <c r="M97" s="56" t="str">
        <f>'Feuille de saisie'!X96</f>
        <v/>
      </c>
      <c r="N97" s="56" t="str">
        <f>'Feuille de saisie'!Y96</f>
        <v/>
      </c>
      <c r="O97" s="57"/>
    </row>
    <row r="98" spans="1:15" x14ac:dyDescent="0.25">
      <c r="A98" s="58">
        <f>'Feuille de saisie'!C97</f>
        <v>91</v>
      </c>
      <c r="B98" s="59">
        <f>'Feuille de saisie'!D97</f>
        <v>0</v>
      </c>
      <c r="C98" s="61" t="str">
        <f>CONCATENATE('Feuille de saisie'!AA97," ",'Feuille de saisie'!AB97)</f>
        <v xml:space="preserve"> </v>
      </c>
      <c r="D98" s="61" t="str">
        <f>'Feuille de saisie'!AC97</f>
        <v/>
      </c>
      <c r="E98" s="59" t="str">
        <f>'Feuille de saisie'!AD97</f>
        <v/>
      </c>
      <c r="F98" s="62" t="str">
        <f>'Feuille de saisie'!AF97</f>
        <v/>
      </c>
      <c r="G98" s="63" t="str">
        <f>'Feuille de saisie'!AE97</f>
        <v/>
      </c>
      <c r="H98" s="55" t="str">
        <f>'Feuille de saisie'!S97</f>
        <v/>
      </c>
      <c r="I98" s="56" t="str">
        <f>'Feuille de saisie'!T97</f>
        <v/>
      </c>
      <c r="J98" s="56" t="str">
        <f>'Feuille de saisie'!U97</f>
        <v/>
      </c>
      <c r="K98" s="56" t="str">
        <f>'Feuille de saisie'!V97</f>
        <v/>
      </c>
      <c r="L98" s="56" t="str">
        <f>'Feuille de saisie'!W97</f>
        <v/>
      </c>
      <c r="M98" s="56" t="str">
        <f>'Feuille de saisie'!X97</f>
        <v/>
      </c>
      <c r="N98" s="56" t="str">
        <f>'Feuille de saisie'!Y97</f>
        <v/>
      </c>
      <c r="O98" s="57"/>
    </row>
    <row r="99" spans="1:15" x14ac:dyDescent="0.25">
      <c r="A99" s="58">
        <f>'Feuille de saisie'!C98</f>
        <v>92</v>
      </c>
      <c r="B99" s="59">
        <f>'Feuille de saisie'!D98</f>
        <v>0</v>
      </c>
      <c r="C99" s="61" t="str">
        <f>CONCATENATE('Feuille de saisie'!AA98," ",'Feuille de saisie'!AB98)</f>
        <v xml:space="preserve"> </v>
      </c>
      <c r="D99" s="61" t="str">
        <f>'Feuille de saisie'!AC98</f>
        <v/>
      </c>
      <c r="E99" s="59" t="str">
        <f>'Feuille de saisie'!AD98</f>
        <v/>
      </c>
      <c r="F99" s="62" t="str">
        <f>'Feuille de saisie'!AF98</f>
        <v/>
      </c>
      <c r="G99" s="63" t="str">
        <f>'Feuille de saisie'!AE98</f>
        <v/>
      </c>
      <c r="H99" s="55" t="str">
        <f>'Feuille de saisie'!S98</f>
        <v/>
      </c>
      <c r="I99" s="56" t="str">
        <f>'Feuille de saisie'!T98</f>
        <v/>
      </c>
      <c r="J99" s="56" t="str">
        <f>'Feuille de saisie'!U98</f>
        <v/>
      </c>
      <c r="K99" s="56" t="str">
        <f>'Feuille de saisie'!V98</f>
        <v/>
      </c>
      <c r="L99" s="56" t="str">
        <f>'Feuille de saisie'!W98</f>
        <v/>
      </c>
      <c r="M99" s="56" t="str">
        <f>'Feuille de saisie'!X98</f>
        <v/>
      </c>
      <c r="N99" s="56" t="str">
        <f>'Feuille de saisie'!Y98</f>
        <v/>
      </c>
      <c r="O99" s="57"/>
    </row>
    <row r="100" spans="1:15" x14ac:dyDescent="0.25">
      <c r="A100" s="58">
        <f>'Feuille de saisie'!C99</f>
        <v>93</v>
      </c>
      <c r="B100" s="59">
        <f>'Feuille de saisie'!D99</f>
        <v>0</v>
      </c>
      <c r="C100" s="61" t="str">
        <f>CONCATENATE('Feuille de saisie'!AA99," ",'Feuille de saisie'!AB99)</f>
        <v xml:space="preserve"> </v>
      </c>
      <c r="D100" s="61" t="str">
        <f>'Feuille de saisie'!AC99</f>
        <v/>
      </c>
      <c r="E100" s="59" t="str">
        <f>'Feuille de saisie'!AD99</f>
        <v/>
      </c>
      <c r="F100" s="62" t="str">
        <f>'Feuille de saisie'!AF99</f>
        <v/>
      </c>
      <c r="G100" s="63" t="str">
        <f>'Feuille de saisie'!AE99</f>
        <v/>
      </c>
      <c r="H100" s="55" t="str">
        <f>'Feuille de saisie'!S99</f>
        <v/>
      </c>
      <c r="I100" s="56" t="str">
        <f>'Feuille de saisie'!T99</f>
        <v/>
      </c>
      <c r="J100" s="56" t="str">
        <f>'Feuille de saisie'!U99</f>
        <v/>
      </c>
      <c r="K100" s="56" t="str">
        <f>'Feuille de saisie'!V99</f>
        <v/>
      </c>
      <c r="L100" s="56" t="str">
        <f>'Feuille de saisie'!W99</f>
        <v/>
      </c>
      <c r="M100" s="56" t="str">
        <f>'Feuille de saisie'!X99</f>
        <v/>
      </c>
      <c r="N100" s="56" t="str">
        <f>'Feuille de saisie'!Y99</f>
        <v/>
      </c>
      <c r="O100" s="57"/>
    </row>
    <row r="101" spans="1:15" x14ac:dyDescent="0.25">
      <c r="A101" s="58">
        <f>'Feuille de saisie'!C100</f>
        <v>94</v>
      </c>
      <c r="B101" s="59">
        <f>'Feuille de saisie'!D100</f>
        <v>0</v>
      </c>
      <c r="C101" s="61" t="str">
        <f>CONCATENATE('Feuille de saisie'!AA100," ",'Feuille de saisie'!AB100)</f>
        <v xml:space="preserve"> </v>
      </c>
      <c r="D101" s="61" t="str">
        <f>'Feuille de saisie'!AC100</f>
        <v/>
      </c>
      <c r="E101" s="59" t="str">
        <f>'Feuille de saisie'!AD100</f>
        <v/>
      </c>
      <c r="F101" s="62" t="str">
        <f>'Feuille de saisie'!AF100</f>
        <v/>
      </c>
      <c r="G101" s="63" t="str">
        <f>'Feuille de saisie'!AE100</f>
        <v/>
      </c>
      <c r="H101" s="55" t="str">
        <f>'Feuille de saisie'!S100</f>
        <v/>
      </c>
      <c r="I101" s="56" t="str">
        <f>'Feuille de saisie'!T100</f>
        <v/>
      </c>
      <c r="J101" s="56" t="str">
        <f>'Feuille de saisie'!U100</f>
        <v/>
      </c>
      <c r="K101" s="56" t="str">
        <f>'Feuille de saisie'!V100</f>
        <v/>
      </c>
      <c r="L101" s="56" t="str">
        <f>'Feuille de saisie'!W100</f>
        <v/>
      </c>
      <c r="M101" s="56" t="str">
        <f>'Feuille de saisie'!X100</f>
        <v/>
      </c>
      <c r="N101" s="56" t="str">
        <f>'Feuille de saisie'!Y100</f>
        <v/>
      </c>
      <c r="O101" s="57"/>
    </row>
    <row r="102" spans="1:15" x14ac:dyDescent="0.25">
      <c r="A102" s="58">
        <f>'Feuille de saisie'!C101</f>
        <v>95</v>
      </c>
      <c r="B102" s="59">
        <f>'Feuille de saisie'!D101</f>
        <v>0</v>
      </c>
      <c r="C102" s="61" t="str">
        <f>CONCATENATE('Feuille de saisie'!AA101," ",'Feuille de saisie'!AB101)</f>
        <v xml:space="preserve"> </v>
      </c>
      <c r="D102" s="61" t="str">
        <f>'Feuille de saisie'!AC101</f>
        <v/>
      </c>
      <c r="E102" s="59" t="str">
        <f>'Feuille de saisie'!AD101</f>
        <v/>
      </c>
      <c r="F102" s="62" t="str">
        <f>'Feuille de saisie'!AF101</f>
        <v/>
      </c>
      <c r="G102" s="63" t="str">
        <f>'Feuille de saisie'!AE101</f>
        <v/>
      </c>
      <c r="H102" s="55" t="str">
        <f>'Feuille de saisie'!S101</f>
        <v/>
      </c>
      <c r="I102" s="56" t="str">
        <f>'Feuille de saisie'!T101</f>
        <v/>
      </c>
      <c r="J102" s="56" t="str">
        <f>'Feuille de saisie'!U101</f>
        <v/>
      </c>
      <c r="K102" s="56" t="str">
        <f>'Feuille de saisie'!V101</f>
        <v/>
      </c>
      <c r="L102" s="56" t="str">
        <f>'Feuille de saisie'!W101</f>
        <v/>
      </c>
      <c r="M102" s="56" t="str">
        <f>'Feuille de saisie'!X101</f>
        <v/>
      </c>
      <c r="N102" s="56" t="str">
        <f>'Feuille de saisie'!Y101</f>
        <v/>
      </c>
      <c r="O102" s="57"/>
    </row>
    <row r="103" spans="1:15" x14ac:dyDescent="0.25">
      <c r="A103" s="58">
        <f>'Feuille de saisie'!C102</f>
        <v>96</v>
      </c>
      <c r="B103" s="59">
        <f>'Feuille de saisie'!D102</f>
        <v>0</v>
      </c>
      <c r="C103" s="61" t="str">
        <f>CONCATENATE('Feuille de saisie'!AA102," ",'Feuille de saisie'!AB102)</f>
        <v xml:space="preserve"> </v>
      </c>
      <c r="D103" s="61" t="str">
        <f>'Feuille de saisie'!AC102</f>
        <v/>
      </c>
      <c r="E103" s="59" t="str">
        <f>'Feuille de saisie'!AD102</f>
        <v/>
      </c>
      <c r="F103" s="62" t="str">
        <f>'Feuille de saisie'!AF102</f>
        <v/>
      </c>
      <c r="G103" s="63" t="str">
        <f>'Feuille de saisie'!AE102</f>
        <v/>
      </c>
      <c r="H103" s="55" t="str">
        <f>'Feuille de saisie'!S102</f>
        <v/>
      </c>
      <c r="I103" s="56" t="str">
        <f>'Feuille de saisie'!T102</f>
        <v/>
      </c>
      <c r="J103" s="56" t="str">
        <f>'Feuille de saisie'!U102</f>
        <v/>
      </c>
      <c r="K103" s="56" t="str">
        <f>'Feuille de saisie'!V102</f>
        <v/>
      </c>
      <c r="L103" s="56" t="str">
        <f>'Feuille de saisie'!W102</f>
        <v/>
      </c>
      <c r="M103" s="56" t="str">
        <f>'Feuille de saisie'!X102</f>
        <v/>
      </c>
      <c r="N103" s="56" t="str">
        <f>'Feuille de saisie'!Y102</f>
        <v/>
      </c>
      <c r="O103" s="57"/>
    </row>
    <row r="104" spans="1:15" x14ac:dyDescent="0.25">
      <c r="A104" s="58">
        <f>'Feuille de saisie'!C103</f>
        <v>97</v>
      </c>
      <c r="B104" s="59">
        <f>'Feuille de saisie'!D103</f>
        <v>0</v>
      </c>
      <c r="C104" s="61" t="str">
        <f>CONCATENATE('Feuille de saisie'!AA103," ",'Feuille de saisie'!AB103)</f>
        <v xml:space="preserve"> </v>
      </c>
      <c r="D104" s="61" t="str">
        <f>'Feuille de saisie'!AC103</f>
        <v/>
      </c>
      <c r="E104" s="59" t="str">
        <f>'Feuille de saisie'!AD103</f>
        <v/>
      </c>
      <c r="F104" s="62" t="str">
        <f>'Feuille de saisie'!AF103</f>
        <v/>
      </c>
      <c r="G104" s="63" t="str">
        <f>'Feuille de saisie'!AE103</f>
        <v/>
      </c>
      <c r="H104" s="55" t="str">
        <f>'Feuille de saisie'!S103</f>
        <v/>
      </c>
      <c r="I104" s="56" t="str">
        <f>'Feuille de saisie'!T103</f>
        <v/>
      </c>
      <c r="J104" s="56" t="str">
        <f>'Feuille de saisie'!U103</f>
        <v/>
      </c>
      <c r="K104" s="56" t="str">
        <f>'Feuille de saisie'!V103</f>
        <v/>
      </c>
      <c r="L104" s="56" t="str">
        <f>'Feuille de saisie'!W103</f>
        <v/>
      </c>
      <c r="M104" s="56" t="str">
        <f>'Feuille de saisie'!X103</f>
        <v/>
      </c>
      <c r="N104" s="56" t="str">
        <f>'Feuille de saisie'!Y103</f>
        <v/>
      </c>
      <c r="O104" s="57"/>
    </row>
    <row r="105" spans="1:15" x14ac:dyDescent="0.25">
      <c r="A105" s="58">
        <f>'Feuille de saisie'!C104</f>
        <v>98</v>
      </c>
      <c r="B105" s="59">
        <f>'Feuille de saisie'!D104</f>
        <v>0</v>
      </c>
      <c r="C105" s="61" t="str">
        <f>CONCATENATE('Feuille de saisie'!AA104," ",'Feuille de saisie'!AB104)</f>
        <v xml:space="preserve"> </v>
      </c>
      <c r="D105" s="61" t="str">
        <f>'Feuille de saisie'!AC104</f>
        <v/>
      </c>
      <c r="E105" s="59" t="str">
        <f>'Feuille de saisie'!AD104</f>
        <v/>
      </c>
      <c r="F105" s="62" t="str">
        <f>'Feuille de saisie'!AF104</f>
        <v/>
      </c>
      <c r="G105" s="63" t="str">
        <f>'Feuille de saisie'!AE104</f>
        <v/>
      </c>
      <c r="H105" s="55" t="str">
        <f>'Feuille de saisie'!S104</f>
        <v/>
      </c>
      <c r="I105" s="56" t="str">
        <f>'Feuille de saisie'!T104</f>
        <v/>
      </c>
      <c r="J105" s="56" t="str">
        <f>'Feuille de saisie'!U104</f>
        <v/>
      </c>
      <c r="K105" s="56" t="str">
        <f>'Feuille de saisie'!V104</f>
        <v/>
      </c>
      <c r="L105" s="56" t="str">
        <f>'Feuille de saisie'!W104</f>
        <v/>
      </c>
      <c r="M105" s="56" t="str">
        <f>'Feuille de saisie'!X104</f>
        <v/>
      </c>
      <c r="N105" s="56" t="str">
        <f>'Feuille de saisie'!Y104</f>
        <v/>
      </c>
      <c r="O105" s="57"/>
    </row>
    <row r="106" spans="1:15" x14ac:dyDescent="0.25">
      <c r="A106" s="58">
        <f>'Feuille de saisie'!C105</f>
        <v>99</v>
      </c>
      <c r="B106" s="59">
        <f>'Feuille de saisie'!D105</f>
        <v>0</v>
      </c>
      <c r="C106" s="61" t="str">
        <f>CONCATENATE('Feuille de saisie'!AA105," ",'Feuille de saisie'!AB105)</f>
        <v xml:space="preserve"> </v>
      </c>
      <c r="D106" s="61" t="str">
        <f>'Feuille de saisie'!AC105</f>
        <v/>
      </c>
      <c r="E106" s="59" t="str">
        <f>'Feuille de saisie'!AD105</f>
        <v/>
      </c>
      <c r="F106" s="62" t="str">
        <f>'Feuille de saisie'!AF105</f>
        <v/>
      </c>
      <c r="G106" s="63" t="str">
        <f>'Feuille de saisie'!AE105</f>
        <v/>
      </c>
      <c r="H106" s="55" t="str">
        <f>'Feuille de saisie'!S105</f>
        <v/>
      </c>
      <c r="I106" s="56" t="str">
        <f>'Feuille de saisie'!T105</f>
        <v/>
      </c>
      <c r="J106" s="56" t="str">
        <f>'Feuille de saisie'!U105</f>
        <v/>
      </c>
      <c r="K106" s="56" t="str">
        <f>'Feuille de saisie'!V105</f>
        <v/>
      </c>
      <c r="L106" s="56" t="str">
        <f>'Feuille de saisie'!W105</f>
        <v/>
      </c>
      <c r="M106" s="56" t="str">
        <f>'Feuille de saisie'!X105</f>
        <v/>
      </c>
      <c r="N106" s="56" t="str">
        <f>'Feuille de saisie'!Y105</f>
        <v/>
      </c>
      <c r="O106" s="57"/>
    </row>
    <row r="107" spans="1:15" x14ac:dyDescent="0.25">
      <c r="A107" s="58">
        <f>'Feuille de saisie'!C106</f>
        <v>100</v>
      </c>
      <c r="B107" s="59">
        <f>'Feuille de saisie'!D106</f>
        <v>0</v>
      </c>
      <c r="C107" s="61" t="str">
        <f>CONCATENATE('Feuille de saisie'!AA106," ",'Feuille de saisie'!AB106)</f>
        <v xml:space="preserve"> </v>
      </c>
      <c r="D107" s="61" t="str">
        <f>'Feuille de saisie'!AC106</f>
        <v/>
      </c>
      <c r="E107" s="59" t="str">
        <f>'Feuille de saisie'!AD106</f>
        <v/>
      </c>
      <c r="F107" s="62" t="str">
        <f>'Feuille de saisie'!AF106</f>
        <v/>
      </c>
      <c r="G107" s="63" t="str">
        <f>'Feuille de saisie'!AE106</f>
        <v/>
      </c>
      <c r="H107" s="55" t="str">
        <f>'Feuille de saisie'!S106</f>
        <v/>
      </c>
      <c r="I107" s="56" t="str">
        <f>'Feuille de saisie'!T106</f>
        <v/>
      </c>
      <c r="J107" s="56" t="str">
        <f>'Feuille de saisie'!U106</f>
        <v/>
      </c>
      <c r="K107" s="56" t="str">
        <f>'Feuille de saisie'!V106</f>
        <v/>
      </c>
      <c r="L107" s="56" t="str">
        <f>'Feuille de saisie'!W106</f>
        <v/>
      </c>
      <c r="M107" s="56" t="str">
        <f>'Feuille de saisie'!X106</f>
        <v/>
      </c>
      <c r="N107" s="56" t="str">
        <f>'Feuille de saisie'!Y106</f>
        <v/>
      </c>
      <c r="O107" s="57"/>
    </row>
    <row r="108" spans="1:15" x14ac:dyDescent="0.25">
      <c r="A108" s="58">
        <f>'Feuille de saisie'!C107</f>
        <v>101</v>
      </c>
      <c r="B108" s="59">
        <f>'Feuille de saisie'!D107</f>
        <v>0</v>
      </c>
      <c r="C108" s="61" t="str">
        <f>CONCATENATE('Feuille de saisie'!AA107," ",'Feuille de saisie'!AB107)</f>
        <v xml:space="preserve"> </v>
      </c>
      <c r="D108" s="61" t="str">
        <f>'Feuille de saisie'!AC107</f>
        <v/>
      </c>
      <c r="E108" s="59" t="str">
        <f>'Feuille de saisie'!AD107</f>
        <v/>
      </c>
      <c r="F108" s="62" t="str">
        <f>'Feuille de saisie'!AF107</f>
        <v/>
      </c>
      <c r="G108" s="63" t="str">
        <f>'Feuille de saisie'!AE107</f>
        <v/>
      </c>
      <c r="H108" s="55" t="str">
        <f>'Feuille de saisie'!S107</f>
        <v/>
      </c>
      <c r="I108" s="56" t="str">
        <f>'Feuille de saisie'!T107</f>
        <v/>
      </c>
      <c r="J108" s="56" t="str">
        <f>'Feuille de saisie'!U107</f>
        <v/>
      </c>
      <c r="K108" s="56" t="str">
        <f>'Feuille de saisie'!V107</f>
        <v/>
      </c>
      <c r="L108" s="56" t="str">
        <f>'Feuille de saisie'!W107</f>
        <v/>
      </c>
      <c r="M108" s="56" t="str">
        <f>'Feuille de saisie'!X107</f>
        <v/>
      </c>
      <c r="N108" s="56" t="str">
        <f>'Feuille de saisie'!Y107</f>
        <v/>
      </c>
      <c r="O108" s="57"/>
    </row>
    <row r="109" spans="1:15" x14ac:dyDescent="0.25">
      <c r="A109" s="58">
        <f>'Feuille de saisie'!C108</f>
        <v>102</v>
      </c>
      <c r="B109" s="59">
        <f>'Feuille de saisie'!D108</f>
        <v>0</v>
      </c>
      <c r="C109" s="61" t="str">
        <f>CONCATENATE('Feuille de saisie'!AA108," ",'Feuille de saisie'!AB108)</f>
        <v xml:space="preserve"> </v>
      </c>
      <c r="D109" s="61" t="str">
        <f>'Feuille de saisie'!AC108</f>
        <v/>
      </c>
      <c r="E109" s="59" t="str">
        <f>'Feuille de saisie'!AD108</f>
        <v/>
      </c>
      <c r="F109" s="62" t="str">
        <f>'Feuille de saisie'!AF108</f>
        <v/>
      </c>
      <c r="G109" s="63" t="str">
        <f>'Feuille de saisie'!AE108</f>
        <v/>
      </c>
      <c r="H109" s="55" t="str">
        <f>'Feuille de saisie'!S108</f>
        <v/>
      </c>
      <c r="I109" s="56" t="str">
        <f>'Feuille de saisie'!T108</f>
        <v/>
      </c>
      <c r="J109" s="56" t="str">
        <f>'Feuille de saisie'!U108</f>
        <v/>
      </c>
      <c r="K109" s="56" t="str">
        <f>'Feuille de saisie'!V108</f>
        <v/>
      </c>
      <c r="L109" s="56" t="str">
        <f>'Feuille de saisie'!W108</f>
        <v/>
      </c>
      <c r="M109" s="56" t="str">
        <f>'Feuille de saisie'!X108</f>
        <v/>
      </c>
      <c r="N109" s="56" t="str">
        <f>'Feuille de saisie'!Y108</f>
        <v/>
      </c>
      <c r="O109" s="57"/>
    </row>
    <row r="110" spans="1:15" x14ac:dyDescent="0.25">
      <c r="A110" s="58">
        <f>'Feuille de saisie'!C109</f>
        <v>103</v>
      </c>
      <c r="B110" s="59">
        <f>'Feuille de saisie'!D109</f>
        <v>0</v>
      </c>
      <c r="C110" s="61" t="str">
        <f>CONCATENATE('Feuille de saisie'!AA109," ",'Feuille de saisie'!AB109)</f>
        <v xml:space="preserve"> </v>
      </c>
      <c r="D110" s="61" t="str">
        <f>'Feuille de saisie'!AC109</f>
        <v/>
      </c>
      <c r="E110" s="59" t="str">
        <f>'Feuille de saisie'!AD109</f>
        <v/>
      </c>
      <c r="F110" s="62" t="str">
        <f>'Feuille de saisie'!AF109</f>
        <v/>
      </c>
      <c r="G110" s="63" t="str">
        <f>'Feuille de saisie'!AE109</f>
        <v/>
      </c>
      <c r="H110" s="55" t="str">
        <f>'Feuille de saisie'!S109</f>
        <v/>
      </c>
      <c r="I110" s="56" t="str">
        <f>'Feuille de saisie'!T109</f>
        <v/>
      </c>
      <c r="J110" s="56" t="str">
        <f>'Feuille de saisie'!U109</f>
        <v/>
      </c>
      <c r="K110" s="56" t="str">
        <f>'Feuille de saisie'!V109</f>
        <v/>
      </c>
      <c r="L110" s="56" t="str">
        <f>'Feuille de saisie'!W109</f>
        <v/>
      </c>
      <c r="M110" s="56" t="str">
        <f>'Feuille de saisie'!X109</f>
        <v/>
      </c>
      <c r="N110" s="56" t="str">
        <f>'Feuille de saisie'!Y109</f>
        <v/>
      </c>
      <c r="O110" s="57"/>
    </row>
    <row r="111" spans="1:15" x14ac:dyDescent="0.25">
      <c r="A111" s="58">
        <f>'Feuille de saisie'!C110</f>
        <v>104</v>
      </c>
      <c r="B111" s="59">
        <f>'Feuille de saisie'!D110</f>
        <v>0</v>
      </c>
      <c r="C111" s="61" t="str">
        <f>CONCATENATE('Feuille de saisie'!AA110," ",'Feuille de saisie'!AB110)</f>
        <v xml:space="preserve"> </v>
      </c>
      <c r="D111" s="61" t="str">
        <f>'Feuille de saisie'!AC110</f>
        <v/>
      </c>
      <c r="E111" s="59" t="str">
        <f>'Feuille de saisie'!AD110</f>
        <v/>
      </c>
      <c r="F111" s="62" t="str">
        <f>'Feuille de saisie'!AF110</f>
        <v/>
      </c>
      <c r="G111" s="63" t="str">
        <f>'Feuille de saisie'!AE110</f>
        <v/>
      </c>
      <c r="H111" s="55" t="str">
        <f>'Feuille de saisie'!S110</f>
        <v/>
      </c>
      <c r="I111" s="56" t="str">
        <f>'Feuille de saisie'!T110</f>
        <v/>
      </c>
      <c r="J111" s="56" t="str">
        <f>'Feuille de saisie'!U110</f>
        <v/>
      </c>
      <c r="K111" s="56" t="str">
        <f>'Feuille de saisie'!V110</f>
        <v/>
      </c>
      <c r="L111" s="56" t="str">
        <f>'Feuille de saisie'!W110</f>
        <v/>
      </c>
      <c r="M111" s="56" t="str">
        <f>'Feuille de saisie'!X110</f>
        <v/>
      </c>
      <c r="N111" s="56" t="str">
        <f>'Feuille de saisie'!Y110</f>
        <v/>
      </c>
      <c r="O111" s="57"/>
    </row>
    <row r="112" spans="1:15" x14ac:dyDescent="0.25">
      <c r="A112" s="58">
        <f>'Feuille de saisie'!C111</f>
        <v>105</v>
      </c>
      <c r="B112" s="59">
        <f>'Feuille de saisie'!D111</f>
        <v>0</v>
      </c>
      <c r="C112" s="61" t="str">
        <f>CONCATENATE('Feuille de saisie'!AA111," ",'Feuille de saisie'!AB111)</f>
        <v xml:space="preserve"> </v>
      </c>
      <c r="D112" s="61" t="str">
        <f>'Feuille de saisie'!AC111</f>
        <v/>
      </c>
      <c r="E112" s="59" t="str">
        <f>'Feuille de saisie'!AD111</f>
        <v/>
      </c>
      <c r="F112" s="62" t="str">
        <f>'Feuille de saisie'!AF111</f>
        <v/>
      </c>
      <c r="G112" s="63" t="str">
        <f>'Feuille de saisie'!AE111</f>
        <v/>
      </c>
      <c r="H112" s="55" t="str">
        <f>'Feuille de saisie'!S111</f>
        <v/>
      </c>
      <c r="I112" s="56" t="str">
        <f>'Feuille de saisie'!T111</f>
        <v/>
      </c>
      <c r="J112" s="56" t="str">
        <f>'Feuille de saisie'!U111</f>
        <v/>
      </c>
      <c r="K112" s="56" t="str">
        <f>'Feuille de saisie'!V111</f>
        <v/>
      </c>
      <c r="L112" s="56" t="str">
        <f>'Feuille de saisie'!W111</f>
        <v/>
      </c>
      <c r="M112" s="56" t="str">
        <f>'Feuille de saisie'!X111</f>
        <v/>
      </c>
      <c r="N112" s="56" t="str">
        <f>'Feuille de saisie'!Y111</f>
        <v/>
      </c>
      <c r="O112" s="57"/>
    </row>
    <row r="113" spans="1:15" x14ac:dyDescent="0.25">
      <c r="A113" s="58">
        <f>'Feuille de saisie'!C112</f>
        <v>106</v>
      </c>
      <c r="B113" s="59">
        <f>'Feuille de saisie'!D112</f>
        <v>0</v>
      </c>
      <c r="C113" s="61" t="str">
        <f>CONCATENATE('Feuille de saisie'!AA112," ",'Feuille de saisie'!AB112)</f>
        <v xml:space="preserve"> </v>
      </c>
      <c r="D113" s="61" t="str">
        <f>'Feuille de saisie'!AC112</f>
        <v/>
      </c>
      <c r="E113" s="59" t="str">
        <f>'Feuille de saisie'!AD112</f>
        <v/>
      </c>
      <c r="F113" s="62" t="str">
        <f>'Feuille de saisie'!AF112</f>
        <v/>
      </c>
      <c r="G113" s="63" t="str">
        <f>'Feuille de saisie'!AE112</f>
        <v/>
      </c>
      <c r="H113" s="55" t="str">
        <f>'Feuille de saisie'!S112</f>
        <v/>
      </c>
      <c r="I113" s="56" t="str">
        <f>'Feuille de saisie'!T112</f>
        <v/>
      </c>
      <c r="J113" s="56" t="str">
        <f>'Feuille de saisie'!U112</f>
        <v/>
      </c>
      <c r="K113" s="56" t="str">
        <f>'Feuille de saisie'!V112</f>
        <v/>
      </c>
      <c r="L113" s="56" t="str">
        <f>'Feuille de saisie'!W112</f>
        <v/>
      </c>
      <c r="M113" s="56" t="str">
        <f>'Feuille de saisie'!X112</f>
        <v/>
      </c>
      <c r="N113" s="56" t="str">
        <f>'Feuille de saisie'!Y112</f>
        <v/>
      </c>
      <c r="O113" s="57"/>
    </row>
    <row r="114" spans="1:15" x14ac:dyDescent="0.25">
      <c r="A114" s="58">
        <f>'Feuille de saisie'!C113</f>
        <v>107</v>
      </c>
      <c r="B114" s="59">
        <f>'Feuille de saisie'!D113</f>
        <v>0</v>
      </c>
      <c r="C114" s="61" t="str">
        <f>CONCATENATE('Feuille de saisie'!AA113," ",'Feuille de saisie'!AB113)</f>
        <v xml:space="preserve"> </v>
      </c>
      <c r="D114" s="61" t="str">
        <f>'Feuille de saisie'!AC113</f>
        <v/>
      </c>
      <c r="E114" s="59" t="str">
        <f>'Feuille de saisie'!AD113</f>
        <v/>
      </c>
      <c r="F114" s="62" t="str">
        <f>'Feuille de saisie'!AF113</f>
        <v/>
      </c>
      <c r="G114" s="63" t="str">
        <f>'Feuille de saisie'!AE113</f>
        <v/>
      </c>
      <c r="H114" s="55" t="str">
        <f>'Feuille de saisie'!S113</f>
        <v/>
      </c>
      <c r="I114" s="56" t="str">
        <f>'Feuille de saisie'!T113</f>
        <v/>
      </c>
      <c r="J114" s="56" t="str">
        <f>'Feuille de saisie'!U113</f>
        <v/>
      </c>
      <c r="K114" s="56" t="str">
        <f>'Feuille de saisie'!V113</f>
        <v/>
      </c>
      <c r="L114" s="56" t="str">
        <f>'Feuille de saisie'!W113</f>
        <v/>
      </c>
      <c r="M114" s="56" t="str">
        <f>'Feuille de saisie'!X113</f>
        <v/>
      </c>
      <c r="N114" s="56" t="str">
        <f>'Feuille de saisie'!Y113</f>
        <v/>
      </c>
      <c r="O114" s="57"/>
    </row>
    <row r="115" spans="1:15" x14ac:dyDescent="0.25">
      <c r="A115" s="58">
        <f>'Feuille de saisie'!C114</f>
        <v>108</v>
      </c>
      <c r="B115" s="59">
        <f>'Feuille de saisie'!D114</f>
        <v>0</v>
      </c>
      <c r="C115" s="61" t="str">
        <f>CONCATENATE('Feuille de saisie'!AA114," ",'Feuille de saisie'!AB114)</f>
        <v xml:space="preserve"> </v>
      </c>
      <c r="D115" s="61" t="str">
        <f>'Feuille de saisie'!AC114</f>
        <v/>
      </c>
      <c r="E115" s="59" t="str">
        <f>'Feuille de saisie'!AD114</f>
        <v/>
      </c>
      <c r="F115" s="62" t="str">
        <f>'Feuille de saisie'!AF114</f>
        <v/>
      </c>
      <c r="G115" s="63" t="str">
        <f>'Feuille de saisie'!AE114</f>
        <v/>
      </c>
      <c r="H115" s="55" t="str">
        <f>'Feuille de saisie'!S114</f>
        <v/>
      </c>
      <c r="I115" s="56" t="str">
        <f>'Feuille de saisie'!T114</f>
        <v/>
      </c>
      <c r="J115" s="56" t="str">
        <f>'Feuille de saisie'!U114</f>
        <v/>
      </c>
      <c r="K115" s="56" t="str">
        <f>'Feuille de saisie'!V114</f>
        <v/>
      </c>
      <c r="L115" s="56" t="str">
        <f>'Feuille de saisie'!W114</f>
        <v/>
      </c>
      <c r="M115" s="56" t="str">
        <f>'Feuille de saisie'!X114</f>
        <v/>
      </c>
      <c r="N115" s="56" t="str">
        <f>'Feuille de saisie'!Y114</f>
        <v/>
      </c>
      <c r="O115" s="57"/>
    </row>
    <row r="116" spans="1:15" x14ac:dyDescent="0.25">
      <c r="A116" s="58">
        <f>'Feuille de saisie'!C115</f>
        <v>109</v>
      </c>
      <c r="B116" s="59">
        <f>'Feuille de saisie'!D115</f>
        <v>0</v>
      </c>
      <c r="C116" s="61" t="str">
        <f>CONCATENATE('Feuille de saisie'!AA115," ",'Feuille de saisie'!AB115)</f>
        <v xml:space="preserve"> </v>
      </c>
      <c r="D116" s="61" t="str">
        <f>'Feuille de saisie'!AC115</f>
        <v/>
      </c>
      <c r="E116" s="59" t="str">
        <f>'Feuille de saisie'!AD115</f>
        <v/>
      </c>
      <c r="F116" s="62" t="str">
        <f>'Feuille de saisie'!AF115</f>
        <v/>
      </c>
      <c r="G116" s="63" t="str">
        <f>'Feuille de saisie'!AE115</f>
        <v/>
      </c>
      <c r="H116" s="55" t="str">
        <f>'Feuille de saisie'!S115</f>
        <v/>
      </c>
      <c r="I116" s="56" t="str">
        <f>'Feuille de saisie'!T115</f>
        <v/>
      </c>
      <c r="J116" s="56" t="str">
        <f>'Feuille de saisie'!U115</f>
        <v/>
      </c>
      <c r="K116" s="56" t="str">
        <f>'Feuille de saisie'!V115</f>
        <v/>
      </c>
      <c r="L116" s="56" t="str">
        <f>'Feuille de saisie'!W115</f>
        <v/>
      </c>
      <c r="M116" s="56" t="str">
        <f>'Feuille de saisie'!X115</f>
        <v/>
      </c>
      <c r="N116" s="56" t="str">
        <f>'Feuille de saisie'!Y115</f>
        <v/>
      </c>
      <c r="O116" s="57"/>
    </row>
    <row r="117" spans="1:15" x14ac:dyDescent="0.25">
      <c r="A117" s="58">
        <f>'Feuille de saisie'!C116</f>
        <v>110</v>
      </c>
      <c r="B117" s="59">
        <f>'Feuille de saisie'!D116</f>
        <v>0</v>
      </c>
      <c r="C117" s="61" t="str">
        <f>CONCATENATE('Feuille de saisie'!AA116," ",'Feuille de saisie'!AB116)</f>
        <v xml:space="preserve"> </v>
      </c>
      <c r="D117" s="61" t="str">
        <f>'Feuille de saisie'!AC116</f>
        <v/>
      </c>
      <c r="E117" s="59" t="str">
        <f>'Feuille de saisie'!AD116</f>
        <v/>
      </c>
      <c r="F117" s="62" t="str">
        <f>'Feuille de saisie'!AF116</f>
        <v/>
      </c>
      <c r="G117" s="63" t="str">
        <f>'Feuille de saisie'!AE116</f>
        <v/>
      </c>
      <c r="H117" s="55" t="str">
        <f>'Feuille de saisie'!S116</f>
        <v/>
      </c>
      <c r="I117" s="56" t="str">
        <f>'Feuille de saisie'!T116</f>
        <v/>
      </c>
      <c r="J117" s="56" t="str">
        <f>'Feuille de saisie'!U116</f>
        <v/>
      </c>
      <c r="K117" s="56" t="str">
        <f>'Feuille de saisie'!V116</f>
        <v/>
      </c>
      <c r="L117" s="56" t="str">
        <f>'Feuille de saisie'!W116</f>
        <v/>
      </c>
      <c r="M117" s="56" t="str">
        <f>'Feuille de saisie'!X116</f>
        <v/>
      </c>
      <c r="N117" s="56" t="str">
        <f>'Feuille de saisie'!Y116</f>
        <v/>
      </c>
      <c r="O117" s="57"/>
    </row>
    <row r="118" spans="1:15" x14ac:dyDescent="0.25">
      <c r="A118" s="58">
        <f>'Feuille de saisie'!C117</f>
        <v>111</v>
      </c>
      <c r="B118" s="59">
        <f>'Feuille de saisie'!D117</f>
        <v>0</v>
      </c>
      <c r="C118" s="61" t="str">
        <f>CONCATENATE('Feuille de saisie'!AA117," ",'Feuille de saisie'!AB117)</f>
        <v xml:space="preserve"> </v>
      </c>
      <c r="D118" s="61" t="str">
        <f>'Feuille de saisie'!AC117</f>
        <v/>
      </c>
      <c r="E118" s="59" t="str">
        <f>'Feuille de saisie'!AD117</f>
        <v/>
      </c>
      <c r="F118" s="62" t="str">
        <f>'Feuille de saisie'!AF117</f>
        <v/>
      </c>
      <c r="G118" s="63" t="str">
        <f>'Feuille de saisie'!AE117</f>
        <v/>
      </c>
      <c r="H118" s="55" t="str">
        <f>'Feuille de saisie'!S117</f>
        <v/>
      </c>
      <c r="I118" s="56" t="str">
        <f>'Feuille de saisie'!T117</f>
        <v/>
      </c>
      <c r="J118" s="56" t="str">
        <f>'Feuille de saisie'!U117</f>
        <v/>
      </c>
      <c r="K118" s="56" t="str">
        <f>'Feuille de saisie'!V117</f>
        <v/>
      </c>
      <c r="L118" s="56" t="str">
        <f>'Feuille de saisie'!W117</f>
        <v/>
      </c>
      <c r="M118" s="56" t="str">
        <f>'Feuille de saisie'!X117</f>
        <v/>
      </c>
      <c r="N118" s="56" t="str">
        <f>'Feuille de saisie'!Y117</f>
        <v/>
      </c>
      <c r="O118" s="57"/>
    </row>
    <row r="119" spans="1:15" x14ac:dyDescent="0.25">
      <c r="A119" s="58">
        <f>'Feuille de saisie'!C118</f>
        <v>112</v>
      </c>
      <c r="B119" s="59">
        <f>'Feuille de saisie'!D118</f>
        <v>0</v>
      </c>
      <c r="C119" s="61" t="str">
        <f>CONCATENATE('Feuille de saisie'!AA118," ",'Feuille de saisie'!AB118)</f>
        <v xml:space="preserve"> </v>
      </c>
      <c r="D119" s="61" t="str">
        <f>'Feuille de saisie'!AC118</f>
        <v/>
      </c>
      <c r="E119" s="59" t="str">
        <f>'Feuille de saisie'!AD118</f>
        <v/>
      </c>
      <c r="F119" s="62" t="str">
        <f>'Feuille de saisie'!AF118</f>
        <v/>
      </c>
      <c r="G119" s="63" t="str">
        <f>'Feuille de saisie'!AE118</f>
        <v/>
      </c>
      <c r="H119" s="55" t="str">
        <f>'Feuille de saisie'!S118</f>
        <v/>
      </c>
      <c r="I119" s="56" t="str">
        <f>'Feuille de saisie'!T118</f>
        <v/>
      </c>
      <c r="J119" s="56" t="str">
        <f>'Feuille de saisie'!U118</f>
        <v/>
      </c>
      <c r="K119" s="56" t="str">
        <f>'Feuille de saisie'!V118</f>
        <v/>
      </c>
      <c r="L119" s="56" t="str">
        <f>'Feuille de saisie'!W118</f>
        <v/>
      </c>
      <c r="M119" s="56" t="str">
        <f>'Feuille de saisie'!X118</f>
        <v/>
      </c>
      <c r="N119" s="56" t="str">
        <f>'Feuille de saisie'!Y118</f>
        <v/>
      </c>
      <c r="O119" s="57"/>
    </row>
    <row r="120" spans="1:15" x14ac:dyDescent="0.25">
      <c r="A120" s="58">
        <f>'Feuille de saisie'!C119</f>
        <v>113</v>
      </c>
      <c r="B120" s="59">
        <f>'Feuille de saisie'!D119</f>
        <v>0</v>
      </c>
      <c r="C120" s="61" t="str">
        <f>CONCATENATE('Feuille de saisie'!AA119," ",'Feuille de saisie'!AB119)</f>
        <v xml:space="preserve"> </v>
      </c>
      <c r="D120" s="61" t="str">
        <f>'Feuille de saisie'!AC119</f>
        <v/>
      </c>
      <c r="E120" s="59" t="str">
        <f>'Feuille de saisie'!AD119</f>
        <v/>
      </c>
      <c r="F120" s="62" t="str">
        <f>'Feuille de saisie'!AF119</f>
        <v/>
      </c>
      <c r="G120" s="63" t="str">
        <f>'Feuille de saisie'!AE119</f>
        <v/>
      </c>
      <c r="H120" s="55" t="str">
        <f>'Feuille de saisie'!S119</f>
        <v/>
      </c>
      <c r="I120" s="56" t="str">
        <f>'Feuille de saisie'!T119</f>
        <v/>
      </c>
      <c r="J120" s="56" t="str">
        <f>'Feuille de saisie'!U119</f>
        <v/>
      </c>
      <c r="K120" s="56" t="str">
        <f>'Feuille de saisie'!V119</f>
        <v/>
      </c>
      <c r="L120" s="56" t="str">
        <f>'Feuille de saisie'!W119</f>
        <v/>
      </c>
      <c r="M120" s="56" t="str">
        <f>'Feuille de saisie'!X119</f>
        <v/>
      </c>
      <c r="N120" s="56" t="str">
        <f>'Feuille de saisie'!Y119</f>
        <v/>
      </c>
      <c r="O120" s="57"/>
    </row>
    <row r="121" spans="1:15" x14ac:dyDescent="0.25">
      <c r="A121" s="58">
        <f>'Feuille de saisie'!C120</f>
        <v>114</v>
      </c>
      <c r="B121" s="59">
        <f>'Feuille de saisie'!D120</f>
        <v>0</v>
      </c>
      <c r="C121" s="61" t="str">
        <f>CONCATENATE('Feuille de saisie'!AA120," ",'Feuille de saisie'!AB120)</f>
        <v xml:space="preserve"> </v>
      </c>
      <c r="D121" s="61" t="str">
        <f>'Feuille de saisie'!AC120</f>
        <v/>
      </c>
      <c r="E121" s="59" t="str">
        <f>'Feuille de saisie'!AD120</f>
        <v/>
      </c>
      <c r="F121" s="62" t="str">
        <f>'Feuille de saisie'!AF120</f>
        <v/>
      </c>
      <c r="G121" s="63" t="str">
        <f>'Feuille de saisie'!AE120</f>
        <v/>
      </c>
      <c r="H121" s="55" t="str">
        <f>'Feuille de saisie'!S120</f>
        <v/>
      </c>
      <c r="I121" s="56" t="str">
        <f>'Feuille de saisie'!T120</f>
        <v/>
      </c>
      <c r="J121" s="56" t="str">
        <f>'Feuille de saisie'!U120</f>
        <v/>
      </c>
      <c r="K121" s="56" t="str">
        <f>'Feuille de saisie'!V120</f>
        <v/>
      </c>
      <c r="L121" s="56" t="str">
        <f>'Feuille de saisie'!W120</f>
        <v/>
      </c>
      <c r="M121" s="56" t="str">
        <f>'Feuille de saisie'!X120</f>
        <v/>
      </c>
      <c r="N121" s="56" t="str">
        <f>'Feuille de saisie'!Y120</f>
        <v/>
      </c>
      <c r="O121" s="57"/>
    </row>
    <row r="122" spans="1:15" x14ac:dyDescent="0.25">
      <c r="A122" s="58">
        <f>'Feuille de saisie'!C121</f>
        <v>115</v>
      </c>
      <c r="B122" s="59">
        <f>'Feuille de saisie'!D121</f>
        <v>0</v>
      </c>
      <c r="C122" s="61" t="str">
        <f>CONCATENATE('Feuille de saisie'!AA121," ",'Feuille de saisie'!AB121)</f>
        <v xml:space="preserve"> </v>
      </c>
      <c r="D122" s="61" t="str">
        <f>'Feuille de saisie'!AC121</f>
        <v/>
      </c>
      <c r="E122" s="59" t="str">
        <f>'Feuille de saisie'!AD121</f>
        <v/>
      </c>
      <c r="F122" s="62" t="str">
        <f>'Feuille de saisie'!AF121</f>
        <v/>
      </c>
      <c r="G122" s="63" t="str">
        <f>'Feuille de saisie'!AE121</f>
        <v/>
      </c>
      <c r="H122" s="55" t="str">
        <f>'Feuille de saisie'!S121</f>
        <v/>
      </c>
      <c r="I122" s="56" t="str">
        <f>'Feuille de saisie'!T121</f>
        <v/>
      </c>
      <c r="J122" s="56" t="str">
        <f>'Feuille de saisie'!U121</f>
        <v/>
      </c>
      <c r="K122" s="56" t="str">
        <f>'Feuille de saisie'!V121</f>
        <v/>
      </c>
      <c r="L122" s="56" t="str">
        <f>'Feuille de saisie'!W121</f>
        <v/>
      </c>
      <c r="M122" s="56" t="str">
        <f>'Feuille de saisie'!X121</f>
        <v/>
      </c>
      <c r="N122" s="56" t="str">
        <f>'Feuille de saisie'!Y121</f>
        <v/>
      </c>
      <c r="O122" s="57"/>
    </row>
    <row r="123" spans="1:15" x14ac:dyDescent="0.25">
      <c r="A123" s="58">
        <f>'Feuille de saisie'!C122</f>
        <v>116</v>
      </c>
      <c r="B123" s="59">
        <f>'Feuille de saisie'!D122</f>
        <v>0</v>
      </c>
      <c r="C123" s="61" t="str">
        <f>CONCATENATE('Feuille de saisie'!AA122," ",'Feuille de saisie'!AB122)</f>
        <v xml:space="preserve"> </v>
      </c>
      <c r="D123" s="61" t="str">
        <f>'Feuille de saisie'!AC122</f>
        <v/>
      </c>
      <c r="E123" s="59" t="str">
        <f>'Feuille de saisie'!AD122</f>
        <v/>
      </c>
      <c r="F123" s="62" t="str">
        <f>'Feuille de saisie'!AF122</f>
        <v/>
      </c>
      <c r="G123" s="63" t="str">
        <f>'Feuille de saisie'!AE122</f>
        <v/>
      </c>
      <c r="H123" s="55" t="str">
        <f>'Feuille de saisie'!S122</f>
        <v/>
      </c>
      <c r="I123" s="56" t="str">
        <f>'Feuille de saisie'!T122</f>
        <v/>
      </c>
      <c r="J123" s="56" t="str">
        <f>'Feuille de saisie'!U122</f>
        <v/>
      </c>
      <c r="K123" s="56" t="str">
        <f>'Feuille de saisie'!V122</f>
        <v/>
      </c>
      <c r="L123" s="56" t="str">
        <f>'Feuille de saisie'!W122</f>
        <v/>
      </c>
      <c r="M123" s="56" t="str">
        <f>'Feuille de saisie'!X122</f>
        <v/>
      </c>
      <c r="N123" s="56" t="str">
        <f>'Feuille de saisie'!Y122</f>
        <v/>
      </c>
      <c r="O123" s="57"/>
    </row>
    <row r="124" spans="1:15" x14ac:dyDescent="0.25">
      <c r="A124" s="58">
        <f>'Feuille de saisie'!C123</f>
        <v>117</v>
      </c>
      <c r="B124" s="59">
        <f>'Feuille de saisie'!D123</f>
        <v>0</v>
      </c>
      <c r="C124" s="61" t="str">
        <f>CONCATENATE('Feuille de saisie'!AA123," ",'Feuille de saisie'!AB123)</f>
        <v xml:space="preserve"> </v>
      </c>
      <c r="D124" s="61" t="str">
        <f>'Feuille de saisie'!AC123</f>
        <v/>
      </c>
      <c r="E124" s="59" t="str">
        <f>'Feuille de saisie'!AD123</f>
        <v/>
      </c>
      <c r="F124" s="62" t="str">
        <f>'Feuille de saisie'!AF123</f>
        <v/>
      </c>
      <c r="G124" s="63" t="str">
        <f>'Feuille de saisie'!AE123</f>
        <v/>
      </c>
      <c r="H124" s="55" t="str">
        <f>'Feuille de saisie'!S123</f>
        <v/>
      </c>
      <c r="I124" s="56" t="str">
        <f>'Feuille de saisie'!T123</f>
        <v/>
      </c>
      <c r="J124" s="56" t="str">
        <f>'Feuille de saisie'!U123</f>
        <v/>
      </c>
      <c r="K124" s="56" t="str">
        <f>'Feuille de saisie'!V123</f>
        <v/>
      </c>
      <c r="L124" s="56" t="str">
        <f>'Feuille de saisie'!W123</f>
        <v/>
      </c>
      <c r="M124" s="56" t="str">
        <f>'Feuille de saisie'!X123</f>
        <v/>
      </c>
      <c r="N124" s="56" t="str">
        <f>'Feuille de saisie'!Y123</f>
        <v/>
      </c>
      <c r="O124" s="57"/>
    </row>
    <row r="125" spans="1:15" x14ac:dyDescent="0.25">
      <c r="A125" s="58">
        <f>'Feuille de saisie'!C124</f>
        <v>118</v>
      </c>
      <c r="B125" s="59">
        <f>'Feuille de saisie'!D124</f>
        <v>0</v>
      </c>
      <c r="C125" s="61" t="str">
        <f>CONCATENATE('Feuille de saisie'!AA124," ",'Feuille de saisie'!AB124)</f>
        <v xml:space="preserve"> </v>
      </c>
      <c r="D125" s="61" t="str">
        <f>'Feuille de saisie'!AC124</f>
        <v/>
      </c>
      <c r="E125" s="59" t="str">
        <f>'Feuille de saisie'!AD124</f>
        <v/>
      </c>
      <c r="F125" s="62" t="str">
        <f>'Feuille de saisie'!AF124</f>
        <v/>
      </c>
      <c r="G125" s="63" t="str">
        <f>'Feuille de saisie'!AE124</f>
        <v/>
      </c>
      <c r="H125" s="55" t="str">
        <f>'Feuille de saisie'!S124</f>
        <v/>
      </c>
      <c r="I125" s="56" t="str">
        <f>'Feuille de saisie'!T124</f>
        <v/>
      </c>
      <c r="J125" s="56" t="str">
        <f>'Feuille de saisie'!U124</f>
        <v/>
      </c>
      <c r="K125" s="56" t="str">
        <f>'Feuille de saisie'!V124</f>
        <v/>
      </c>
      <c r="L125" s="56" t="str">
        <f>'Feuille de saisie'!W124</f>
        <v/>
      </c>
      <c r="M125" s="56" t="str">
        <f>'Feuille de saisie'!X124</f>
        <v/>
      </c>
      <c r="N125" s="56" t="str">
        <f>'Feuille de saisie'!Y124</f>
        <v/>
      </c>
      <c r="O125" s="57"/>
    </row>
    <row r="126" spans="1:15" x14ac:dyDescent="0.25">
      <c r="A126" s="58">
        <f>'Feuille de saisie'!C125</f>
        <v>119</v>
      </c>
      <c r="B126" s="59">
        <f>'Feuille de saisie'!D125</f>
        <v>0</v>
      </c>
      <c r="C126" s="61" t="str">
        <f>CONCATENATE('Feuille de saisie'!AA125," ",'Feuille de saisie'!AB125)</f>
        <v xml:space="preserve"> </v>
      </c>
      <c r="D126" s="61" t="str">
        <f>'Feuille de saisie'!AC125</f>
        <v/>
      </c>
      <c r="E126" s="59" t="str">
        <f>'Feuille de saisie'!AD125</f>
        <v/>
      </c>
      <c r="F126" s="62" t="str">
        <f>'Feuille de saisie'!AF125</f>
        <v/>
      </c>
      <c r="G126" s="63" t="str">
        <f>'Feuille de saisie'!AE125</f>
        <v/>
      </c>
      <c r="H126" s="55" t="str">
        <f>'Feuille de saisie'!S125</f>
        <v/>
      </c>
      <c r="I126" s="56" t="str">
        <f>'Feuille de saisie'!T125</f>
        <v/>
      </c>
      <c r="J126" s="56" t="str">
        <f>'Feuille de saisie'!U125</f>
        <v/>
      </c>
      <c r="K126" s="56" t="str">
        <f>'Feuille de saisie'!V125</f>
        <v/>
      </c>
      <c r="L126" s="56" t="str">
        <f>'Feuille de saisie'!W125</f>
        <v/>
      </c>
      <c r="M126" s="56" t="str">
        <f>'Feuille de saisie'!X125</f>
        <v/>
      </c>
      <c r="N126" s="56" t="str">
        <f>'Feuille de saisie'!Y125</f>
        <v/>
      </c>
      <c r="O126" s="57"/>
    </row>
    <row r="127" spans="1:15" x14ac:dyDescent="0.25">
      <c r="A127" s="58">
        <f>'Feuille de saisie'!C126</f>
        <v>120</v>
      </c>
      <c r="B127" s="59">
        <f>'Feuille de saisie'!D126</f>
        <v>0</v>
      </c>
      <c r="C127" s="61" t="str">
        <f>CONCATENATE('Feuille de saisie'!AA126," ",'Feuille de saisie'!AB126)</f>
        <v xml:space="preserve"> </v>
      </c>
      <c r="D127" s="61" t="str">
        <f>'Feuille de saisie'!AC126</f>
        <v/>
      </c>
      <c r="E127" s="59" t="str">
        <f>'Feuille de saisie'!AD126</f>
        <v/>
      </c>
      <c r="F127" s="62" t="str">
        <f>'Feuille de saisie'!AF126</f>
        <v/>
      </c>
      <c r="G127" s="63" t="str">
        <f>'Feuille de saisie'!AE126</f>
        <v/>
      </c>
      <c r="H127" s="55" t="str">
        <f>'Feuille de saisie'!S126</f>
        <v/>
      </c>
      <c r="I127" s="56" t="str">
        <f>'Feuille de saisie'!T126</f>
        <v/>
      </c>
      <c r="J127" s="56" t="str">
        <f>'Feuille de saisie'!U126</f>
        <v/>
      </c>
      <c r="K127" s="56" t="str">
        <f>'Feuille de saisie'!V126</f>
        <v/>
      </c>
      <c r="L127" s="56" t="str">
        <f>'Feuille de saisie'!W126</f>
        <v/>
      </c>
      <c r="M127" s="56" t="str">
        <f>'Feuille de saisie'!X126</f>
        <v/>
      </c>
      <c r="N127" s="56" t="str">
        <f>'Feuille de saisie'!Y126</f>
        <v/>
      </c>
      <c r="O127" s="57"/>
    </row>
    <row r="128" spans="1:15" x14ac:dyDescent="0.25">
      <c r="A128" s="58">
        <f>'Feuille de saisie'!C127</f>
        <v>121</v>
      </c>
      <c r="B128" s="59">
        <f>'Feuille de saisie'!D127</f>
        <v>0</v>
      </c>
      <c r="C128" s="61" t="str">
        <f>CONCATENATE('Feuille de saisie'!AA127," ",'Feuille de saisie'!AB127)</f>
        <v xml:space="preserve"> </v>
      </c>
      <c r="D128" s="61" t="str">
        <f>'Feuille de saisie'!AC127</f>
        <v/>
      </c>
      <c r="E128" s="59" t="str">
        <f>'Feuille de saisie'!AD127</f>
        <v/>
      </c>
      <c r="F128" s="62" t="str">
        <f>'Feuille de saisie'!AF127</f>
        <v/>
      </c>
      <c r="G128" s="63" t="str">
        <f>'Feuille de saisie'!AE127</f>
        <v/>
      </c>
      <c r="H128" s="55" t="str">
        <f>'Feuille de saisie'!S127</f>
        <v/>
      </c>
      <c r="I128" s="56" t="str">
        <f>'Feuille de saisie'!T127</f>
        <v/>
      </c>
      <c r="J128" s="56" t="str">
        <f>'Feuille de saisie'!U127</f>
        <v/>
      </c>
      <c r="K128" s="56" t="str">
        <f>'Feuille de saisie'!V127</f>
        <v/>
      </c>
      <c r="L128" s="56" t="str">
        <f>'Feuille de saisie'!W127</f>
        <v/>
      </c>
      <c r="M128" s="56" t="str">
        <f>'Feuille de saisie'!X127</f>
        <v/>
      </c>
      <c r="N128" s="56" t="str">
        <f>'Feuille de saisie'!Y127</f>
        <v/>
      </c>
      <c r="O128" s="57"/>
    </row>
    <row r="129" spans="1:15" x14ac:dyDescent="0.25">
      <c r="A129" s="58">
        <f>'Feuille de saisie'!C128</f>
        <v>122</v>
      </c>
      <c r="B129" s="59">
        <f>'Feuille de saisie'!D128</f>
        <v>0</v>
      </c>
      <c r="C129" s="61" t="str">
        <f>CONCATENATE('Feuille de saisie'!AA128," ",'Feuille de saisie'!AB128)</f>
        <v xml:space="preserve"> </v>
      </c>
      <c r="D129" s="61" t="str">
        <f>'Feuille de saisie'!AC128</f>
        <v/>
      </c>
      <c r="E129" s="59" t="str">
        <f>'Feuille de saisie'!AD128</f>
        <v/>
      </c>
      <c r="F129" s="62" t="str">
        <f>'Feuille de saisie'!AF128</f>
        <v/>
      </c>
      <c r="G129" s="63" t="str">
        <f>'Feuille de saisie'!AE128</f>
        <v/>
      </c>
      <c r="H129" s="55" t="str">
        <f>'Feuille de saisie'!S128</f>
        <v/>
      </c>
      <c r="I129" s="56" t="str">
        <f>'Feuille de saisie'!T128</f>
        <v/>
      </c>
      <c r="J129" s="56" t="str">
        <f>'Feuille de saisie'!U128</f>
        <v/>
      </c>
      <c r="K129" s="56" t="str">
        <f>'Feuille de saisie'!V128</f>
        <v/>
      </c>
      <c r="L129" s="56" t="str">
        <f>'Feuille de saisie'!W128</f>
        <v/>
      </c>
      <c r="M129" s="56" t="str">
        <f>'Feuille de saisie'!X128</f>
        <v/>
      </c>
      <c r="N129" s="56" t="str">
        <f>'Feuille de saisie'!Y128</f>
        <v/>
      </c>
      <c r="O129" s="57"/>
    </row>
    <row r="130" spans="1:15" x14ac:dyDescent="0.25">
      <c r="A130" s="58">
        <f>'Feuille de saisie'!C129</f>
        <v>123</v>
      </c>
      <c r="B130" s="59">
        <f>'Feuille de saisie'!D129</f>
        <v>0</v>
      </c>
      <c r="C130" s="61" t="str">
        <f>CONCATENATE('Feuille de saisie'!AA129," ",'Feuille de saisie'!AB129)</f>
        <v xml:space="preserve"> </v>
      </c>
      <c r="D130" s="61" t="str">
        <f>'Feuille de saisie'!AC129</f>
        <v/>
      </c>
      <c r="E130" s="59" t="str">
        <f>'Feuille de saisie'!AD129</f>
        <v/>
      </c>
      <c r="F130" s="62" t="str">
        <f>'Feuille de saisie'!AF129</f>
        <v/>
      </c>
      <c r="G130" s="63" t="str">
        <f>'Feuille de saisie'!AE129</f>
        <v/>
      </c>
      <c r="H130" s="55" t="str">
        <f>'Feuille de saisie'!S129</f>
        <v/>
      </c>
      <c r="I130" s="56" t="str">
        <f>'Feuille de saisie'!T129</f>
        <v/>
      </c>
      <c r="J130" s="56" t="str">
        <f>'Feuille de saisie'!U129</f>
        <v/>
      </c>
      <c r="K130" s="56" t="str">
        <f>'Feuille de saisie'!V129</f>
        <v/>
      </c>
      <c r="L130" s="56" t="str">
        <f>'Feuille de saisie'!W129</f>
        <v/>
      </c>
      <c r="M130" s="56" t="str">
        <f>'Feuille de saisie'!X129</f>
        <v/>
      </c>
      <c r="N130" s="56" t="str">
        <f>'Feuille de saisie'!Y129</f>
        <v/>
      </c>
      <c r="O130" s="57"/>
    </row>
    <row r="131" spans="1:15" x14ac:dyDescent="0.25">
      <c r="A131" s="58">
        <f>'Feuille de saisie'!C130</f>
        <v>124</v>
      </c>
      <c r="B131" s="59">
        <f>'Feuille de saisie'!D130</f>
        <v>0</v>
      </c>
      <c r="C131" s="61" t="str">
        <f>CONCATENATE('Feuille de saisie'!AA130," ",'Feuille de saisie'!AB130)</f>
        <v xml:space="preserve"> </v>
      </c>
      <c r="D131" s="61" t="str">
        <f>'Feuille de saisie'!AC130</f>
        <v/>
      </c>
      <c r="E131" s="59" t="str">
        <f>'Feuille de saisie'!AD130</f>
        <v/>
      </c>
      <c r="F131" s="62" t="str">
        <f>'Feuille de saisie'!AF130</f>
        <v/>
      </c>
      <c r="G131" s="63" t="str">
        <f>'Feuille de saisie'!AE130</f>
        <v/>
      </c>
      <c r="H131" s="55" t="str">
        <f>'Feuille de saisie'!S130</f>
        <v/>
      </c>
      <c r="I131" s="56" t="str">
        <f>'Feuille de saisie'!T130</f>
        <v/>
      </c>
      <c r="J131" s="56" t="str">
        <f>'Feuille de saisie'!U130</f>
        <v/>
      </c>
      <c r="K131" s="56" t="str">
        <f>'Feuille de saisie'!V130</f>
        <v/>
      </c>
      <c r="L131" s="56" t="str">
        <f>'Feuille de saisie'!W130</f>
        <v/>
      </c>
      <c r="M131" s="56" t="str">
        <f>'Feuille de saisie'!X130</f>
        <v/>
      </c>
      <c r="N131" s="56" t="str">
        <f>'Feuille de saisie'!Y130</f>
        <v/>
      </c>
      <c r="O131" s="57"/>
    </row>
    <row r="132" spans="1:15" x14ac:dyDescent="0.25">
      <c r="A132" s="58">
        <f>'Feuille de saisie'!C131</f>
        <v>125</v>
      </c>
      <c r="B132" s="59">
        <f>'Feuille de saisie'!D131</f>
        <v>0</v>
      </c>
      <c r="C132" s="61" t="str">
        <f>CONCATENATE('Feuille de saisie'!AA131," ",'Feuille de saisie'!AB131)</f>
        <v xml:space="preserve"> </v>
      </c>
      <c r="D132" s="61" t="str">
        <f>'Feuille de saisie'!AC131</f>
        <v/>
      </c>
      <c r="E132" s="59" t="str">
        <f>'Feuille de saisie'!AD131</f>
        <v/>
      </c>
      <c r="F132" s="62" t="str">
        <f>'Feuille de saisie'!AF131</f>
        <v/>
      </c>
      <c r="G132" s="63" t="str">
        <f>'Feuille de saisie'!AE131</f>
        <v/>
      </c>
      <c r="H132" s="55" t="str">
        <f>'Feuille de saisie'!S131</f>
        <v/>
      </c>
      <c r="I132" s="56" t="str">
        <f>'Feuille de saisie'!T131</f>
        <v/>
      </c>
      <c r="J132" s="56" t="str">
        <f>'Feuille de saisie'!U131</f>
        <v/>
      </c>
      <c r="K132" s="56" t="str">
        <f>'Feuille de saisie'!V131</f>
        <v/>
      </c>
      <c r="L132" s="56" t="str">
        <f>'Feuille de saisie'!W131</f>
        <v/>
      </c>
      <c r="M132" s="56" t="str">
        <f>'Feuille de saisie'!X131</f>
        <v/>
      </c>
      <c r="N132" s="56" t="str">
        <f>'Feuille de saisie'!Y131</f>
        <v/>
      </c>
      <c r="O132" s="57"/>
    </row>
    <row r="133" spans="1:15" x14ac:dyDescent="0.25">
      <c r="A133" s="58">
        <f>'Feuille de saisie'!C132</f>
        <v>126</v>
      </c>
      <c r="B133" s="59">
        <f>'Feuille de saisie'!D132</f>
        <v>0</v>
      </c>
      <c r="C133" s="61" t="str">
        <f>CONCATENATE('Feuille de saisie'!AA132," ",'Feuille de saisie'!AB132)</f>
        <v xml:space="preserve"> </v>
      </c>
      <c r="D133" s="61" t="str">
        <f>'Feuille de saisie'!AC132</f>
        <v/>
      </c>
      <c r="E133" s="59" t="str">
        <f>'Feuille de saisie'!AD132</f>
        <v/>
      </c>
      <c r="F133" s="62" t="str">
        <f>'Feuille de saisie'!AF132</f>
        <v/>
      </c>
      <c r="G133" s="63" t="str">
        <f>'Feuille de saisie'!AE132</f>
        <v/>
      </c>
      <c r="H133" s="55" t="str">
        <f>'Feuille de saisie'!S132</f>
        <v/>
      </c>
      <c r="I133" s="56" t="str">
        <f>'Feuille de saisie'!T132</f>
        <v/>
      </c>
      <c r="J133" s="56" t="str">
        <f>'Feuille de saisie'!U132</f>
        <v/>
      </c>
      <c r="K133" s="56" t="str">
        <f>'Feuille de saisie'!V132</f>
        <v/>
      </c>
      <c r="L133" s="56" t="str">
        <f>'Feuille de saisie'!W132</f>
        <v/>
      </c>
      <c r="M133" s="56" t="str">
        <f>'Feuille de saisie'!X132</f>
        <v/>
      </c>
      <c r="N133" s="56" t="str">
        <f>'Feuille de saisie'!Y132</f>
        <v/>
      </c>
      <c r="O133" s="57"/>
    </row>
    <row r="134" spans="1:15" x14ac:dyDescent="0.25">
      <c r="A134" s="58">
        <f>'Feuille de saisie'!C133</f>
        <v>127</v>
      </c>
      <c r="B134" s="59">
        <f>'Feuille de saisie'!D133</f>
        <v>0</v>
      </c>
      <c r="C134" s="61" t="str">
        <f>CONCATENATE('Feuille de saisie'!AA133," ",'Feuille de saisie'!AB133)</f>
        <v xml:space="preserve"> </v>
      </c>
      <c r="D134" s="61" t="str">
        <f>'Feuille de saisie'!AC133</f>
        <v/>
      </c>
      <c r="E134" s="59" t="str">
        <f>'Feuille de saisie'!AD133</f>
        <v/>
      </c>
      <c r="F134" s="62" t="str">
        <f>'Feuille de saisie'!AF133</f>
        <v/>
      </c>
      <c r="G134" s="63" t="str">
        <f>'Feuille de saisie'!AE133</f>
        <v/>
      </c>
      <c r="H134" s="55" t="str">
        <f>'Feuille de saisie'!S133</f>
        <v/>
      </c>
      <c r="I134" s="56" t="str">
        <f>'Feuille de saisie'!T133</f>
        <v/>
      </c>
      <c r="J134" s="56" t="str">
        <f>'Feuille de saisie'!U133</f>
        <v/>
      </c>
      <c r="K134" s="56" t="str">
        <f>'Feuille de saisie'!V133</f>
        <v/>
      </c>
      <c r="L134" s="56" t="str">
        <f>'Feuille de saisie'!W133</f>
        <v/>
      </c>
      <c r="M134" s="56" t="str">
        <f>'Feuille de saisie'!X133</f>
        <v/>
      </c>
      <c r="N134" s="56" t="str">
        <f>'Feuille de saisie'!Y133</f>
        <v/>
      </c>
      <c r="O134" s="57"/>
    </row>
    <row r="135" spans="1:15" x14ac:dyDescent="0.25">
      <c r="A135" s="58">
        <f>'Feuille de saisie'!C134</f>
        <v>128</v>
      </c>
      <c r="B135" s="59">
        <f>'Feuille de saisie'!D134</f>
        <v>0</v>
      </c>
      <c r="C135" s="61" t="str">
        <f>CONCATENATE('Feuille de saisie'!AA134," ",'Feuille de saisie'!AB134)</f>
        <v xml:space="preserve"> </v>
      </c>
      <c r="D135" s="61" t="str">
        <f>'Feuille de saisie'!AC134</f>
        <v/>
      </c>
      <c r="E135" s="59" t="str">
        <f>'Feuille de saisie'!AD134</f>
        <v/>
      </c>
      <c r="F135" s="62" t="str">
        <f>'Feuille de saisie'!AF134</f>
        <v/>
      </c>
      <c r="G135" s="63" t="str">
        <f>'Feuille de saisie'!AE134</f>
        <v/>
      </c>
      <c r="H135" s="55" t="str">
        <f>'Feuille de saisie'!S134</f>
        <v/>
      </c>
      <c r="I135" s="56" t="str">
        <f>'Feuille de saisie'!T134</f>
        <v/>
      </c>
      <c r="J135" s="56" t="str">
        <f>'Feuille de saisie'!U134</f>
        <v/>
      </c>
      <c r="K135" s="56" t="str">
        <f>'Feuille de saisie'!V134</f>
        <v/>
      </c>
      <c r="L135" s="56" t="str">
        <f>'Feuille de saisie'!W134</f>
        <v/>
      </c>
      <c r="M135" s="56" t="str">
        <f>'Feuille de saisie'!X134</f>
        <v/>
      </c>
      <c r="N135" s="56" t="str">
        <f>'Feuille de saisie'!Y134</f>
        <v/>
      </c>
      <c r="O135" s="57"/>
    </row>
    <row r="136" spans="1:15" x14ac:dyDescent="0.25">
      <c r="A136" s="58">
        <f>'Feuille de saisie'!C135</f>
        <v>129</v>
      </c>
      <c r="B136" s="59">
        <f>'Feuille de saisie'!D135</f>
        <v>0</v>
      </c>
      <c r="C136" s="61" t="str">
        <f>CONCATENATE('Feuille de saisie'!AA135," ",'Feuille de saisie'!AB135)</f>
        <v xml:space="preserve"> </v>
      </c>
      <c r="D136" s="61" t="str">
        <f>'Feuille de saisie'!AC135</f>
        <v/>
      </c>
      <c r="E136" s="59" t="str">
        <f>'Feuille de saisie'!AD135</f>
        <v/>
      </c>
      <c r="F136" s="62" t="str">
        <f>'Feuille de saisie'!AF135</f>
        <v/>
      </c>
      <c r="G136" s="63" t="str">
        <f>'Feuille de saisie'!AE135</f>
        <v/>
      </c>
      <c r="H136" s="55" t="str">
        <f>'Feuille de saisie'!S135</f>
        <v/>
      </c>
      <c r="I136" s="56" t="str">
        <f>'Feuille de saisie'!T135</f>
        <v/>
      </c>
      <c r="J136" s="56" t="str">
        <f>'Feuille de saisie'!U135</f>
        <v/>
      </c>
      <c r="K136" s="56" t="str">
        <f>'Feuille de saisie'!V135</f>
        <v/>
      </c>
      <c r="L136" s="56" t="str">
        <f>'Feuille de saisie'!W135</f>
        <v/>
      </c>
      <c r="M136" s="56" t="str">
        <f>'Feuille de saisie'!X135</f>
        <v/>
      </c>
      <c r="N136" s="56" t="str">
        <f>'Feuille de saisie'!Y135</f>
        <v/>
      </c>
      <c r="O136" s="57"/>
    </row>
    <row r="137" spans="1:15" x14ac:dyDescent="0.25">
      <c r="A137" s="58">
        <f>'Feuille de saisie'!C136</f>
        <v>130</v>
      </c>
      <c r="B137" s="59">
        <f>'Feuille de saisie'!D136</f>
        <v>0</v>
      </c>
      <c r="C137" s="61" t="str">
        <f>CONCATENATE('Feuille de saisie'!AA136," ",'Feuille de saisie'!AB136)</f>
        <v xml:space="preserve"> </v>
      </c>
      <c r="D137" s="61" t="str">
        <f>'Feuille de saisie'!AC136</f>
        <v/>
      </c>
      <c r="E137" s="59" t="str">
        <f>'Feuille de saisie'!AD136</f>
        <v/>
      </c>
      <c r="F137" s="62" t="str">
        <f>'Feuille de saisie'!AF136</f>
        <v/>
      </c>
      <c r="G137" s="63" t="str">
        <f>'Feuille de saisie'!AE136</f>
        <v/>
      </c>
      <c r="H137" s="55" t="str">
        <f>'Feuille de saisie'!S136</f>
        <v/>
      </c>
      <c r="I137" s="56" t="str">
        <f>'Feuille de saisie'!T136</f>
        <v/>
      </c>
      <c r="J137" s="56" t="str">
        <f>'Feuille de saisie'!U136</f>
        <v/>
      </c>
      <c r="K137" s="56" t="str">
        <f>'Feuille de saisie'!V136</f>
        <v/>
      </c>
      <c r="L137" s="56" t="str">
        <f>'Feuille de saisie'!W136</f>
        <v/>
      </c>
      <c r="M137" s="56" t="str">
        <f>'Feuille de saisie'!X136</f>
        <v/>
      </c>
      <c r="N137" s="56" t="str">
        <f>'Feuille de saisie'!Y136</f>
        <v/>
      </c>
      <c r="O137" s="57"/>
    </row>
    <row r="138" spans="1:15" x14ac:dyDescent="0.25">
      <c r="A138" s="58">
        <f>'Feuille de saisie'!C137</f>
        <v>131</v>
      </c>
      <c r="B138" s="59">
        <f>'Feuille de saisie'!D137</f>
        <v>0</v>
      </c>
      <c r="C138" s="61" t="str">
        <f>CONCATENATE('Feuille de saisie'!AA137," ",'Feuille de saisie'!AB137)</f>
        <v xml:space="preserve"> </v>
      </c>
      <c r="D138" s="61" t="str">
        <f>'Feuille de saisie'!AC137</f>
        <v/>
      </c>
      <c r="E138" s="59" t="str">
        <f>'Feuille de saisie'!AD137</f>
        <v/>
      </c>
      <c r="F138" s="62" t="str">
        <f>'Feuille de saisie'!AF137</f>
        <v/>
      </c>
      <c r="G138" s="63" t="str">
        <f>'Feuille de saisie'!AE137</f>
        <v/>
      </c>
      <c r="H138" s="55" t="str">
        <f>'Feuille de saisie'!S137</f>
        <v/>
      </c>
      <c r="I138" s="56" t="str">
        <f>'Feuille de saisie'!T137</f>
        <v/>
      </c>
      <c r="J138" s="56" t="str">
        <f>'Feuille de saisie'!U137</f>
        <v/>
      </c>
      <c r="K138" s="56" t="str">
        <f>'Feuille de saisie'!V137</f>
        <v/>
      </c>
      <c r="L138" s="56" t="str">
        <f>'Feuille de saisie'!W137</f>
        <v/>
      </c>
      <c r="M138" s="56" t="str">
        <f>'Feuille de saisie'!X137</f>
        <v/>
      </c>
      <c r="N138" s="56" t="str">
        <f>'Feuille de saisie'!Y137</f>
        <v/>
      </c>
      <c r="O138" s="57"/>
    </row>
    <row r="139" spans="1:15" x14ac:dyDescent="0.25">
      <c r="A139" s="58">
        <f>'Feuille de saisie'!C138</f>
        <v>132</v>
      </c>
      <c r="B139" s="59">
        <f>'Feuille de saisie'!D138</f>
        <v>0</v>
      </c>
      <c r="C139" s="61" t="str">
        <f>CONCATENATE('Feuille de saisie'!AA138," ",'Feuille de saisie'!AB138)</f>
        <v xml:space="preserve"> </v>
      </c>
      <c r="D139" s="61" t="str">
        <f>'Feuille de saisie'!AC138</f>
        <v/>
      </c>
      <c r="E139" s="59" t="str">
        <f>'Feuille de saisie'!AD138</f>
        <v/>
      </c>
      <c r="F139" s="62" t="str">
        <f>'Feuille de saisie'!AF138</f>
        <v/>
      </c>
      <c r="G139" s="63" t="str">
        <f>'Feuille de saisie'!AE138</f>
        <v/>
      </c>
      <c r="H139" s="55" t="str">
        <f>'Feuille de saisie'!S138</f>
        <v/>
      </c>
      <c r="I139" s="56" t="str">
        <f>'Feuille de saisie'!T138</f>
        <v/>
      </c>
      <c r="J139" s="56" t="str">
        <f>'Feuille de saisie'!U138</f>
        <v/>
      </c>
      <c r="K139" s="56" t="str">
        <f>'Feuille de saisie'!V138</f>
        <v/>
      </c>
      <c r="L139" s="56" t="str">
        <f>'Feuille de saisie'!W138</f>
        <v/>
      </c>
      <c r="M139" s="56" t="str">
        <f>'Feuille de saisie'!X138</f>
        <v/>
      </c>
      <c r="N139" s="56" t="str">
        <f>'Feuille de saisie'!Y138</f>
        <v/>
      </c>
      <c r="O139" s="57"/>
    </row>
    <row r="140" spans="1:15" x14ac:dyDescent="0.25">
      <c r="A140" s="58">
        <f>'Feuille de saisie'!C139</f>
        <v>133</v>
      </c>
      <c r="B140" s="59">
        <f>'Feuille de saisie'!D139</f>
        <v>0</v>
      </c>
      <c r="C140" s="61" t="str">
        <f>CONCATENATE('Feuille de saisie'!AA139," ",'Feuille de saisie'!AB139)</f>
        <v xml:space="preserve"> </v>
      </c>
      <c r="D140" s="61" t="str">
        <f>'Feuille de saisie'!AC139</f>
        <v/>
      </c>
      <c r="E140" s="59" t="str">
        <f>'Feuille de saisie'!AD139</f>
        <v/>
      </c>
      <c r="F140" s="62" t="str">
        <f>'Feuille de saisie'!AF139</f>
        <v/>
      </c>
      <c r="G140" s="63" t="str">
        <f>'Feuille de saisie'!AE139</f>
        <v/>
      </c>
      <c r="H140" s="55" t="str">
        <f>'Feuille de saisie'!S139</f>
        <v/>
      </c>
      <c r="I140" s="56" t="str">
        <f>'Feuille de saisie'!T139</f>
        <v/>
      </c>
      <c r="J140" s="56" t="str">
        <f>'Feuille de saisie'!U139</f>
        <v/>
      </c>
      <c r="K140" s="56" t="str">
        <f>'Feuille de saisie'!V139</f>
        <v/>
      </c>
      <c r="L140" s="56" t="str">
        <f>'Feuille de saisie'!W139</f>
        <v/>
      </c>
      <c r="M140" s="56" t="str">
        <f>'Feuille de saisie'!X139</f>
        <v/>
      </c>
      <c r="N140" s="56" t="str">
        <f>'Feuille de saisie'!Y139</f>
        <v/>
      </c>
      <c r="O140" s="57"/>
    </row>
    <row r="141" spans="1:15" x14ac:dyDescent="0.25">
      <c r="A141" s="58">
        <f>'Feuille de saisie'!C140</f>
        <v>134</v>
      </c>
      <c r="B141" s="59">
        <f>'Feuille de saisie'!D140</f>
        <v>0</v>
      </c>
      <c r="C141" s="61" t="str">
        <f>CONCATENATE('Feuille de saisie'!AA140," ",'Feuille de saisie'!AB140)</f>
        <v xml:space="preserve"> </v>
      </c>
      <c r="D141" s="61" t="str">
        <f>'Feuille de saisie'!AC140</f>
        <v/>
      </c>
      <c r="E141" s="59" t="str">
        <f>'Feuille de saisie'!AD140</f>
        <v/>
      </c>
      <c r="F141" s="62" t="str">
        <f>'Feuille de saisie'!AF140</f>
        <v/>
      </c>
      <c r="G141" s="63" t="str">
        <f>'Feuille de saisie'!AE140</f>
        <v/>
      </c>
      <c r="H141" s="55" t="str">
        <f>'Feuille de saisie'!S140</f>
        <v/>
      </c>
      <c r="I141" s="56" t="str">
        <f>'Feuille de saisie'!T140</f>
        <v/>
      </c>
      <c r="J141" s="56" t="str">
        <f>'Feuille de saisie'!U140</f>
        <v/>
      </c>
      <c r="K141" s="56" t="str">
        <f>'Feuille de saisie'!V140</f>
        <v/>
      </c>
      <c r="L141" s="56" t="str">
        <f>'Feuille de saisie'!W140</f>
        <v/>
      </c>
      <c r="M141" s="56" t="str">
        <f>'Feuille de saisie'!X140</f>
        <v/>
      </c>
      <c r="N141" s="56" t="str">
        <f>'Feuille de saisie'!Y140</f>
        <v/>
      </c>
      <c r="O141" s="57"/>
    </row>
    <row r="142" spans="1:15" x14ac:dyDescent="0.25">
      <c r="A142" s="58">
        <f>'Feuille de saisie'!C141</f>
        <v>135</v>
      </c>
      <c r="B142" s="59">
        <f>'Feuille de saisie'!D141</f>
        <v>0</v>
      </c>
      <c r="C142" s="61" t="str">
        <f>CONCATENATE('Feuille de saisie'!AA141," ",'Feuille de saisie'!AB141)</f>
        <v xml:space="preserve"> </v>
      </c>
      <c r="D142" s="61" t="str">
        <f>'Feuille de saisie'!AC141</f>
        <v/>
      </c>
      <c r="E142" s="59" t="str">
        <f>'Feuille de saisie'!AD141</f>
        <v/>
      </c>
      <c r="F142" s="62" t="str">
        <f>'Feuille de saisie'!AF141</f>
        <v/>
      </c>
      <c r="G142" s="63" t="str">
        <f>'Feuille de saisie'!AE141</f>
        <v/>
      </c>
      <c r="H142" s="55" t="str">
        <f>'Feuille de saisie'!S141</f>
        <v/>
      </c>
      <c r="I142" s="56" t="str">
        <f>'Feuille de saisie'!T141</f>
        <v/>
      </c>
      <c r="J142" s="56" t="str">
        <f>'Feuille de saisie'!U141</f>
        <v/>
      </c>
      <c r="K142" s="56" t="str">
        <f>'Feuille de saisie'!V141</f>
        <v/>
      </c>
      <c r="L142" s="56" t="str">
        <f>'Feuille de saisie'!W141</f>
        <v/>
      </c>
      <c r="M142" s="56" t="str">
        <f>'Feuille de saisie'!X141</f>
        <v/>
      </c>
      <c r="N142" s="56" t="str">
        <f>'Feuille de saisie'!Y141</f>
        <v/>
      </c>
      <c r="O142" s="57"/>
    </row>
    <row r="143" spans="1:15" x14ac:dyDescent="0.25">
      <c r="A143" s="58">
        <f>'Feuille de saisie'!C142</f>
        <v>136</v>
      </c>
      <c r="B143" s="59">
        <f>'Feuille de saisie'!D142</f>
        <v>0</v>
      </c>
      <c r="C143" s="61" t="str">
        <f>CONCATENATE('Feuille de saisie'!AA142," ",'Feuille de saisie'!AB142)</f>
        <v xml:space="preserve"> </v>
      </c>
      <c r="D143" s="61" t="str">
        <f>'Feuille de saisie'!AC142</f>
        <v/>
      </c>
      <c r="E143" s="59" t="str">
        <f>'Feuille de saisie'!AD142</f>
        <v/>
      </c>
      <c r="F143" s="62" t="str">
        <f>'Feuille de saisie'!AF142</f>
        <v/>
      </c>
      <c r="G143" s="63" t="str">
        <f>'Feuille de saisie'!AE142</f>
        <v/>
      </c>
      <c r="H143" s="55" t="str">
        <f>'Feuille de saisie'!S142</f>
        <v/>
      </c>
      <c r="I143" s="56" t="str">
        <f>'Feuille de saisie'!T142</f>
        <v/>
      </c>
      <c r="J143" s="56" t="str">
        <f>'Feuille de saisie'!U142</f>
        <v/>
      </c>
      <c r="K143" s="56" t="str">
        <f>'Feuille de saisie'!V142</f>
        <v/>
      </c>
      <c r="L143" s="56" t="str">
        <f>'Feuille de saisie'!W142</f>
        <v/>
      </c>
      <c r="M143" s="56" t="str">
        <f>'Feuille de saisie'!X142</f>
        <v/>
      </c>
      <c r="N143" s="56" t="str">
        <f>'Feuille de saisie'!Y142</f>
        <v/>
      </c>
      <c r="O143" s="57"/>
    </row>
    <row r="144" spans="1:15" x14ac:dyDescent="0.25">
      <c r="A144" s="58">
        <f>'Feuille de saisie'!C143</f>
        <v>137</v>
      </c>
      <c r="B144" s="59">
        <f>'Feuille de saisie'!D143</f>
        <v>0</v>
      </c>
      <c r="C144" s="61" t="str">
        <f>CONCATENATE('Feuille de saisie'!AA143," ",'Feuille de saisie'!AB143)</f>
        <v xml:space="preserve"> </v>
      </c>
      <c r="D144" s="61" t="str">
        <f>'Feuille de saisie'!AC143</f>
        <v/>
      </c>
      <c r="E144" s="59" t="str">
        <f>'Feuille de saisie'!AD143</f>
        <v/>
      </c>
      <c r="F144" s="62" t="str">
        <f>'Feuille de saisie'!AF143</f>
        <v/>
      </c>
      <c r="G144" s="63" t="str">
        <f>'Feuille de saisie'!AE143</f>
        <v/>
      </c>
      <c r="H144" s="55" t="str">
        <f>'Feuille de saisie'!S143</f>
        <v/>
      </c>
      <c r="I144" s="56" t="str">
        <f>'Feuille de saisie'!T143</f>
        <v/>
      </c>
      <c r="J144" s="56" t="str">
        <f>'Feuille de saisie'!U143</f>
        <v/>
      </c>
      <c r="K144" s="56" t="str">
        <f>'Feuille de saisie'!V143</f>
        <v/>
      </c>
      <c r="L144" s="56" t="str">
        <f>'Feuille de saisie'!W143</f>
        <v/>
      </c>
      <c r="M144" s="56" t="str">
        <f>'Feuille de saisie'!X143</f>
        <v/>
      </c>
      <c r="N144" s="56" t="str">
        <f>'Feuille de saisie'!Y143</f>
        <v/>
      </c>
      <c r="O144" s="57"/>
    </row>
    <row r="145" spans="1:15" x14ac:dyDescent="0.25">
      <c r="A145" s="58">
        <f>'Feuille de saisie'!C144</f>
        <v>138</v>
      </c>
      <c r="B145" s="59">
        <f>'Feuille de saisie'!D144</f>
        <v>0</v>
      </c>
      <c r="C145" s="61" t="str">
        <f>CONCATENATE('Feuille de saisie'!AA144," ",'Feuille de saisie'!AB144)</f>
        <v xml:space="preserve"> </v>
      </c>
      <c r="D145" s="61" t="str">
        <f>'Feuille de saisie'!AC144</f>
        <v/>
      </c>
      <c r="E145" s="59" t="str">
        <f>'Feuille de saisie'!AD144</f>
        <v/>
      </c>
      <c r="F145" s="62" t="str">
        <f>'Feuille de saisie'!AF144</f>
        <v/>
      </c>
      <c r="G145" s="63" t="str">
        <f>'Feuille de saisie'!AE144</f>
        <v/>
      </c>
      <c r="H145" s="55" t="str">
        <f>'Feuille de saisie'!S144</f>
        <v/>
      </c>
      <c r="I145" s="56" t="str">
        <f>'Feuille de saisie'!T144</f>
        <v/>
      </c>
      <c r="J145" s="56" t="str">
        <f>'Feuille de saisie'!U144</f>
        <v/>
      </c>
      <c r="K145" s="56" t="str">
        <f>'Feuille de saisie'!V144</f>
        <v/>
      </c>
      <c r="L145" s="56" t="str">
        <f>'Feuille de saisie'!W144</f>
        <v/>
      </c>
      <c r="M145" s="56" t="str">
        <f>'Feuille de saisie'!X144</f>
        <v/>
      </c>
      <c r="N145" s="56" t="str">
        <f>'Feuille de saisie'!Y144</f>
        <v/>
      </c>
      <c r="O145" s="57"/>
    </row>
    <row r="146" spans="1:15" x14ac:dyDescent="0.25">
      <c r="A146" s="58">
        <f>'Feuille de saisie'!C145</f>
        <v>139</v>
      </c>
      <c r="B146" s="59">
        <f>'Feuille de saisie'!D145</f>
        <v>0</v>
      </c>
      <c r="C146" s="61" t="str">
        <f>CONCATENATE('Feuille de saisie'!AA145," ",'Feuille de saisie'!AB145)</f>
        <v xml:space="preserve"> </v>
      </c>
      <c r="D146" s="61" t="str">
        <f>'Feuille de saisie'!AC145</f>
        <v/>
      </c>
      <c r="E146" s="59" t="str">
        <f>'Feuille de saisie'!AD145</f>
        <v/>
      </c>
      <c r="F146" s="62" t="str">
        <f>'Feuille de saisie'!AF145</f>
        <v/>
      </c>
      <c r="G146" s="63" t="str">
        <f>'Feuille de saisie'!AE145</f>
        <v/>
      </c>
      <c r="H146" s="55" t="str">
        <f>'Feuille de saisie'!S145</f>
        <v/>
      </c>
      <c r="I146" s="56" t="str">
        <f>'Feuille de saisie'!T145</f>
        <v/>
      </c>
      <c r="J146" s="56" t="str">
        <f>'Feuille de saisie'!U145</f>
        <v/>
      </c>
      <c r="K146" s="56" t="str">
        <f>'Feuille de saisie'!V145</f>
        <v/>
      </c>
      <c r="L146" s="56" t="str">
        <f>'Feuille de saisie'!W145</f>
        <v/>
      </c>
      <c r="M146" s="56" t="str">
        <f>'Feuille de saisie'!X145</f>
        <v/>
      </c>
      <c r="N146" s="56" t="str">
        <f>'Feuille de saisie'!Y145</f>
        <v/>
      </c>
      <c r="O146" s="57"/>
    </row>
    <row r="147" spans="1:15" x14ac:dyDescent="0.25">
      <c r="A147" s="58">
        <f>'Feuille de saisie'!C146</f>
        <v>140</v>
      </c>
      <c r="B147" s="59">
        <f>'Feuille de saisie'!D146</f>
        <v>0</v>
      </c>
      <c r="C147" s="61" t="str">
        <f>CONCATENATE('Feuille de saisie'!AA146," ",'Feuille de saisie'!AB146)</f>
        <v xml:space="preserve"> </v>
      </c>
      <c r="D147" s="61" t="str">
        <f>'Feuille de saisie'!AC146</f>
        <v/>
      </c>
      <c r="E147" s="59" t="str">
        <f>'Feuille de saisie'!AD146</f>
        <v/>
      </c>
      <c r="F147" s="62" t="str">
        <f>'Feuille de saisie'!AF146</f>
        <v/>
      </c>
      <c r="G147" s="63" t="str">
        <f>'Feuille de saisie'!AE146</f>
        <v/>
      </c>
      <c r="H147" s="55" t="str">
        <f>'Feuille de saisie'!S146</f>
        <v/>
      </c>
      <c r="I147" s="56" t="str">
        <f>'Feuille de saisie'!T146</f>
        <v/>
      </c>
      <c r="J147" s="56" t="str">
        <f>'Feuille de saisie'!U146</f>
        <v/>
      </c>
      <c r="K147" s="56" t="str">
        <f>'Feuille de saisie'!V146</f>
        <v/>
      </c>
      <c r="L147" s="56" t="str">
        <f>'Feuille de saisie'!W146</f>
        <v/>
      </c>
      <c r="M147" s="56" t="str">
        <f>'Feuille de saisie'!X146</f>
        <v/>
      </c>
      <c r="N147" s="56" t="str">
        <f>'Feuille de saisie'!Y146</f>
        <v/>
      </c>
      <c r="O147" s="57"/>
    </row>
    <row r="148" spans="1:15" x14ac:dyDescent="0.25">
      <c r="A148" s="58">
        <f>'Feuille de saisie'!C147</f>
        <v>141</v>
      </c>
      <c r="B148" s="59">
        <f>'Feuille de saisie'!D147</f>
        <v>0</v>
      </c>
      <c r="C148" s="61" t="str">
        <f>CONCATENATE('Feuille de saisie'!AA147," ",'Feuille de saisie'!AB147)</f>
        <v xml:space="preserve"> </v>
      </c>
      <c r="D148" s="61" t="str">
        <f>'Feuille de saisie'!AC147</f>
        <v/>
      </c>
      <c r="E148" s="59" t="str">
        <f>'Feuille de saisie'!AD147</f>
        <v/>
      </c>
      <c r="F148" s="62" t="str">
        <f>'Feuille de saisie'!AF147</f>
        <v/>
      </c>
      <c r="G148" s="63" t="str">
        <f>'Feuille de saisie'!AE147</f>
        <v/>
      </c>
      <c r="H148" s="55" t="str">
        <f>'Feuille de saisie'!S147</f>
        <v/>
      </c>
      <c r="I148" s="56" t="str">
        <f>'Feuille de saisie'!T147</f>
        <v/>
      </c>
      <c r="J148" s="56" t="str">
        <f>'Feuille de saisie'!U147</f>
        <v/>
      </c>
      <c r="K148" s="56" t="str">
        <f>'Feuille de saisie'!V147</f>
        <v/>
      </c>
      <c r="L148" s="56" t="str">
        <f>'Feuille de saisie'!W147</f>
        <v/>
      </c>
      <c r="M148" s="56" t="str">
        <f>'Feuille de saisie'!X147</f>
        <v/>
      </c>
      <c r="N148" s="56" t="str">
        <f>'Feuille de saisie'!Y147</f>
        <v/>
      </c>
      <c r="O148" s="57"/>
    </row>
    <row r="149" spans="1:15" x14ac:dyDescent="0.25">
      <c r="A149" s="58">
        <f>'Feuille de saisie'!C148</f>
        <v>142</v>
      </c>
      <c r="B149" s="59">
        <f>'Feuille de saisie'!D148</f>
        <v>0</v>
      </c>
      <c r="C149" s="61" t="str">
        <f>CONCATENATE('Feuille de saisie'!AA148," ",'Feuille de saisie'!AB148)</f>
        <v xml:space="preserve"> </v>
      </c>
      <c r="D149" s="61" t="str">
        <f>'Feuille de saisie'!AC148</f>
        <v/>
      </c>
      <c r="E149" s="59" t="str">
        <f>'Feuille de saisie'!AD148</f>
        <v/>
      </c>
      <c r="F149" s="62" t="str">
        <f>'Feuille de saisie'!AF148</f>
        <v/>
      </c>
      <c r="G149" s="63" t="str">
        <f>'Feuille de saisie'!AE148</f>
        <v/>
      </c>
      <c r="H149" s="55" t="str">
        <f>'Feuille de saisie'!S148</f>
        <v/>
      </c>
      <c r="I149" s="56" t="str">
        <f>'Feuille de saisie'!T148</f>
        <v/>
      </c>
      <c r="J149" s="56" t="str">
        <f>'Feuille de saisie'!U148</f>
        <v/>
      </c>
      <c r="K149" s="56" t="str">
        <f>'Feuille de saisie'!V148</f>
        <v/>
      </c>
      <c r="L149" s="56" t="str">
        <f>'Feuille de saisie'!W148</f>
        <v/>
      </c>
      <c r="M149" s="56" t="str">
        <f>'Feuille de saisie'!X148</f>
        <v/>
      </c>
      <c r="N149" s="56" t="str">
        <f>'Feuille de saisie'!Y148</f>
        <v/>
      </c>
      <c r="O149" s="57"/>
    </row>
    <row r="150" spans="1:15" x14ac:dyDescent="0.25">
      <c r="A150" s="58">
        <f>'Feuille de saisie'!C149</f>
        <v>143</v>
      </c>
      <c r="B150" s="59">
        <f>'Feuille de saisie'!D149</f>
        <v>0</v>
      </c>
      <c r="C150" s="61" t="str">
        <f>CONCATENATE('Feuille de saisie'!AA149," ",'Feuille de saisie'!AB149)</f>
        <v xml:space="preserve"> </v>
      </c>
      <c r="D150" s="61" t="str">
        <f>'Feuille de saisie'!AC149</f>
        <v/>
      </c>
      <c r="E150" s="59" t="str">
        <f>'Feuille de saisie'!AD149</f>
        <v/>
      </c>
      <c r="F150" s="62" t="str">
        <f>'Feuille de saisie'!AF149</f>
        <v/>
      </c>
      <c r="G150" s="63" t="str">
        <f>'Feuille de saisie'!AE149</f>
        <v/>
      </c>
      <c r="H150" s="55" t="str">
        <f>'Feuille de saisie'!S149</f>
        <v/>
      </c>
      <c r="I150" s="56" t="str">
        <f>'Feuille de saisie'!T149</f>
        <v/>
      </c>
      <c r="J150" s="56" t="str">
        <f>'Feuille de saisie'!U149</f>
        <v/>
      </c>
      <c r="K150" s="56" t="str">
        <f>'Feuille de saisie'!V149</f>
        <v/>
      </c>
      <c r="L150" s="56" t="str">
        <f>'Feuille de saisie'!W149</f>
        <v/>
      </c>
      <c r="M150" s="56" t="str">
        <f>'Feuille de saisie'!X149</f>
        <v/>
      </c>
      <c r="N150" s="56" t="str">
        <f>'Feuille de saisie'!Y149</f>
        <v/>
      </c>
      <c r="O150" s="57"/>
    </row>
    <row r="151" spans="1:15" x14ac:dyDescent="0.25">
      <c r="A151" s="58">
        <f>'Feuille de saisie'!C150</f>
        <v>144</v>
      </c>
      <c r="B151" s="59">
        <f>'Feuille de saisie'!D150</f>
        <v>0</v>
      </c>
      <c r="C151" s="61" t="str">
        <f>CONCATENATE('Feuille de saisie'!AA150," ",'Feuille de saisie'!AB150)</f>
        <v xml:space="preserve"> </v>
      </c>
      <c r="D151" s="61" t="str">
        <f>'Feuille de saisie'!AC150</f>
        <v/>
      </c>
      <c r="E151" s="59" t="str">
        <f>'Feuille de saisie'!AD150</f>
        <v/>
      </c>
      <c r="F151" s="62" t="str">
        <f>'Feuille de saisie'!AF150</f>
        <v/>
      </c>
      <c r="G151" s="63" t="str">
        <f>'Feuille de saisie'!AE150</f>
        <v/>
      </c>
      <c r="H151" s="55" t="str">
        <f>'Feuille de saisie'!S150</f>
        <v/>
      </c>
      <c r="I151" s="56" t="str">
        <f>'Feuille de saisie'!T150</f>
        <v/>
      </c>
      <c r="J151" s="56" t="str">
        <f>'Feuille de saisie'!U150</f>
        <v/>
      </c>
      <c r="K151" s="56" t="str">
        <f>'Feuille de saisie'!V150</f>
        <v/>
      </c>
      <c r="L151" s="56" t="str">
        <f>'Feuille de saisie'!W150</f>
        <v/>
      </c>
      <c r="M151" s="56" t="str">
        <f>'Feuille de saisie'!X150</f>
        <v/>
      </c>
      <c r="N151" s="56" t="str">
        <f>'Feuille de saisie'!Y150</f>
        <v/>
      </c>
      <c r="O151" s="57"/>
    </row>
    <row r="152" spans="1:15" x14ac:dyDescent="0.25">
      <c r="A152" s="58">
        <f>'Feuille de saisie'!C151</f>
        <v>145</v>
      </c>
      <c r="B152" s="59">
        <f>'Feuille de saisie'!D151</f>
        <v>0</v>
      </c>
      <c r="C152" s="61" t="str">
        <f>CONCATENATE('Feuille de saisie'!AA151," ",'Feuille de saisie'!AB151)</f>
        <v xml:space="preserve"> </v>
      </c>
      <c r="D152" s="61" t="str">
        <f>'Feuille de saisie'!AC151</f>
        <v/>
      </c>
      <c r="E152" s="59" t="str">
        <f>'Feuille de saisie'!AD151</f>
        <v/>
      </c>
      <c r="F152" s="62" t="str">
        <f>'Feuille de saisie'!AF151</f>
        <v/>
      </c>
      <c r="G152" s="63" t="str">
        <f>'Feuille de saisie'!AE151</f>
        <v/>
      </c>
      <c r="H152" s="55" t="str">
        <f>'Feuille de saisie'!S151</f>
        <v/>
      </c>
      <c r="I152" s="56" t="str">
        <f>'Feuille de saisie'!T151</f>
        <v/>
      </c>
      <c r="J152" s="56" t="str">
        <f>'Feuille de saisie'!U151</f>
        <v/>
      </c>
      <c r="K152" s="56" t="str">
        <f>'Feuille de saisie'!V151</f>
        <v/>
      </c>
      <c r="L152" s="56" t="str">
        <f>'Feuille de saisie'!W151</f>
        <v/>
      </c>
      <c r="M152" s="56" t="str">
        <f>'Feuille de saisie'!X151</f>
        <v/>
      </c>
      <c r="N152" s="56" t="str">
        <f>'Feuille de saisie'!Y151</f>
        <v/>
      </c>
      <c r="O152" s="57"/>
    </row>
    <row r="153" spans="1:15" x14ac:dyDescent="0.25">
      <c r="A153" s="58">
        <f>'Feuille de saisie'!C152</f>
        <v>146</v>
      </c>
      <c r="B153" s="59">
        <f>'Feuille de saisie'!D152</f>
        <v>0</v>
      </c>
      <c r="C153" s="61" t="str">
        <f>CONCATENATE('Feuille de saisie'!AA152," ",'Feuille de saisie'!AB152)</f>
        <v xml:space="preserve"> </v>
      </c>
      <c r="D153" s="61" t="str">
        <f>'Feuille de saisie'!AC152</f>
        <v/>
      </c>
      <c r="E153" s="59" t="str">
        <f>'Feuille de saisie'!AD152</f>
        <v/>
      </c>
      <c r="F153" s="62" t="str">
        <f>'Feuille de saisie'!AF152</f>
        <v/>
      </c>
      <c r="G153" s="63" t="str">
        <f>'Feuille de saisie'!AE152</f>
        <v/>
      </c>
      <c r="H153" s="55" t="str">
        <f>'Feuille de saisie'!S152</f>
        <v/>
      </c>
      <c r="I153" s="56" t="str">
        <f>'Feuille de saisie'!T152</f>
        <v/>
      </c>
      <c r="J153" s="56" t="str">
        <f>'Feuille de saisie'!U152</f>
        <v/>
      </c>
      <c r="K153" s="56" t="str">
        <f>'Feuille de saisie'!V152</f>
        <v/>
      </c>
      <c r="L153" s="56" t="str">
        <f>'Feuille de saisie'!W152</f>
        <v/>
      </c>
      <c r="M153" s="56" t="str">
        <f>'Feuille de saisie'!X152</f>
        <v/>
      </c>
      <c r="N153" s="56" t="str">
        <f>'Feuille de saisie'!Y152</f>
        <v/>
      </c>
      <c r="O153" s="57"/>
    </row>
    <row r="154" spans="1:15" x14ac:dyDescent="0.25">
      <c r="A154" s="58">
        <f>'Feuille de saisie'!C153</f>
        <v>147</v>
      </c>
      <c r="B154" s="59">
        <f>'Feuille de saisie'!D153</f>
        <v>0</v>
      </c>
      <c r="C154" s="61" t="str">
        <f>CONCATENATE('Feuille de saisie'!AA153," ",'Feuille de saisie'!AB153)</f>
        <v xml:space="preserve"> </v>
      </c>
      <c r="D154" s="61" t="str">
        <f>'Feuille de saisie'!AC153</f>
        <v/>
      </c>
      <c r="E154" s="59" t="str">
        <f>'Feuille de saisie'!AD153</f>
        <v/>
      </c>
      <c r="F154" s="62" t="str">
        <f>'Feuille de saisie'!AF153</f>
        <v/>
      </c>
      <c r="G154" s="63" t="str">
        <f>'Feuille de saisie'!AE153</f>
        <v/>
      </c>
      <c r="H154" s="55" t="str">
        <f>'Feuille de saisie'!S153</f>
        <v/>
      </c>
      <c r="I154" s="56" t="str">
        <f>'Feuille de saisie'!T153</f>
        <v/>
      </c>
      <c r="J154" s="56" t="str">
        <f>'Feuille de saisie'!U153</f>
        <v/>
      </c>
      <c r="K154" s="56" t="str">
        <f>'Feuille de saisie'!V153</f>
        <v/>
      </c>
      <c r="L154" s="56" t="str">
        <f>'Feuille de saisie'!W153</f>
        <v/>
      </c>
      <c r="M154" s="56" t="str">
        <f>'Feuille de saisie'!X153</f>
        <v/>
      </c>
      <c r="N154" s="56" t="str">
        <f>'Feuille de saisie'!Y153</f>
        <v/>
      </c>
      <c r="O154" s="57"/>
    </row>
    <row r="155" spans="1:15" x14ac:dyDescent="0.25">
      <c r="A155" s="58">
        <f>'Feuille de saisie'!C154</f>
        <v>148</v>
      </c>
      <c r="B155" s="59">
        <f>'Feuille de saisie'!D154</f>
        <v>0</v>
      </c>
      <c r="C155" s="61" t="str">
        <f>CONCATENATE('Feuille de saisie'!AA154," ",'Feuille de saisie'!AB154)</f>
        <v xml:space="preserve"> </v>
      </c>
      <c r="D155" s="61" t="str">
        <f>'Feuille de saisie'!AC154</f>
        <v/>
      </c>
      <c r="E155" s="59" t="str">
        <f>'Feuille de saisie'!AD154</f>
        <v/>
      </c>
      <c r="F155" s="62" t="str">
        <f>'Feuille de saisie'!AF154</f>
        <v/>
      </c>
      <c r="G155" s="63" t="str">
        <f>'Feuille de saisie'!AE154</f>
        <v/>
      </c>
      <c r="H155" s="55" t="str">
        <f>'Feuille de saisie'!S154</f>
        <v/>
      </c>
      <c r="I155" s="56" t="str">
        <f>'Feuille de saisie'!T154</f>
        <v/>
      </c>
      <c r="J155" s="56" t="str">
        <f>'Feuille de saisie'!U154</f>
        <v/>
      </c>
      <c r="K155" s="56" t="str">
        <f>'Feuille de saisie'!V154</f>
        <v/>
      </c>
      <c r="L155" s="56" t="str">
        <f>'Feuille de saisie'!W154</f>
        <v/>
      </c>
      <c r="M155" s="56" t="str">
        <f>'Feuille de saisie'!X154</f>
        <v/>
      </c>
      <c r="N155" s="56" t="str">
        <f>'Feuille de saisie'!Y154</f>
        <v/>
      </c>
      <c r="O155" s="57"/>
    </row>
    <row r="156" spans="1:15" x14ac:dyDescent="0.25">
      <c r="A156" s="58">
        <f>'Feuille de saisie'!C155</f>
        <v>149</v>
      </c>
      <c r="B156" s="59">
        <f>'Feuille de saisie'!D155</f>
        <v>0</v>
      </c>
      <c r="C156" s="61" t="str">
        <f>CONCATENATE('Feuille de saisie'!AA155," ",'Feuille de saisie'!AB155)</f>
        <v xml:space="preserve"> </v>
      </c>
      <c r="D156" s="61" t="str">
        <f>'Feuille de saisie'!AC155</f>
        <v/>
      </c>
      <c r="E156" s="59" t="str">
        <f>'Feuille de saisie'!AD155</f>
        <v/>
      </c>
      <c r="F156" s="62" t="str">
        <f>'Feuille de saisie'!AF155</f>
        <v/>
      </c>
      <c r="G156" s="63" t="str">
        <f>'Feuille de saisie'!AE155</f>
        <v/>
      </c>
      <c r="H156" s="55" t="str">
        <f>'Feuille de saisie'!S155</f>
        <v/>
      </c>
      <c r="I156" s="56" t="str">
        <f>'Feuille de saisie'!T155</f>
        <v/>
      </c>
      <c r="J156" s="56" t="str">
        <f>'Feuille de saisie'!U155</f>
        <v/>
      </c>
      <c r="K156" s="56" t="str">
        <f>'Feuille de saisie'!V155</f>
        <v/>
      </c>
      <c r="L156" s="56" t="str">
        <f>'Feuille de saisie'!W155</f>
        <v/>
      </c>
      <c r="M156" s="56" t="str">
        <f>'Feuille de saisie'!X155</f>
        <v/>
      </c>
      <c r="N156" s="56" t="str">
        <f>'Feuille de saisie'!Y155</f>
        <v/>
      </c>
      <c r="O156" s="57"/>
    </row>
    <row r="157" spans="1:15" x14ac:dyDescent="0.25">
      <c r="A157" s="58">
        <f>'Feuille de saisie'!C156</f>
        <v>150</v>
      </c>
      <c r="B157" s="59">
        <f>'Feuille de saisie'!D156</f>
        <v>0</v>
      </c>
      <c r="C157" s="61" t="str">
        <f>CONCATENATE('Feuille de saisie'!AA156," ",'Feuille de saisie'!AB156)</f>
        <v xml:space="preserve"> </v>
      </c>
      <c r="D157" s="61" t="str">
        <f>'Feuille de saisie'!AC156</f>
        <v/>
      </c>
      <c r="E157" s="59" t="str">
        <f>'Feuille de saisie'!AD156</f>
        <v/>
      </c>
      <c r="F157" s="62" t="str">
        <f>'Feuille de saisie'!AF156</f>
        <v/>
      </c>
      <c r="G157" s="63" t="str">
        <f>'Feuille de saisie'!AE156</f>
        <v/>
      </c>
      <c r="H157" s="55" t="str">
        <f>'Feuille de saisie'!S156</f>
        <v/>
      </c>
      <c r="I157" s="56" t="str">
        <f>'Feuille de saisie'!T156</f>
        <v/>
      </c>
      <c r="J157" s="56" t="str">
        <f>'Feuille de saisie'!U156</f>
        <v/>
      </c>
      <c r="K157" s="56" t="str">
        <f>'Feuille de saisie'!V156</f>
        <v/>
      </c>
      <c r="L157" s="56" t="str">
        <f>'Feuille de saisie'!W156</f>
        <v/>
      </c>
      <c r="M157" s="56" t="str">
        <f>'Feuille de saisie'!X156</f>
        <v/>
      </c>
      <c r="N157" s="56" t="str">
        <f>'Feuille de saisie'!Y156</f>
        <v/>
      </c>
      <c r="O157" s="57"/>
    </row>
    <row r="158" spans="1:15" x14ac:dyDescent="0.25">
      <c r="A158" s="58">
        <f>'Feuille de saisie'!C157</f>
        <v>151</v>
      </c>
      <c r="B158" s="59">
        <f>'Feuille de saisie'!D157</f>
        <v>0</v>
      </c>
      <c r="C158" s="61" t="str">
        <f>CONCATENATE('Feuille de saisie'!AA157," ",'Feuille de saisie'!AB157)</f>
        <v xml:space="preserve"> </v>
      </c>
      <c r="D158" s="61" t="str">
        <f>'Feuille de saisie'!AC157</f>
        <v/>
      </c>
      <c r="E158" s="59" t="str">
        <f>'Feuille de saisie'!AD157</f>
        <v/>
      </c>
      <c r="F158" s="62" t="str">
        <f>'Feuille de saisie'!AF157</f>
        <v/>
      </c>
      <c r="G158" s="63" t="str">
        <f>'Feuille de saisie'!AE157</f>
        <v/>
      </c>
      <c r="H158" s="55" t="str">
        <f>'Feuille de saisie'!S157</f>
        <v/>
      </c>
      <c r="I158" s="56" t="str">
        <f>'Feuille de saisie'!T157</f>
        <v/>
      </c>
      <c r="J158" s="56" t="str">
        <f>'Feuille de saisie'!U157</f>
        <v/>
      </c>
      <c r="K158" s="56" t="str">
        <f>'Feuille de saisie'!V157</f>
        <v/>
      </c>
      <c r="L158" s="56" t="str">
        <f>'Feuille de saisie'!W157</f>
        <v/>
      </c>
      <c r="M158" s="56" t="str">
        <f>'Feuille de saisie'!X157</f>
        <v/>
      </c>
      <c r="N158" s="56" t="str">
        <f>'Feuille de saisie'!Y157</f>
        <v/>
      </c>
      <c r="O158" s="57"/>
    </row>
    <row r="159" spans="1:15" x14ac:dyDescent="0.25">
      <c r="A159" s="58">
        <f>'Feuille de saisie'!C158</f>
        <v>152</v>
      </c>
      <c r="B159" s="59">
        <f>'Feuille de saisie'!D158</f>
        <v>0</v>
      </c>
      <c r="C159" s="61" t="str">
        <f>CONCATENATE('Feuille de saisie'!AA158," ",'Feuille de saisie'!AB158)</f>
        <v xml:space="preserve"> </v>
      </c>
      <c r="D159" s="61" t="str">
        <f>'Feuille de saisie'!AC158</f>
        <v/>
      </c>
      <c r="E159" s="59" t="str">
        <f>'Feuille de saisie'!AD158</f>
        <v/>
      </c>
      <c r="F159" s="62" t="str">
        <f>'Feuille de saisie'!AF158</f>
        <v/>
      </c>
      <c r="G159" s="63" t="str">
        <f>'Feuille de saisie'!AE158</f>
        <v/>
      </c>
      <c r="H159" s="55" t="str">
        <f>'Feuille de saisie'!S158</f>
        <v/>
      </c>
      <c r="I159" s="56" t="str">
        <f>'Feuille de saisie'!T158</f>
        <v/>
      </c>
      <c r="J159" s="56" t="str">
        <f>'Feuille de saisie'!U158</f>
        <v/>
      </c>
      <c r="K159" s="56" t="str">
        <f>'Feuille de saisie'!V158</f>
        <v/>
      </c>
      <c r="L159" s="56" t="str">
        <f>'Feuille de saisie'!W158</f>
        <v/>
      </c>
      <c r="M159" s="56" t="str">
        <f>'Feuille de saisie'!X158</f>
        <v/>
      </c>
      <c r="N159" s="56" t="str">
        <f>'Feuille de saisie'!Y158</f>
        <v/>
      </c>
      <c r="O159" s="57"/>
    </row>
    <row r="160" spans="1:15" x14ac:dyDescent="0.25">
      <c r="A160" s="58">
        <f>'Feuille de saisie'!C159</f>
        <v>153</v>
      </c>
      <c r="B160" s="59">
        <f>'Feuille de saisie'!D159</f>
        <v>0</v>
      </c>
      <c r="C160" s="61" t="str">
        <f>CONCATENATE('Feuille de saisie'!AA159," ",'Feuille de saisie'!AB159)</f>
        <v xml:space="preserve"> </v>
      </c>
      <c r="D160" s="61" t="str">
        <f>'Feuille de saisie'!AC159</f>
        <v/>
      </c>
      <c r="E160" s="59" t="str">
        <f>'Feuille de saisie'!AD159</f>
        <v/>
      </c>
      <c r="F160" s="62" t="str">
        <f>'Feuille de saisie'!AF159</f>
        <v/>
      </c>
      <c r="G160" s="63" t="str">
        <f>'Feuille de saisie'!AE159</f>
        <v/>
      </c>
      <c r="H160" s="55" t="str">
        <f>'Feuille de saisie'!S159</f>
        <v/>
      </c>
      <c r="I160" s="56" t="str">
        <f>'Feuille de saisie'!T159</f>
        <v/>
      </c>
      <c r="J160" s="56" t="str">
        <f>'Feuille de saisie'!U159</f>
        <v/>
      </c>
      <c r="K160" s="56" t="str">
        <f>'Feuille de saisie'!V159</f>
        <v/>
      </c>
      <c r="L160" s="56" t="str">
        <f>'Feuille de saisie'!W159</f>
        <v/>
      </c>
      <c r="M160" s="56" t="str">
        <f>'Feuille de saisie'!X159</f>
        <v/>
      </c>
      <c r="N160" s="56" t="str">
        <f>'Feuille de saisie'!Y159</f>
        <v/>
      </c>
      <c r="O160" s="57"/>
    </row>
    <row r="161" spans="1:15" x14ac:dyDescent="0.25">
      <c r="A161" s="58">
        <f>'Feuille de saisie'!C160</f>
        <v>154</v>
      </c>
      <c r="B161" s="59">
        <f>'Feuille de saisie'!D160</f>
        <v>0</v>
      </c>
      <c r="C161" s="61" t="str">
        <f>CONCATENATE('Feuille de saisie'!AA160," ",'Feuille de saisie'!AB160)</f>
        <v xml:space="preserve"> </v>
      </c>
      <c r="D161" s="61" t="str">
        <f>'Feuille de saisie'!AC160</f>
        <v/>
      </c>
      <c r="E161" s="59" t="str">
        <f>'Feuille de saisie'!AD160</f>
        <v/>
      </c>
      <c r="F161" s="62" t="str">
        <f>'Feuille de saisie'!AF160</f>
        <v/>
      </c>
      <c r="G161" s="63" t="str">
        <f>'Feuille de saisie'!AE160</f>
        <v/>
      </c>
      <c r="H161" s="55" t="str">
        <f>'Feuille de saisie'!S160</f>
        <v/>
      </c>
      <c r="I161" s="56" t="str">
        <f>'Feuille de saisie'!T160</f>
        <v/>
      </c>
      <c r="J161" s="56" t="str">
        <f>'Feuille de saisie'!U160</f>
        <v/>
      </c>
      <c r="K161" s="56" t="str">
        <f>'Feuille de saisie'!V160</f>
        <v/>
      </c>
      <c r="L161" s="56" t="str">
        <f>'Feuille de saisie'!W160</f>
        <v/>
      </c>
      <c r="M161" s="56" t="str">
        <f>'Feuille de saisie'!X160</f>
        <v/>
      </c>
      <c r="N161" s="56" t="str">
        <f>'Feuille de saisie'!Y160</f>
        <v/>
      </c>
      <c r="O161" s="57"/>
    </row>
    <row r="162" spans="1:15" x14ac:dyDescent="0.25">
      <c r="A162" s="58">
        <f>'Feuille de saisie'!C161</f>
        <v>155</v>
      </c>
      <c r="B162" s="59">
        <f>'Feuille de saisie'!D161</f>
        <v>0</v>
      </c>
      <c r="C162" s="61" t="str">
        <f>CONCATENATE('Feuille de saisie'!AA161," ",'Feuille de saisie'!AB161)</f>
        <v xml:space="preserve"> </v>
      </c>
      <c r="D162" s="61" t="str">
        <f>'Feuille de saisie'!AC161</f>
        <v/>
      </c>
      <c r="E162" s="59" t="str">
        <f>'Feuille de saisie'!AD161</f>
        <v/>
      </c>
      <c r="F162" s="62" t="str">
        <f>'Feuille de saisie'!AF161</f>
        <v/>
      </c>
      <c r="G162" s="63" t="str">
        <f>'Feuille de saisie'!AE161</f>
        <v/>
      </c>
      <c r="H162" s="55" t="str">
        <f>'Feuille de saisie'!S161</f>
        <v/>
      </c>
      <c r="I162" s="56" t="str">
        <f>'Feuille de saisie'!T161</f>
        <v/>
      </c>
      <c r="J162" s="56" t="str">
        <f>'Feuille de saisie'!U161</f>
        <v/>
      </c>
      <c r="K162" s="56" t="str">
        <f>'Feuille de saisie'!V161</f>
        <v/>
      </c>
      <c r="L162" s="56" t="str">
        <f>'Feuille de saisie'!W161</f>
        <v/>
      </c>
      <c r="M162" s="56" t="str">
        <f>'Feuille de saisie'!X161</f>
        <v/>
      </c>
      <c r="N162" s="56" t="str">
        <f>'Feuille de saisie'!Y161</f>
        <v/>
      </c>
      <c r="O162" s="57"/>
    </row>
    <row r="163" spans="1:15" x14ac:dyDescent="0.25">
      <c r="A163" s="58">
        <f>'Feuille de saisie'!C162</f>
        <v>156</v>
      </c>
      <c r="B163" s="59">
        <f>'Feuille de saisie'!D162</f>
        <v>0</v>
      </c>
      <c r="C163" s="61" t="str">
        <f>CONCATENATE('Feuille de saisie'!AA162," ",'Feuille de saisie'!AB162)</f>
        <v xml:space="preserve"> </v>
      </c>
      <c r="D163" s="61" t="str">
        <f>'Feuille de saisie'!AC162</f>
        <v/>
      </c>
      <c r="E163" s="59" t="str">
        <f>'Feuille de saisie'!AD162</f>
        <v/>
      </c>
      <c r="F163" s="62" t="str">
        <f>'Feuille de saisie'!AF162</f>
        <v/>
      </c>
      <c r="G163" s="63" t="str">
        <f>'Feuille de saisie'!AE162</f>
        <v/>
      </c>
      <c r="H163" s="55" t="str">
        <f>'Feuille de saisie'!S162</f>
        <v/>
      </c>
      <c r="I163" s="56" t="str">
        <f>'Feuille de saisie'!T162</f>
        <v/>
      </c>
      <c r="J163" s="56" t="str">
        <f>'Feuille de saisie'!U162</f>
        <v/>
      </c>
      <c r="K163" s="56" t="str">
        <f>'Feuille de saisie'!V162</f>
        <v/>
      </c>
      <c r="L163" s="56" t="str">
        <f>'Feuille de saisie'!W162</f>
        <v/>
      </c>
      <c r="M163" s="56" t="str">
        <f>'Feuille de saisie'!X162</f>
        <v/>
      </c>
      <c r="N163" s="56" t="str">
        <f>'Feuille de saisie'!Y162</f>
        <v/>
      </c>
      <c r="O163" s="57"/>
    </row>
    <row r="164" spans="1:15" x14ac:dyDescent="0.25">
      <c r="A164" s="58">
        <f>'Feuille de saisie'!C163</f>
        <v>157</v>
      </c>
      <c r="B164" s="59">
        <f>'Feuille de saisie'!D163</f>
        <v>0</v>
      </c>
      <c r="C164" s="61" t="str">
        <f>CONCATENATE('Feuille de saisie'!AA163," ",'Feuille de saisie'!AB163)</f>
        <v xml:space="preserve"> </v>
      </c>
      <c r="D164" s="61" t="str">
        <f>'Feuille de saisie'!AC163</f>
        <v/>
      </c>
      <c r="E164" s="59" t="str">
        <f>'Feuille de saisie'!AD163</f>
        <v/>
      </c>
      <c r="F164" s="62" t="str">
        <f>'Feuille de saisie'!AF163</f>
        <v/>
      </c>
      <c r="G164" s="63" t="str">
        <f>'Feuille de saisie'!AE163</f>
        <v/>
      </c>
      <c r="H164" s="55" t="str">
        <f>'Feuille de saisie'!S163</f>
        <v/>
      </c>
      <c r="I164" s="56" t="str">
        <f>'Feuille de saisie'!T163</f>
        <v/>
      </c>
      <c r="J164" s="56" t="str">
        <f>'Feuille de saisie'!U163</f>
        <v/>
      </c>
      <c r="K164" s="56" t="str">
        <f>'Feuille de saisie'!V163</f>
        <v/>
      </c>
      <c r="L164" s="56" t="str">
        <f>'Feuille de saisie'!W163</f>
        <v/>
      </c>
      <c r="M164" s="56" t="str">
        <f>'Feuille de saisie'!X163</f>
        <v/>
      </c>
      <c r="N164" s="56" t="str">
        <f>'Feuille de saisie'!Y163</f>
        <v/>
      </c>
      <c r="O164" s="57"/>
    </row>
    <row r="165" spans="1:15" x14ac:dyDescent="0.25">
      <c r="A165" s="58">
        <f>'Feuille de saisie'!C164</f>
        <v>158</v>
      </c>
      <c r="B165" s="59">
        <f>'Feuille de saisie'!D164</f>
        <v>0</v>
      </c>
      <c r="C165" s="61" t="str">
        <f>CONCATENATE('Feuille de saisie'!AA164," ",'Feuille de saisie'!AB164)</f>
        <v xml:space="preserve"> </v>
      </c>
      <c r="D165" s="61" t="str">
        <f>'Feuille de saisie'!AC164</f>
        <v/>
      </c>
      <c r="E165" s="59" t="str">
        <f>'Feuille de saisie'!AD164</f>
        <v/>
      </c>
      <c r="F165" s="62" t="str">
        <f>'Feuille de saisie'!AF164</f>
        <v/>
      </c>
      <c r="G165" s="63" t="str">
        <f>'Feuille de saisie'!AE164</f>
        <v/>
      </c>
      <c r="H165" s="55" t="str">
        <f>'Feuille de saisie'!S164</f>
        <v/>
      </c>
      <c r="I165" s="56" t="str">
        <f>'Feuille de saisie'!T164</f>
        <v/>
      </c>
      <c r="J165" s="56" t="str">
        <f>'Feuille de saisie'!U164</f>
        <v/>
      </c>
      <c r="K165" s="56" t="str">
        <f>'Feuille de saisie'!V164</f>
        <v/>
      </c>
      <c r="L165" s="56" t="str">
        <f>'Feuille de saisie'!W164</f>
        <v/>
      </c>
      <c r="M165" s="56" t="str">
        <f>'Feuille de saisie'!X164</f>
        <v/>
      </c>
      <c r="N165" s="56" t="str">
        <f>'Feuille de saisie'!Y164</f>
        <v/>
      </c>
      <c r="O165" s="57"/>
    </row>
    <row r="166" spans="1:15" x14ac:dyDescent="0.25">
      <c r="A166" s="58">
        <f>'Feuille de saisie'!C165</f>
        <v>159</v>
      </c>
      <c r="B166" s="59">
        <f>'Feuille de saisie'!D165</f>
        <v>0</v>
      </c>
      <c r="C166" s="61" t="str">
        <f>CONCATENATE('Feuille de saisie'!AA165," ",'Feuille de saisie'!AB165)</f>
        <v xml:space="preserve"> </v>
      </c>
      <c r="D166" s="61" t="str">
        <f>'Feuille de saisie'!AC165</f>
        <v/>
      </c>
      <c r="E166" s="59" t="str">
        <f>'Feuille de saisie'!AD165</f>
        <v/>
      </c>
      <c r="F166" s="62" t="str">
        <f>'Feuille de saisie'!AF165</f>
        <v/>
      </c>
      <c r="G166" s="63" t="str">
        <f>'Feuille de saisie'!AE165</f>
        <v/>
      </c>
      <c r="H166" s="55" t="str">
        <f>'Feuille de saisie'!S165</f>
        <v/>
      </c>
      <c r="I166" s="56" t="str">
        <f>'Feuille de saisie'!T165</f>
        <v/>
      </c>
      <c r="J166" s="56" t="str">
        <f>'Feuille de saisie'!U165</f>
        <v/>
      </c>
      <c r="K166" s="56" t="str">
        <f>'Feuille de saisie'!V165</f>
        <v/>
      </c>
      <c r="L166" s="56" t="str">
        <f>'Feuille de saisie'!W165</f>
        <v/>
      </c>
      <c r="M166" s="56" t="str">
        <f>'Feuille de saisie'!X165</f>
        <v/>
      </c>
      <c r="N166" s="56" t="str">
        <f>'Feuille de saisie'!Y165</f>
        <v/>
      </c>
      <c r="O166" s="57"/>
    </row>
    <row r="167" spans="1:15" x14ac:dyDescent="0.25">
      <c r="A167" s="58">
        <f>'Feuille de saisie'!C166</f>
        <v>160</v>
      </c>
      <c r="B167" s="59">
        <f>'Feuille de saisie'!D166</f>
        <v>0</v>
      </c>
      <c r="C167" s="61" t="str">
        <f>CONCATENATE('Feuille de saisie'!AA166," ",'Feuille de saisie'!AB166)</f>
        <v xml:space="preserve"> </v>
      </c>
      <c r="D167" s="61" t="str">
        <f>'Feuille de saisie'!AC166</f>
        <v/>
      </c>
      <c r="E167" s="59" t="str">
        <f>'Feuille de saisie'!AD166</f>
        <v/>
      </c>
      <c r="F167" s="62" t="str">
        <f>'Feuille de saisie'!AF166</f>
        <v/>
      </c>
      <c r="G167" s="63" t="str">
        <f>'Feuille de saisie'!AE166</f>
        <v/>
      </c>
      <c r="H167" s="55" t="str">
        <f>'Feuille de saisie'!S166</f>
        <v/>
      </c>
      <c r="I167" s="56" t="str">
        <f>'Feuille de saisie'!T166</f>
        <v/>
      </c>
      <c r="J167" s="56" t="str">
        <f>'Feuille de saisie'!U166</f>
        <v/>
      </c>
      <c r="K167" s="56" t="str">
        <f>'Feuille de saisie'!V166</f>
        <v/>
      </c>
      <c r="L167" s="56" t="str">
        <f>'Feuille de saisie'!W166</f>
        <v/>
      </c>
      <c r="M167" s="56" t="str">
        <f>'Feuille de saisie'!X166</f>
        <v/>
      </c>
      <c r="N167" s="56" t="str">
        <f>'Feuille de saisie'!Y166</f>
        <v/>
      </c>
      <c r="O167" s="57"/>
    </row>
    <row r="168" spans="1:15" x14ac:dyDescent="0.25">
      <c r="A168" s="58">
        <f>'Feuille de saisie'!C167</f>
        <v>161</v>
      </c>
      <c r="B168" s="59">
        <f>'Feuille de saisie'!D167</f>
        <v>0</v>
      </c>
      <c r="C168" s="61" t="str">
        <f>CONCATENATE('Feuille de saisie'!AA167," ",'Feuille de saisie'!AB167)</f>
        <v xml:space="preserve"> </v>
      </c>
      <c r="D168" s="61" t="str">
        <f>'Feuille de saisie'!AC167</f>
        <v/>
      </c>
      <c r="E168" s="59" t="str">
        <f>'Feuille de saisie'!AD167</f>
        <v/>
      </c>
      <c r="F168" s="62" t="str">
        <f>'Feuille de saisie'!AF167</f>
        <v/>
      </c>
      <c r="G168" s="63" t="str">
        <f>'Feuille de saisie'!AE167</f>
        <v/>
      </c>
      <c r="H168" s="55" t="str">
        <f>'Feuille de saisie'!S167</f>
        <v/>
      </c>
      <c r="I168" s="56" t="str">
        <f>'Feuille de saisie'!T167</f>
        <v/>
      </c>
      <c r="J168" s="56" t="str">
        <f>'Feuille de saisie'!U167</f>
        <v/>
      </c>
      <c r="K168" s="56" t="str">
        <f>'Feuille de saisie'!V167</f>
        <v/>
      </c>
      <c r="L168" s="56" t="str">
        <f>'Feuille de saisie'!W167</f>
        <v/>
      </c>
      <c r="M168" s="56" t="str">
        <f>'Feuille de saisie'!X167</f>
        <v/>
      </c>
      <c r="N168" s="56" t="str">
        <f>'Feuille de saisie'!Y167</f>
        <v/>
      </c>
      <c r="O168" s="57"/>
    </row>
    <row r="169" spans="1:15" x14ac:dyDescent="0.25">
      <c r="A169" s="58">
        <f>'Feuille de saisie'!C168</f>
        <v>162</v>
      </c>
      <c r="B169" s="59">
        <f>'Feuille de saisie'!D168</f>
        <v>0</v>
      </c>
      <c r="C169" s="61" t="str">
        <f>CONCATENATE('Feuille de saisie'!AA168," ",'Feuille de saisie'!AB168)</f>
        <v xml:space="preserve"> </v>
      </c>
      <c r="D169" s="61" t="str">
        <f>'Feuille de saisie'!AC168</f>
        <v/>
      </c>
      <c r="E169" s="59" t="str">
        <f>'Feuille de saisie'!AD168</f>
        <v/>
      </c>
      <c r="F169" s="62" t="str">
        <f>'Feuille de saisie'!AF168</f>
        <v/>
      </c>
      <c r="G169" s="63" t="str">
        <f>'Feuille de saisie'!AE168</f>
        <v/>
      </c>
      <c r="H169" s="55" t="str">
        <f>'Feuille de saisie'!S168</f>
        <v/>
      </c>
      <c r="I169" s="56" t="str">
        <f>'Feuille de saisie'!T168</f>
        <v/>
      </c>
      <c r="J169" s="56" t="str">
        <f>'Feuille de saisie'!U168</f>
        <v/>
      </c>
      <c r="K169" s="56" t="str">
        <f>'Feuille de saisie'!V168</f>
        <v/>
      </c>
      <c r="L169" s="56" t="str">
        <f>'Feuille de saisie'!W168</f>
        <v/>
      </c>
      <c r="M169" s="56" t="str">
        <f>'Feuille de saisie'!X168</f>
        <v/>
      </c>
      <c r="N169" s="56" t="str">
        <f>'Feuille de saisie'!Y168</f>
        <v/>
      </c>
      <c r="O169" s="57"/>
    </row>
    <row r="170" spans="1:15" x14ac:dyDescent="0.25">
      <c r="A170" s="58">
        <f>'Feuille de saisie'!C169</f>
        <v>163</v>
      </c>
      <c r="B170" s="59">
        <f>'Feuille de saisie'!D169</f>
        <v>0</v>
      </c>
      <c r="C170" s="61" t="str">
        <f>CONCATENATE('Feuille de saisie'!AA169," ",'Feuille de saisie'!AB169)</f>
        <v xml:space="preserve"> </v>
      </c>
      <c r="D170" s="61" t="str">
        <f>'Feuille de saisie'!AC169</f>
        <v/>
      </c>
      <c r="E170" s="59" t="str">
        <f>'Feuille de saisie'!AD169</f>
        <v/>
      </c>
      <c r="F170" s="62" t="str">
        <f>'Feuille de saisie'!AF169</f>
        <v/>
      </c>
      <c r="G170" s="63" t="str">
        <f>'Feuille de saisie'!AE169</f>
        <v/>
      </c>
      <c r="H170" s="55" t="str">
        <f>'Feuille de saisie'!S169</f>
        <v/>
      </c>
      <c r="I170" s="56" t="str">
        <f>'Feuille de saisie'!T169</f>
        <v/>
      </c>
      <c r="J170" s="56" t="str">
        <f>'Feuille de saisie'!U169</f>
        <v/>
      </c>
      <c r="K170" s="56" t="str">
        <f>'Feuille de saisie'!V169</f>
        <v/>
      </c>
      <c r="L170" s="56" t="str">
        <f>'Feuille de saisie'!W169</f>
        <v/>
      </c>
      <c r="M170" s="56" t="str">
        <f>'Feuille de saisie'!X169</f>
        <v/>
      </c>
      <c r="N170" s="56" t="str">
        <f>'Feuille de saisie'!Y169</f>
        <v/>
      </c>
      <c r="O170" s="57"/>
    </row>
    <row r="171" spans="1:15" x14ac:dyDescent="0.25">
      <c r="A171" s="58">
        <f>'Feuille de saisie'!C170</f>
        <v>164</v>
      </c>
      <c r="B171" s="59">
        <f>'Feuille de saisie'!D170</f>
        <v>0</v>
      </c>
      <c r="C171" s="61" t="str">
        <f>CONCATENATE('Feuille de saisie'!AA170," ",'Feuille de saisie'!AB170)</f>
        <v xml:space="preserve"> </v>
      </c>
      <c r="D171" s="61" t="str">
        <f>'Feuille de saisie'!AC170</f>
        <v/>
      </c>
      <c r="E171" s="59" t="str">
        <f>'Feuille de saisie'!AD170</f>
        <v/>
      </c>
      <c r="F171" s="62" t="str">
        <f>'Feuille de saisie'!AF170</f>
        <v/>
      </c>
      <c r="G171" s="63" t="str">
        <f>'Feuille de saisie'!AE170</f>
        <v/>
      </c>
      <c r="H171" s="55" t="str">
        <f>'Feuille de saisie'!S170</f>
        <v/>
      </c>
      <c r="I171" s="56" t="str">
        <f>'Feuille de saisie'!T170</f>
        <v/>
      </c>
      <c r="J171" s="56" t="str">
        <f>'Feuille de saisie'!U170</f>
        <v/>
      </c>
      <c r="K171" s="56" t="str">
        <f>'Feuille de saisie'!V170</f>
        <v/>
      </c>
      <c r="L171" s="56" t="str">
        <f>'Feuille de saisie'!W170</f>
        <v/>
      </c>
      <c r="M171" s="56" t="str">
        <f>'Feuille de saisie'!X170</f>
        <v/>
      </c>
      <c r="N171" s="56" t="str">
        <f>'Feuille de saisie'!Y170</f>
        <v/>
      </c>
      <c r="O171" s="57"/>
    </row>
    <row r="172" spans="1:15" x14ac:dyDescent="0.25">
      <c r="A172" s="58">
        <f>'Feuille de saisie'!C171</f>
        <v>165</v>
      </c>
      <c r="B172" s="59">
        <f>'Feuille de saisie'!D171</f>
        <v>0</v>
      </c>
      <c r="C172" s="61" t="str">
        <f>CONCATENATE('Feuille de saisie'!AA171," ",'Feuille de saisie'!AB171)</f>
        <v xml:space="preserve"> </v>
      </c>
      <c r="D172" s="61" t="str">
        <f>'Feuille de saisie'!AC171</f>
        <v/>
      </c>
      <c r="E172" s="59" t="str">
        <f>'Feuille de saisie'!AD171</f>
        <v/>
      </c>
      <c r="F172" s="62" t="str">
        <f>'Feuille de saisie'!AF171</f>
        <v/>
      </c>
      <c r="G172" s="63" t="str">
        <f>'Feuille de saisie'!AE171</f>
        <v/>
      </c>
      <c r="H172" s="55" t="str">
        <f>'Feuille de saisie'!S171</f>
        <v/>
      </c>
      <c r="I172" s="56" t="str">
        <f>'Feuille de saisie'!T171</f>
        <v/>
      </c>
      <c r="J172" s="56" t="str">
        <f>'Feuille de saisie'!U171</f>
        <v/>
      </c>
      <c r="K172" s="56" t="str">
        <f>'Feuille de saisie'!V171</f>
        <v/>
      </c>
      <c r="L172" s="56" t="str">
        <f>'Feuille de saisie'!W171</f>
        <v/>
      </c>
      <c r="M172" s="56" t="str">
        <f>'Feuille de saisie'!X171</f>
        <v/>
      </c>
      <c r="N172" s="56" t="str">
        <f>'Feuille de saisie'!Y171</f>
        <v/>
      </c>
      <c r="O172" s="57"/>
    </row>
    <row r="173" spans="1:15" x14ac:dyDescent="0.25">
      <c r="A173" s="58">
        <f>'Feuille de saisie'!C172</f>
        <v>166</v>
      </c>
      <c r="B173" s="59">
        <f>'Feuille de saisie'!D172</f>
        <v>0</v>
      </c>
      <c r="C173" s="61" t="str">
        <f>CONCATENATE('Feuille de saisie'!AA172," ",'Feuille de saisie'!AB172)</f>
        <v xml:space="preserve"> </v>
      </c>
      <c r="D173" s="61" t="str">
        <f>'Feuille de saisie'!AC172</f>
        <v/>
      </c>
      <c r="E173" s="59" t="str">
        <f>'Feuille de saisie'!AD172</f>
        <v/>
      </c>
      <c r="F173" s="62" t="str">
        <f>'Feuille de saisie'!AF172</f>
        <v/>
      </c>
      <c r="G173" s="63" t="str">
        <f>'Feuille de saisie'!AE172</f>
        <v/>
      </c>
      <c r="H173" s="55" t="str">
        <f>'Feuille de saisie'!S172</f>
        <v/>
      </c>
      <c r="I173" s="56" t="str">
        <f>'Feuille de saisie'!T172</f>
        <v/>
      </c>
      <c r="J173" s="56" t="str">
        <f>'Feuille de saisie'!U172</f>
        <v/>
      </c>
      <c r="K173" s="56" t="str">
        <f>'Feuille de saisie'!V172</f>
        <v/>
      </c>
      <c r="L173" s="56" t="str">
        <f>'Feuille de saisie'!W172</f>
        <v/>
      </c>
      <c r="M173" s="56" t="str">
        <f>'Feuille de saisie'!X172</f>
        <v/>
      </c>
      <c r="N173" s="56" t="str">
        <f>'Feuille de saisie'!Y172</f>
        <v/>
      </c>
      <c r="O173" s="57"/>
    </row>
    <row r="174" spans="1:15" x14ac:dyDescent="0.25">
      <c r="A174" s="58">
        <f>'Feuille de saisie'!C173</f>
        <v>167</v>
      </c>
      <c r="B174" s="59">
        <f>'Feuille de saisie'!D173</f>
        <v>0</v>
      </c>
      <c r="C174" s="61" t="str">
        <f>CONCATENATE('Feuille de saisie'!AA173," ",'Feuille de saisie'!AB173)</f>
        <v xml:space="preserve"> </v>
      </c>
      <c r="D174" s="61" t="str">
        <f>'Feuille de saisie'!AC173</f>
        <v/>
      </c>
      <c r="E174" s="59" t="str">
        <f>'Feuille de saisie'!AD173</f>
        <v/>
      </c>
      <c r="F174" s="62" t="str">
        <f>'Feuille de saisie'!AF173</f>
        <v/>
      </c>
      <c r="G174" s="63" t="str">
        <f>'Feuille de saisie'!AE173</f>
        <v/>
      </c>
      <c r="H174" s="55" t="str">
        <f>'Feuille de saisie'!S173</f>
        <v/>
      </c>
      <c r="I174" s="56" t="str">
        <f>'Feuille de saisie'!T173</f>
        <v/>
      </c>
      <c r="J174" s="56" t="str">
        <f>'Feuille de saisie'!U173</f>
        <v/>
      </c>
      <c r="K174" s="56" t="str">
        <f>'Feuille de saisie'!V173</f>
        <v/>
      </c>
      <c r="L174" s="56" t="str">
        <f>'Feuille de saisie'!W173</f>
        <v/>
      </c>
      <c r="M174" s="56" t="str">
        <f>'Feuille de saisie'!X173</f>
        <v/>
      </c>
      <c r="N174" s="56" t="str">
        <f>'Feuille de saisie'!Y173</f>
        <v/>
      </c>
      <c r="O174" s="57"/>
    </row>
    <row r="175" spans="1:15" x14ac:dyDescent="0.25">
      <c r="A175" s="58">
        <f>'Feuille de saisie'!C174</f>
        <v>168</v>
      </c>
      <c r="B175" s="59">
        <f>'Feuille de saisie'!D174</f>
        <v>0</v>
      </c>
      <c r="C175" s="61" t="str">
        <f>CONCATENATE('Feuille de saisie'!AA174," ",'Feuille de saisie'!AB174)</f>
        <v xml:space="preserve"> </v>
      </c>
      <c r="D175" s="61" t="str">
        <f>'Feuille de saisie'!AC174</f>
        <v/>
      </c>
      <c r="E175" s="59" t="str">
        <f>'Feuille de saisie'!AD174</f>
        <v/>
      </c>
      <c r="F175" s="62" t="str">
        <f>'Feuille de saisie'!AF174</f>
        <v/>
      </c>
      <c r="G175" s="63" t="str">
        <f>'Feuille de saisie'!AE174</f>
        <v/>
      </c>
      <c r="H175" s="55" t="str">
        <f>'Feuille de saisie'!S174</f>
        <v/>
      </c>
      <c r="I175" s="56" t="str">
        <f>'Feuille de saisie'!T174</f>
        <v/>
      </c>
      <c r="J175" s="56" t="str">
        <f>'Feuille de saisie'!U174</f>
        <v/>
      </c>
      <c r="K175" s="56" t="str">
        <f>'Feuille de saisie'!V174</f>
        <v/>
      </c>
      <c r="L175" s="56" t="str">
        <f>'Feuille de saisie'!W174</f>
        <v/>
      </c>
      <c r="M175" s="56" t="str">
        <f>'Feuille de saisie'!X174</f>
        <v/>
      </c>
      <c r="N175" s="56" t="str">
        <f>'Feuille de saisie'!Y174</f>
        <v/>
      </c>
      <c r="O175" s="57"/>
    </row>
    <row r="176" spans="1:15" x14ac:dyDescent="0.25">
      <c r="A176" s="58">
        <f>'Feuille de saisie'!C175</f>
        <v>169</v>
      </c>
      <c r="B176" s="59">
        <f>'Feuille de saisie'!D175</f>
        <v>0</v>
      </c>
      <c r="C176" s="61" t="str">
        <f>CONCATENATE('Feuille de saisie'!AA175," ",'Feuille de saisie'!AB175)</f>
        <v xml:space="preserve"> </v>
      </c>
      <c r="D176" s="61" t="str">
        <f>'Feuille de saisie'!AC175</f>
        <v/>
      </c>
      <c r="E176" s="59" t="str">
        <f>'Feuille de saisie'!AD175</f>
        <v/>
      </c>
      <c r="F176" s="62" t="str">
        <f>'Feuille de saisie'!AF175</f>
        <v/>
      </c>
      <c r="G176" s="63" t="str">
        <f>'Feuille de saisie'!AE175</f>
        <v/>
      </c>
      <c r="H176" s="55" t="str">
        <f>'Feuille de saisie'!S175</f>
        <v/>
      </c>
      <c r="I176" s="56" t="str">
        <f>'Feuille de saisie'!T175</f>
        <v/>
      </c>
      <c r="J176" s="56" t="str">
        <f>'Feuille de saisie'!U175</f>
        <v/>
      </c>
      <c r="K176" s="56" t="str">
        <f>'Feuille de saisie'!V175</f>
        <v/>
      </c>
      <c r="L176" s="56" t="str">
        <f>'Feuille de saisie'!W175</f>
        <v/>
      </c>
      <c r="M176" s="56" t="str">
        <f>'Feuille de saisie'!X175</f>
        <v/>
      </c>
      <c r="N176" s="56" t="str">
        <f>'Feuille de saisie'!Y175</f>
        <v/>
      </c>
      <c r="O176" s="57"/>
    </row>
    <row r="177" spans="1:15" x14ac:dyDescent="0.25">
      <c r="A177" s="58">
        <f>'Feuille de saisie'!C176</f>
        <v>170</v>
      </c>
      <c r="B177" s="59">
        <f>'Feuille de saisie'!D176</f>
        <v>0</v>
      </c>
      <c r="C177" s="61" t="str">
        <f>CONCATENATE('Feuille de saisie'!AA176," ",'Feuille de saisie'!AB176)</f>
        <v xml:space="preserve"> </v>
      </c>
      <c r="D177" s="61" t="str">
        <f>'Feuille de saisie'!AC176</f>
        <v/>
      </c>
      <c r="E177" s="59" t="str">
        <f>'Feuille de saisie'!AD176</f>
        <v/>
      </c>
      <c r="F177" s="62" t="str">
        <f>'Feuille de saisie'!AF176</f>
        <v/>
      </c>
      <c r="G177" s="63" t="str">
        <f>'Feuille de saisie'!AE176</f>
        <v/>
      </c>
      <c r="H177" s="55" t="str">
        <f>'Feuille de saisie'!S176</f>
        <v/>
      </c>
      <c r="I177" s="56" t="str">
        <f>'Feuille de saisie'!T176</f>
        <v/>
      </c>
      <c r="J177" s="56" t="str">
        <f>'Feuille de saisie'!U176</f>
        <v/>
      </c>
      <c r="K177" s="56" t="str">
        <f>'Feuille de saisie'!V176</f>
        <v/>
      </c>
      <c r="L177" s="56" t="str">
        <f>'Feuille de saisie'!W176</f>
        <v/>
      </c>
      <c r="M177" s="56" t="str">
        <f>'Feuille de saisie'!X176</f>
        <v/>
      </c>
      <c r="N177" s="56" t="str">
        <f>'Feuille de saisie'!Y176</f>
        <v/>
      </c>
      <c r="O177" s="57"/>
    </row>
    <row r="178" spans="1:15" x14ac:dyDescent="0.25">
      <c r="A178" s="58">
        <f>'Feuille de saisie'!C177</f>
        <v>171</v>
      </c>
      <c r="B178" s="59">
        <f>'Feuille de saisie'!D177</f>
        <v>0</v>
      </c>
      <c r="C178" s="61" t="str">
        <f>CONCATENATE('Feuille de saisie'!AA177," ",'Feuille de saisie'!AB177)</f>
        <v xml:space="preserve"> </v>
      </c>
      <c r="D178" s="61" t="str">
        <f>'Feuille de saisie'!AC177</f>
        <v/>
      </c>
      <c r="E178" s="59" t="str">
        <f>'Feuille de saisie'!AD177</f>
        <v/>
      </c>
      <c r="F178" s="62" t="str">
        <f>'Feuille de saisie'!AF177</f>
        <v/>
      </c>
      <c r="G178" s="63" t="str">
        <f>'Feuille de saisie'!AE177</f>
        <v/>
      </c>
      <c r="H178" s="55" t="str">
        <f>'Feuille de saisie'!S177</f>
        <v/>
      </c>
      <c r="I178" s="56" t="str">
        <f>'Feuille de saisie'!T177</f>
        <v/>
      </c>
      <c r="J178" s="56" t="str">
        <f>'Feuille de saisie'!U177</f>
        <v/>
      </c>
      <c r="K178" s="56" t="str">
        <f>'Feuille de saisie'!V177</f>
        <v/>
      </c>
      <c r="L178" s="56" t="str">
        <f>'Feuille de saisie'!W177</f>
        <v/>
      </c>
      <c r="M178" s="56" t="str">
        <f>'Feuille de saisie'!X177</f>
        <v/>
      </c>
      <c r="N178" s="56" t="str">
        <f>'Feuille de saisie'!Y177</f>
        <v/>
      </c>
      <c r="O178" s="57"/>
    </row>
    <row r="179" spans="1:15" x14ac:dyDescent="0.25">
      <c r="A179" s="58">
        <f>'Feuille de saisie'!C178</f>
        <v>172</v>
      </c>
      <c r="B179" s="59">
        <f>'Feuille de saisie'!D178</f>
        <v>0</v>
      </c>
      <c r="C179" s="61" t="str">
        <f>CONCATENATE('Feuille de saisie'!AA178," ",'Feuille de saisie'!AB178)</f>
        <v xml:space="preserve"> </v>
      </c>
      <c r="D179" s="61" t="str">
        <f>'Feuille de saisie'!AC178</f>
        <v/>
      </c>
      <c r="E179" s="59" t="str">
        <f>'Feuille de saisie'!AD178</f>
        <v/>
      </c>
      <c r="F179" s="62" t="str">
        <f>'Feuille de saisie'!AF178</f>
        <v/>
      </c>
      <c r="G179" s="63" t="str">
        <f>'Feuille de saisie'!AE178</f>
        <v/>
      </c>
      <c r="H179" s="55" t="str">
        <f>'Feuille de saisie'!S178</f>
        <v/>
      </c>
      <c r="I179" s="56" t="str">
        <f>'Feuille de saisie'!T178</f>
        <v/>
      </c>
      <c r="J179" s="56" t="str">
        <f>'Feuille de saisie'!U178</f>
        <v/>
      </c>
      <c r="K179" s="56" t="str">
        <f>'Feuille de saisie'!V178</f>
        <v/>
      </c>
      <c r="L179" s="56" t="str">
        <f>'Feuille de saisie'!W178</f>
        <v/>
      </c>
      <c r="M179" s="56" t="str">
        <f>'Feuille de saisie'!X178</f>
        <v/>
      </c>
      <c r="N179" s="56" t="str">
        <f>'Feuille de saisie'!Y178</f>
        <v/>
      </c>
      <c r="O179" s="57"/>
    </row>
    <row r="180" spans="1:15" x14ac:dyDescent="0.25">
      <c r="A180" s="58">
        <f>'Feuille de saisie'!C179</f>
        <v>173</v>
      </c>
      <c r="B180" s="59">
        <f>'Feuille de saisie'!D179</f>
        <v>0</v>
      </c>
      <c r="C180" s="61" t="str">
        <f>CONCATENATE('Feuille de saisie'!AA179," ",'Feuille de saisie'!AB179)</f>
        <v xml:space="preserve"> </v>
      </c>
      <c r="D180" s="61" t="str">
        <f>'Feuille de saisie'!AC179</f>
        <v/>
      </c>
      <c r="E180" s="59" t="str">
        <f>'Feuille de saisie'!AD179</f>
        <v/>
      </c>
      <c r="F180" s="62" t="str">
        <f>'Feuille de saisie'!AF179</f>
        <v/>
      </c>
      <c r="G180" s="63" t="str">
        <f>'Feuille de saisie'!AE179</f>
        <v/>
      </c>
      <c r="H180" s="55" t="str">
        <f>'Feuille de saisie'!S179</f>
        <v/>
      </c>
      <c r="I180" s="56" t="str">
        <f>'Feuille de saisie'!T179</f>
        <v/>
      </c>
      <c r="J180" s="56" t="str">
        <f>'Feuille de saisie'!U179</f>
        <v/>
      </c>
      <c r="K180" s="56" t="str">
        <f>'Feuille de saisie'!V179</f>
        <v/>
      </c>
      <c r="L180" s="56" t="str">
        <f>'Feuille de saisie'!W179</f>
        <v/>
      </c>
      <c r="M180" s="56" t="str">
        <f>'Feuille de saisie'!X179</f>
        <v/>
      </c>
      <c r="N180" s="56" t="str">
        <f>'Feuille de saisie'!Y179</f>
        <v/>
      </c>
      <c r="O180" s="57"/>
    </row>
    <row r="181" spans="1:15" x14ac:dyDescent="0.25">
      <c r="A181" s="58">
        <f>'Feuille de saisie'!C180</f>
        <v>174</v>
      </c>
      <c r="B181" s="59">
        <f>'Feuille de saisie'!D180</f>
        <v>0</v>
      </c>
      <c r="C181" s="61" t="str">
        <f>CONCATENATE('Feuille de saisie'!AA180," ",'Feuille de saisie'!AB180)</f>
        <v xml:space="preserve"> </v>
      </c>
      <c r="D181" s="61" t="str">
        <f>'Feuille de saisie'!AC180</f>
        <v/>
      </c>
      <c r="E181" s="59" t="str">
        <f>'Feuille de saisie'!AD180</f>
        <v/>
      </c>
      <c r="F181" s="62" t="str">
        <f>'Feuille de saisie'!AF180</f>
        <v/>
      </c>
      <c r="G181" s="63" t="str">
        <f>'Feuille de saisie'!AE180</f>
        <v/>
      </c>
      <c r="H181" s="55" t="str">
        <f>'Feuille de saisie'!S180</f>
        <v/>
      </c>
      <c r="I181" s="56" t="str">
        <f>'Feuille de saisie'!T180</f>
        <v/>
      </c>
      <c r="J181" s="56" t="str">
        <f>'Feuille de saisie'!U180</f>
        <v/>
      </c>
      <c r="K181" s="56" t="str">
        <f>'Feuille de saisie'!V180</f>
        <v/>
      </c>
      <c r="L181" s="56" t="str">
        <f>'Feuille de saisie'!W180</f>
        <v/>
      </c>
      <c r="M181" s="56" t="str">
        <f>'Feuille de saisie'!X180</f>
        <v/>
      </c>
      <c r="N181" s="56" t="str">
        <f>'Feuille de saisie'!Y180</f>
        <v/>
      </c>
      <c r="O181" s="57"/>
    </row>
    <row r="182" spans="1:15" x14ac:dyDescent="0.25">
      <c r="A182" s="58">
        <f>'Feuille de saisie'!C181</f>
        <v>175</v>
      </c>
      <c r="B182" s="59">
        <f>'Feuille de saisie'!D181</f>
        <v>0</v>
      </c>
      <c r="C182" s="61" t="str">
        <f>CONCATENATE('Feuille de saisie'!AA181," ",'Feuille de saisie'!AB181)</f>
        <v xml:space="preserve"> </v>
      </c>
      <c r="D182" s="61" t="str">
        <f>'Feuille de saisie'!AC181</f>
        <v/>
      </c>
      <c r="E182" s="59" t="str">
        <f>'Feuille de saisie'!AD181</f>
        <v/>
      </c>
      <c r="F182" s="62" t="str">
        <f>'Feuille de saisie'!AF181</f>
        <v/>
      </c>
      <c r="G182" s="63" t="str">
        <f>'Feuille de saisie'!AE181</f>
        <v/>
      </c>
      <c r="H182" s="55" t="str">
        <f>'Feuille de saisie'!S181</f>
        <v/>
      </c>
      <c r="I182" s="56" t="str">
        <f>'Feuille de saisie'!T181</f>
        <v/>
      </c>
      <c r="J182" s="56" t="str">
        <f>'Feuille de saisie'!U181</f>
        <v/>
      </c>
      <c r="K182" s="56" t="str">
        <f>'Feuille de saisie'!V181</f>
        <v/>
      </c>
      <c r="L182" s="56" t="str">
        <f>'Feuille de saisie'!W181</f>
        <v/>
      </c>
      <c r="M182" s="56" t="str">
        <f>'Feuille de saisie'!X181</f>
        <v/>
      </c>
      <c r="N182" s="56" t="str">
        <f>'Feuille de saisie'!Y181</f>
        <v/>
      </c>
      <c r="O182" s="57"/>
    </row>
    <row r="183" spans="1:15" x14ac:dyDescent="0.25">
      <c r="A183" s="58">
        <f>'Feuille de saisie'!C182</f>
        <v>176</v>
      </c>
      <c r="B183" s="59">
        <f>'Feuille de saisie'!D182</f>
        <v>0</v>
      </c>
      <c r="C183" s="61" t="str">
        <f>CONCATENATE('Feuille de saisie'!AA182," ",'Feuille de saisie'!AB182)</f>
        <v xml:space="preserve"> </v>
      </c>
      <c r="D183" s="61" t="str">
        <f>'Feuille de saisie'!AC182</f>
        <v/>
      </c>
      <c r="E183" s="59" t="str">
        <f>'Feuille de saisie'!AD182</f>
        <v/>
      </c>
      <c r="F183" s="62" t="str">
        <f>'Feuille de saisie'!AF182</f>
        <v/>
      </c>
      <c r="G183" s="63" t="str">
        <f>'Feuille de saisie'!AE182</f>
        <v/>
      </c>
      <c r="H183" s="55" t="str">
        <f>'Feuille de saisie'!S182</f>
        <v/>
      </c>
      <c r="I183" s="56" t="str">
        <f>'Feuille de saisie'!T182</f>
        <v/>
      </c>
      <c r="J183" s="56" t="str">
        <f>'Feuille de saisie'!U182</f>
        <v/>
      </c>
      <c r="K183" s="56" t="str">
        <f>'Feuille de saisie'!V182</f>
        <v/>
      </c>
      <c r="L183" s="56" t="str">
        <f>'Feuille de saisie'!W182</f>
        <v/>
      </c>
      <c r="M183" s="56" t="str">
        <f>'Feuille de saisie'!X182</f>
        <v/>
      </c>
      <c r="N183" s="56" t="str">
        <f>'Feuille de saisie'!Y182</f>
        <v/>
      </c>
      <c r="O183" s="57"/>
    </row>
    <row r="184" spans="1:15" x14ac:dyDescent="0.25">
      <c r="A184" s="58">
        <f>'Feuille de saisie'!C183</f>
        <v>177</v>
      </c>
      <c r="B184" s="59">
        <f>'Feuille de saisie'!D183</f>
        <v>0</v>
      </c>
      <c r="C184" s="61" t="str">
        <f>CONCATENATE('Feuille de saisie'!AA183," ",'Feuille de saisie'!AB183)</f>
        <v xml:space="preserve"> </v>
      </c>
      <c r="D184" s="61" t="str">
        <f>'Feuille de saisie'!AC183</f>
        <v/>
      </c>
      <c r="E184" s="59" t="str">
        <f>'Feuille de saisie'!AD183</f>
        <v/>
      </c>
      <c r="F184" s="62" t="str">
        <f>'Feuille de saisie'!AF183</f>
        <v/>
      </c>
      <c r="G184" s="63" t="str">
        <f>'Feuille de saisie'!AE183</f>
        <v/>
      </c>
      <c r="H184" s="55" t="str">
        <f>'Feuille de saisie'!S183</f>
        <v/>
      </c>
      <c r="I184" s="56" t="str">
        <f>'Feuille de saisie'!T183</f>
        <v/>
      </c>
      <c r="J184" s="56" t="str">
        <f>'Feuille de saisie'!U183</f>
        <v/>
      </c>
      <c r="K184" s="56" t="str">
        <f>'Feuille de saisie'!V183</f>
        <v/>
      </c>
      <c r="L184" s="56" t="str">
        <f>'Feuille de saisie'!W183</f>
        <v/>
      </c>
      <c r="M184" s="56" t="str">
        <f>'Feuille de saisie'!X183</f>
        <v/>
      </c>
      <c r="N184" s="56" t="str">
        <f>'Feuille de saisie'!Y183</f>
        <v/>
      </c>
      <c r="O184" s="57"/>
    </row>
    <row r="185" spans="1:15" x14ac:dyDescent="0.25">
      <c r="A185" s="58">
        <f>'Feuille de saisie'!C184</f>
        <v>178</v>
      </c>
      <c r="B185" s="59">
        <f>'Feuille de saisie'!D184</f>
        <v>0</v>
      </c>
      <c r="C185" s="61" t="str">
        <f>CONCATENATE('Feuille de saisie'!AA184," ",'Feuille de saisie'!AB184)</f>
        <v xml:space="preserve"> </v>
      </c>
      <c r="D185" s="61" t="str">
        <f>'Feuille de saisie'!AC184</f>
        <v/>
      </c>
      <c r="E185" s="59" t="str">
        <f>'Feuille de saisie'!AD184</f>
        <v/>
      </c>
      <c r="F185" s="62" t="str">
        <f>'Feuille de saisie'!AF184</f>
        <v/>
      </c>
      <c r="G185" s="63" t="str">
        <f>'Feuille de saisie'!AE184</f>
        <v/>
      </c>
      <c r="H185" s="55" t="str">
        <f>'Feuille de saisie'!S184</f>
        <v/>
      </c>
      <c r="I185" s="56" t="str">
        <f>'Feuille de saisie'!T184</f>
        <v/>
      </c>
      <c r="J185" s="56" t="str">
        <f>'Feuille de saisie'!U184</f>
        <v/>
      </c>
      <c r="K185" s="56" t="str">
        <f>'Feuille de saisie'!V184</f>
        <v/>
      </c>
      <c r="L185" s="56" t="str">
        <f>'Feuille de saisie'!W184</f>
        <v/>
      </c>
      <c r="M185" s="56" t="str">
        <f>'Feuille de saisie'!X184</f>
        <v/>
      </c>
      <c r="N185" s="56" t="str">
        <f>'Feuille de saisie'!Y184</f>
        <v/>
      </c>
      <c r="O185" s="57"/>
    </row>
    <row r="186" spans="1:15" x14ac:dyDescent="0.25">
      <c r="A186" s="58">
        <f>'Feuille de saisie'!C185</f>
        <v>179</v>
      </c>
      <c r="B186" s="59">
        <f>'Feuille de saisie'!D185</f>
        <v>0</v>
      </c>
      <c r="C186" s="61" t="str">
        <f>CONCATENATE('Feuille de saisie'!AA185," ",'Feuille de saisie'!AB185)</f>
        <v xml:space="preserve"> </v>
      </c>
      <c r="D186" s="61" t="str">
        <f>'Feuille de saisie'!AC185</f>
        <v/>
      </c>
      <c r="E186" s="59" t="str">
        <f>'Feuille de saisie'!AD185</f>
        <v/>
      </c>
      <c r="F186" s="62" t="str">
        <f>'Feuille de saisie'!AF185</f>
        <v/>
      </c>
      <c r="G186" s="63" t="str">
        <f>'Feuille de saisie'!AE185</f>
        <v/>
      </c>
      <c r="H186" s="55" t="str">
        <f>'Feuille de saisie'!S185</f>
        <v/>
      </c>
      <c r="I186" s="56" t="str">
        <f>'Feuille de saisie'!T185</f>
        <v/>
      </c>
      <c r="J186" s="56" t="str">
        <f>'Feuille de saisie'!U185</f>
        <v/>
      </c>
      <c r="K186" s="56" t="str">
        <f>'Feuille de saisie'!V185</f>
        <v/>
      </c>
      <c r="L186" s="56" t="str">
        <f>'Feuille de saisie'!W185</f>
        <v/>
      </c>
      <c r="M186" s="56" t="str">
        <f>'Feuille de saisie'!X185</f>
        <v/>
      </c>
      <c r="N186" s="56" t="str">
        <f>'Feuille de saisie'!Y185</f>
        <v/>
      </c>
      <c r="O186" s="57"/>
    </row>
    <row r="187" spans="1:15" x14ac:dyDescent="0.25">
      <c r="A187" s="58">
        <f>'Feuille de saisie'!C186</f>
        <v>180</v>
      </c>
      <c r="B187" s="59">
        <f>'Feuille de saisie'!D186</f>
        <v>0</v>
      </c>
      <c r="C187" s="61" t="str">
        <f>CONCATENATE('Feuille de saisie'!AA186," ",'Feuille de saisie'!AB186)</f>
        <v xml:space="preserve"> </v>
      </c>
      <c r="D187" s="61" t="str">
        <f>'Feuille de saisie'!AC186</f>
        <v/>
      </c>
      <c r="E187" s="59" t="str">
        <f>'Feuille de saisie'!AD186</f>
        <v/>
      </c>
      <c r="F187" s="62" t="str">
        <f>'Feuille de saisie'!AF186</f>
        <v/>
      </c>
      <c r="G187" s="63" t="str">
        <f>'Feuille de saisie'!AE186</f>
        <v/>
      </c>
      <c r="H187" s="55" t="str">
        <f>'Feuille de saisie'!S186</f>
        <v/>
      </c>
      <c r="I187" s="56" t="str">
        <f>'Feuille de saisie'!T186</f>
        <v/>
      </c>
      <c r="J187" s="56" t="str">
        <f>'Feuille de saisie'!U186</f>
        <v/>
      </c>
      <c r="K187" s="56" t="str">
        <f>'Feuille de saisie'!V186</f>
        <v/>
      </c>
      <c r="L187" s="56" t="str">
        <f>'Feuille de saisie'!W186</f>
        <v/>
      </c>
      <c r="M187" s="56" t="str">
        <f>'Feuille de saisie'!X186</f>
        <v/>
      </c>
      <c r="N187" s="56" t="str">
        <f>'Feuille de saisie'!Y186</f>
        <v/>
      </c>
      <c r="O187" s="57"/>
    </row>
    <row r="188" spans="1:15" x14ac:dyDescent="0.25">
      <c r="A188" s="58">
        <f>'Feuille de saisie'!C187</f>
        <v>181</v>
      </c>
      <c r="B188" s="59">
        <f>'Feuille de saisie'!D187</f>
        <v>0</v>
      </c>
      <c r="C188" s="61" t="str">
        <f>CONCATENATE('Feuille de saisie'!AA187," ",'Feuille de saisie'!AB187)</f>
        <v xml:space="preserve"> </v>
      </c>
      <c r="D188" s="61" t="str">
        <f>'Feuille de saisie'!AC187</f>
        <v/>
      </c>
      <c r="E188" s="59" t="str">
        <f>'Feuille de saisie'!AD187</f>
        <v/>
      </c>
      <c r="F188" s="62" t="str">
        <f>'Feuille de saisie'!AF187</f>
        <v/>
      </c>
      <c r="G188" s="63" t="str">
        <f>'Feuille de saisie'!AE187</f>
        <v/>
      </c>
      <c r="H188" s="55" t="str">
        <f>'Feuille de saisie'!S187</f>
        <v/>
      </c>
      <c r="I188" s="56" t="str">
        <f>'Feuille de saisie'!T187</f>
        <v/>
      </c>
      <c r="J188" s="56" t="str">
        <f>'Feuille de saisie'!U187</f>
        <v/>
      </c>
      <c r="K188" s="56" t="str">
        <f>'Feuille de saisie'!V187</f>
        <v/>
      </c>
      <c r="L188" s="56" t="str">
        <f>'Feuille de saisie'!W187</f>
        <v/>
      </c>
      <c r="M188" s="56" t="str">
        <f>'Feuille de saisie'!X187</f>
        <v/>
      </c>
      <c r="N188" s="56" t="str">
        <f>'Feuille de saisie'!Y187</f>
        <v/>
      </c>
      <c r="O188" s="57"/>
    </row>
    <row r="189" spans="1:15" x14ac:dyDescent="0.25">
      <c r="A189" s="58">
        <f>'Feuille de saisie'!C188</f>
        <v>182</v>
      </c>
      <c r="B189" s="59">
        <f>'Feuille de saisie'!D188</f>
        <v>0</v>
      </c>
      <c r="C189" s="61" t="str">
        <f>CONCATENATE('Feuille de saisie'!AA188," ",'Feuille de saisie'!AB188)</f>
        <v xml:space="preserve"> </v>
      </c>
      <c r="D189" s="61" t="str">
        <f>'Feuille de saisie'!AC188</f>
        <v/>
      </c>
      <c r="E189" s="59" t="str">
        <f>'Feuille de saisie'!AD188</f>
        <v/>
      </c>
      <c r="F189" s="62" t="str">
        <f>'Feuille de saisie'!AF188</f>
        <v/>
      </c>
      <c r="G189" s="63" t="str">
        <f>'Feuille de saisie'!AE188</f>
        <v/>
      </c>
      <c r="H189" s="55" t="str">
        <f>'Feuille de saisie'!S188</f>
        <v/>
      </c>
      <c r="I189" s="56" t="str">
        <f>'Feuille de saisie'!T188</f>
        <v/>
      </c>
      <c r="J189" s="56" t="str">
        <f>'Feuille de saisie'!U188</f>
        <v/>
      </c>
      <c r="K189" s="56" t="str">
        <f>'Feuille de saisie'!V188</f>
        <v/>
      </c>
      <c r="L189" s="56" t="str">
        <f>'Feuille de saisie'!W188</f>
        <v/>
      </c>
      <c r="M189" s="56" t="str">
        <f>'Feuille de saisie'!X188</f>
        <v/>
      </c>
      <c r="N189" s="56" t="str">
        <f>'Feuille de saisie'!Y188</f>
        <v/>
      </c>
      <c r="O189" s="57"/>
    </row>
    <row r="190" spans="1:15" x14ac:dyDescent="0.25">
      <c r="A190" s="58">
        <f>'Feuille de saisie'!C189</f>
        <v>183</v>
      </c>
      <c r="B190" s="59">
        <f>'Feuille de saisie'!D189</f>
        <v>0</v>
      </c>
      <c r="C190" s="61" t="str">
        <f>CONCATENATE('Feuille de saisie'!AA189," ",'Feuille de saisie'!AB189)</f>
        <v xml:space="preserve"> </v>
      </c>
      <c r="D190" s="61" t="str">
        <f>'Feuille de saisie'!AC189</f>
        <v/>
      </c>
      <c r="E190" s="59" t="str">
        <f>'Feuille de saisie'!AD189</f>
        <v/>
      </c>
      <c r="F190" s="62" t="str">
        <f>'Feuille de saisie'!AF189</f>
        <v/>
      </c>
      <c r="G190" s="63" t="str">
        <f>'Feuille de saisie'!AE189</f>
        <v/>
      </c>
      <c r="H190" s="55" t="str">
        <f>'Feuille de saisie'!S189</f>
        <v/>
      </c>
      <c r="I190" s="56" t="str">
        <f>'Feuille de saisie'!T189</f>
        <v/>
      </c>
      <c r="J190" s="56" t="str">
        <f>'Feuille de saisie'!U189</f>
        <v/>
      </c>
      <c r="K190" s="56" t="str">
        <f>'Feuille de saisie'!V189</f>
        <v/>
      </c>
      <c r="L190" s="56" t="str">
        <f>'Feuille de saisie'!W189</f>
        <v/>
      </c>
      <c r="M190" s="56" t="str">
        <f>'Feuille de saisie'!X189</f>
        <v/>
      </c>
      <c r="N190" s="56" t="str">
        <f>'Feuille de saisie'!Y189</f>
        <v/>
      </c>
      <c r="O190" s="57"/>
    </row>
    <row r="191" spans="1:15" x14ac:dyDescent="0.25">
      <c r="A191" s="58">
        <f>'Feuille de saisie'!C190</f>
        <v>184</v>
      </c>
      <c r="B191" s="59">
        <f>'Feuille de saisie'!D190</f>
        <v>0</v>
      </c>
      <c r="C191" s="61" t="str">
        <f>CONCATENATE('Feuille de saisie'!AA190," ",'Feuille de saisie'!AB190)</f>
        <v xml:space="preserve"> </v>
      </c>
      <c r="D191" s="61" t="str">
        <f>'Feuille de saisie'!AC190</f>
        <v/>
      </c>
      <c r="E191" s="59" t="str">
        <f>'Feuille de saisie'!AD190</f>
        <v/>
      </c>
      <c r="F191" s="62" t="str">
        <f>'Feuille de saisie'!AF190</f>
        <v/>
      </c>
      <c r="G191" s="63" t="str">
        <f>'Feuille de saisie'!AE190</f>
        <v/>
      </c>
      <c r="H191" s="55" t="str">
        <f>'Feuille de saisie'!S190</f>
        <v/>
      </c>
      <c r="I191" s="56" t="str">
        <f>'Feuille de saisie'!T190</f>
        <v/>
      </c>
      <c r="J191" s="56" t="str">
        <f>'Feuille de saisie'!U190</f>
        <v/>
      </c>
      <c r="K191" s="56" t="str">
        <f>'Feuille de saisie'!V190</f>
        <v/>
      </c>
      <c r="L191" s="56" t="str">
        <f>'Feuille de saisie'!W190</f>
        <v/>
      </c>
      <c r="M191" s="56" t="str">
        <f>'Feuille de saisie'!X190</f>
        <v/>
      </c>
      <c r="N191" s="56" t="str">
        <f>'Feuille de saisie'!Y190</f>
        <v/>
      </c>
      <c r="O191" s="57"/>
    </row>
    <row r="192" spans="1:15" x14ac:dyDescent="0.25">
      <c r="A192" s="58">
        <f>'Feuille de saisie'!C191</f>
        <v>185</v>
      </c>
      <c r="B192" s="59">
        <f>'Feuille de saisie'!D191</f>
        <v>0</v>
      </c>
      <c r="C192" s="61" t="str">
        <f>CONCATENATE('Feuille de saisie'!AA191," ",'Feuille de saisie'!AB191)</f>
        <v xml:space="preserve"> </v>
      </c>
      <c r="D192" s="61" t="str">
        <f>'Feuille de saisie'!AC191</f>
        <v/>
      </c>
      <c r="E192" s="59" t="str">
        <f>'Feuille de saisie'!AD191</f>
        <v/>
      </c>
      <c r="F192" s="62" t="str">
        <f>'Feuille de saisie'!AF191</f>
        <v/>
      </c>
      <c r="G192" s="63" t="str">
        <f>'Feuille de saisie'!AE191</f>
        <v/>
      </c>
      <c r="H192" s="55" t="str">
        <f>'Feuille de saisie'!S191</f>
        <v/>
      </c>
      <c r="I192" s="56" t="str">
        <f>'Feuille de saisie'!T191</f>
        <v/>
      </c>
      <c r="J192" s="56" t="str">
        <f>'Feuille de saisie'!U191</f>
        <v/>
      </c>
      <c r="K192" s="56" t="str">
        <f>'Feuille de saisie'!V191</f>
        <v/>
      </c>
      <c r="L192" s="56" t="str">
        <f>'Feuille de saisie'!W191</f>
        <v/>
      </c>
      <c r="M192" s="56" t="str">
        <f>'Feuille de saisie'!X191</f>
        <v/>
      </c>
      <c r="N192" s="56" t="str">
        <f>'Feuille de saisie'!Y191</f>
        <v/>
      </c>
      <c r="O192" s="57"/>
    </row>
    <row r="193" spans="1:15" x14ac:dyDescent="0.25">
      <c r="A193" s="58">
        <f>'Feuille de saisie'!C192</f>
        <v>186</v>
      </c>
      <c r="B193" s="59">
        <f>'Feuille de saisie'!D192</f>
        <v>0</v>
      </c>
      <c r="C193" s="61" t="str">
        <f>CONCATENATE('Feuille de saisie'!AA192," ",'Feuille de saisie'!AB192)</f>
        <v xml:space="preserve"> </v>
      </c>
      <c r="D193" s="61" t="str">
        <f>'Feuille de saisie'!AC192</f>
        <v/>
      </c>
      <c r="E193" s="59" t="str">
        <f>'Feuille de saisie'!AD192</f>
        <v/>
      </c>
      <c r="F193" s="62" t="str">
        <f>'Feuille de saisie'!AF192</f>
        <v/>
      </c>
      <c r="G193" s="63" t="str">
        <f>'Feuille de saisie'!AE192</f>
        <v/>
      </c>
      <c r="H193" s="55" t="str">
        <f>'Feuille de saisie'!S192</f>
        <v/>
      </c>
      <c r="I193" s="56" t="str">
        <f>'Feuille de saisie'!T192</f>
        <v/>
      </c>
      <c r="J193" s="56" t="str">
        <f>'Feuille de saisie'!U192</f>
        <v/>
      </c>
      <c r="K193" s="56" t="str">
        <f>'Feuille de saisie'!V192</f>
        <v/>
      </c>
      <c r="L193" s="56" t="str">
        <f>'Feuille de saisie'!W192</f>
        <v/>
      </c>
      <c r="M193" s="56" t="str">
        <f>'Feuille de saisie'!X192</f>
        <v/>
      </c>
      <c r="N193" s="56" t="str">
        <f>'Feuille de saisie'!Y192</f>
        <v/>
      </c>
      <c r="O193" s="57"/>
    </row>
    <row r="194" spans="1:15" x14ac:dyDescent="0.25">
      <c r="A194" s="58">
        <f>'Feuille de saisie'!C193</f>
        <v>187</v>
      </c>
      <c r="B194" s="59">
        <f>'Feuille de saisie'!D193</f>
        <v>0</v>
      </c>
      <c r="C194" s="61" t="str">
        <f>CONCATENATE('Feuille de saisie'!AA193," ",'Feuille de saisie'!AB193)</f>
        <v xml:space="preserve"> </v>
      </c>
      <c r="D194" s="61" t="str">
        <f>'Feuille de saisie'!AC193</f>
        <v/>
      </c>
      <c r="E194" s="59" t="str">
        <f>'Feuille de saisie'!AD193</f>
        <v/>
      </c>
      <c r="F194" s="62" t="str">
        <f>'Feuille de saisie'!AF193</f>
        <v/>
      </c>
      <c r="G194" s="63" t="str">
        <f>'Feuille de saisie'!AE193</f>
        <v/>
      </c>
      <c r="H194" s="55" t="str">
        <f>'Feuille de saisie'!S193</f>
        <v/>
      </c>
      <c r="I194" s="56" t="str">
        <f>'Feuille de saisie'!T193</f>
        <v/>
      </c>
      <c r="J194" s="56" t="str">
        <f>'Feuille de saisie'!U193</f>
        <v/>
      </c>
      <c r="K194" s="56" t="str">
        <f>'Feuille de saisie'!V193</f>
        <v/>
      </c>
      <c r="L194" s="56" t="str">
        <f>'Feuille de saisie'!W193</f>
        <v/>
      </c>
      <c r="M194" s="56" t="str">
        <f>'Feuille de saisie'!X193</f>
        <v/>
      </c>
      <c r="N194" s="56" t="str">
        <f>'Feuille de saisie'!Y193</f>
        <v/>
      </c>
      <c r="O194" s="57"/>
    </row>
    <row r="195" spans="1:15" x14ac:dyDescent="0.25">
      <c r="A195" s="58">
        <f>'Feuille de saisie'!C194</f>
        <v>188</v>
      </c>
      <c r="B195" s="59">
        <f>'Feuille de saisie'!D194</f>
        <v>0</v>
      </c>
      <c r="C195" s="61" t="str">
        <f>CONCATENATE('Feuille de saisie'!AA194," ",'Feuille de saisie'!AB194)</f>
        <v xml:space="preserve"> </v>
      </c>
      <c r="D195" s="61" t="str">
        <f>'Feuille de saisie'!AC194</f>
        <v/>
      </c>
      <c r="E195" s="59" t="str">
        <f>'Feuille de saisie'!AD194</f>
        <v/>
      </c>
      <c r="F195" s="62" t="str">
        <f>'Feuille de saisie'!AF194</f>
        <v/>
      </c>
      <c r="G195" s="63" t="str">
        <f>'Feuille de saisie'!AE194</f>
        <v/>
      </c>
      <c r="H195" s="55" t="str">
        <f>'Feuille de saisie'!S194</f>
        <v/>
      </c>
      <c r="I195" s="56" t="str">
        <f>'Feuille de saisie'!T194</f>
        <v/>
      </c>
      <c r="J195" s="56" t="str">
        <f>'Feuille de saisie'!U194</f>
        <v/>
      </c>
      <c r="K195" s="56" t="str">
        <f>'Feuille de saisie'!V194</f>
        <v/>
      </c>
      <c r="L195" s="56" t="str">
        <f>'Feuille de saisie'!W194</f>
        <v/>
      </c>
      <c r="M195" s="56" t="str">
        <f>'Feuille de saisie'!X194</f>
        <v/>
      </c>
      <c r="N195" s="56" t="str">
        <f>'Feuille de saisie'!Y194</f>
        <v/>
      </c>
      <c r="O195" s="57"/>
    </row>
    <row r="196" spans="1:15" x14ac:dyDescent="0.25">
      <c r="A196" s="58">
        <f>'Feuille de saisie'!C195</f>
        <v>189</v>
      </c>
      <c r="B196" s="59">
        <f>'Feuille de saisie'!D195</f>
        <v>0</v>
      </c>
      <c r="C196" s="61" t="str">
        <f>CONCATENATE('Feuille de saisie'!AA195," ",'Feuille de saisie'!AB195)</f>
        <v xml:space="preserve"> </v>
      </c>
      <c r="D196" s="61" t="str">
        <f>'Feuille de saisie'!AC195</f>
        <v/>
      </c>
      <c r="E196" s="59" t="str">
        <f>'Feuille de saisie'!AD195</f>
        <v/>
      </c>
      <c r="F196" s="62" t="str">
        <f>'Feuille de saisie'!AF195</f>
        <v/>
      </c>
      <c r="G196" s="63" t="str">
        <f>'Feuille de saisie'!AE195</f>
        <v/>
      </c>
      <c r="H196" s="55" t="str">
        <f>'Feuille de saisie'!S195</f>
        <v/>
      </c>
      <c r="I196" s="56" t="str">
        <f>'Feuille de saisie'!T195</f>
        <v/>
      </c>
      <c r="J196" s="56" t="str">
        <f>'Feuille de saisie'!U195</f>
        <v/>
      </c>
      <c r="K196" s="56" t="str">
        <f>'Feuille de saisie'!V195</f>
        <v/>
      </c>
      <c r="L196" s="56" t="str">
        <f>'Feuille de saisie'!W195</f>
        <v/>
      </c>
      <c r="M196" s="56" t="str">
        <f>'Feuille de saisie'!X195</f>
        <v/>
      </c>
      <c r="N196" s="56" t="str">
        <f>'Feuille de saisie'!Y195</f>
        <v/>
      </c>
      <c r="O196" s="57"/>
    </row>
    <row r="197" spans="1:15" x14ac:dyDescent="0.25">
      <c r="A197" s="58">
        <f>'Feuille de saisie'!C196</f>
        <v>190</v>
      </c>
      <c r="B197" s="59">
        <f>'Feuille de saisie'!D196</f>
        <v>0</v>
      </c>
      <c r="C197" s="61" t="str">
        <f>CONCATENATE('Feuille de saisie'!AA196," ",'Feuille de saisie'!AB196)</f>
        <v xml:space="preserve"> </v>
      </c>
      <c r="D197" s="61" t="str">
        <f>'Feuille de saisie'!AC196</f>
        <v/>
      </c>
      <c r="E197" s="59" t="str">
        <f>'Feuille de saisie'!AD196</f>
        <v/>
      </c>
      <c r="F197" s="62" t="str">
        <f>'Feuille de saisie'!AF196</f>
        <v/>
      </c>
      <c r="G197" s="63" t="str">
        <f>'Feuille de saisie'!AE196</f>
        <v/>
      </c>
      <c r="H197" s="55" t="str">
        <f>'Feuille de saisie'!S196</f>
        <v/>
      </c>
      <c r="I197" s="56" t="str">
        <f>'Feuille de saisie'!T196</f>
        <v/>
      </c>
      <c r="J197" s="56" t="str">
        <f>'Feuille de saisie'!U196</f>
        <v/>
      </c>
      <c r="K197" s="56" t="str">
        <f>'Feuille de saisie'!V196</f>
        <v/>
      </c>
      <c r="L197" s="56" t="str">
        <f>'Feuille de saisie'!W196</f>
        <v/>
      </c>
      <c r="M197" s="56" t="str">
        <f>'Feuille de saisie'!X196</f>
        <v/>
      </c>
      <c r="N197" s="56" t="str">
        <f>'Feuille de saisie'!Y196</f>
        <v/>
      </c>
      <c r="O197" s="57"/>
    </row>
    <row r="198" spans="1:15" x14ac:dyDescent="0.25">
      <c r="A198" s="58">
        <f>'Feuille de saisie'!C197</f>
        <v>191</v>
      </c>
      <c r="B198" s="59">
        <f>'Feuille de saisie'!D197</f>
        <v>0</v>
      </c>
      <c r="C198" s="61" t="str">
        <f>CONCATENATE('Feuille de saisie'!AA197," ",'Feuille de saisie'!AB197)</f>
        <v xml:space="preserve"> </v>
      </c>
      <c r="D198" s="61" t="str">
        <f>'Feuille de saisie'!AC197</f>
        <v/>
      </c>
      <c r="E198" s="59" t="str">
        <f>'Feuille de saisie'!AD197</f>
        <v/>
      </c>
      <c r="F198" s="62" t="str">
        <f>'Feuille de saisie'!AF197</f>
        <v/>
      </c>
      <c r="G198" s="63" t="str">
        <f>'Feuille de saisie'!AE197</f>
        <v/>
      </c>
      <c r="H198" s="55" t="str">
        <f>'Feuille de saisie'!S197</f>
        <v/>
      </c>
      <c r="I198" s="56" t="str">
        <f>'Feuille de saisie'!T197</f>
        <v/>
      </c>
      <c r="J198" s="56" t="str">
        <f>'Feuille de saisie'!U197</f>
        <v/>
      </c>
      <c r="K198" s="56" t="str">
        <f>'Feuille de saisie'!V197</f>
        <v/>
      </c>
      <c r="L198" s="56" t="str">
        <f>'Feuille de saisie'!W197</f>
        <v/>
      </c>
      <c r="M198" s="56" t="str">
        <f>'Feuille de saisie'!X197</f>
        <v/>
      </c>
      <c r="N198" s="56" t="str">
        <f>'Feuille de saisie'!Y197</f>
        <v/>
      </c>
      <c r="O198" s="57"/>
    </row>
    <row r="199" spans="1:15" x14ac:dyDescent="0.25">
      <c r="A199" s="58">
        <f>'Feuille de saisie'!C198</f>
        <v>192</v>
      </c>
      <c r="B199" s="59">
        <f>'Feuille de saisie'!D198</f>
        <v>0</v>
      </c>
      <c r="C199" s="61" t="str">
        <f>CONCATENATE('Feuille de saisie'!AA198," ",'Feuille de saisie'!AB198)</f>
        <v xml:space="preserve"> </v>
      </c>
      <c r="D199" s="61" t="str">
        <f>'Feuille de saisie'!AC198</f>
        <v/>
      </c>
      <c r="E199" s="59" t="str">
        <f>'Feuille de saisie'!AD198</f>
        <v/>
      </c>
      <c r="F199" s="62" t="str">
        <f>'Feuille de saisie'!AF198</f>
        <v/>
      </c>
      <c r="G199" s="63" t="str">
        <f>'Feuille de saisie'!AE198</f>
        <v/>
      </c>
      <c r="H199" s="55" t="str">
        <f>'Feuille de saisie'!S198</f>
        <v/>
      </c>
      <c r="I199" s="56" t="str">
        <f>'Feuille de saisie'!T198</f>
        <v/>
      </c>
      <c r="J199" s="56" t="str">
        <f>'Feuille de saisie'!U198</f>
        <v/>
      </c>
      <c r="K199" s="56" t="str">
        <f>'Feuille de saisie'!V198</f>
        <v/>
      </c>
      <c r="L199" s="56" t="str">
        <f>'Feuille de saisie'!W198</f>
        <v/>
      </c>
      <c r="M199" s="56" t="str">
        <f>'Feuille de saisie'!X198</f>
        <v/>
      </c>
      <c r="N199" s="56" t="str">
        <f>'Feuille de saisie'!Y198</f>
        <v/>
      </c>
      <c r="O199" s="57"/>
    </row>
    <row r="200" spans="1:15" x14ac:dyDescent="0.25">
      <c r="A200" s="58">
        <f>'Feuille de saisie'!C199</f>
        <v>193</v>
      </c>
      <c r="B200" s="59">
        <f>'Feuille de saisie'!D199</f>
        <v>0</v>
      </c>
      <c r="C200" s="61" t="str">
        <f>CONCATENATE('Feuille de saisie'!AA199," ",'Feuille de saisie'!AB199)</f>
        <v xml:space="preserve"> </v>
      </c>
      <c r="D200" s="61" t="str">
        <f>'Feuille de saisie'!AC199</f>
        <v/>
      </c>
      <c r="E200" s="59" t="str">
        <f>'Feuille de saisie'!AD199</f>
        <v/>
      </c>
      <c r="F200" s="62" t="str">
        <f>'Feuille de saisie'!AF199</f>
        <v/>
      </c>
      <c r="G200" s="63" t="str">
        <f>'Feuille de saisie'!AE199</f>
        <v/>
      </c>
      <c r="H200" s="55" t="str">
        <f>'Feuille de saisie'!S199</f>
        <v/>
      </c>
      <c r="I200" s="56" t="str">
        <f>'Feuille de saisie'!T199</f>
        <v/>
      </c>
      <c r="J200" s="56" t="str">
        <f>'Feuille de saisie'!U199</f>
        <v/>
      </c>
      <c r="K200" s="56" t="str">
        <f>'Feuille de saisie'!V199</f>
        <v/>
      </c>
      <c r="L200" s="56" t="str">
        <f>'Feuille de saisie'!W199</f>
        <v/>
      </c>
      <c r="M200" s="56" t="str">
        <f>'Feuille de saisie'!X199</f>
        <v/>
      </c>
      <c r="N200" s="56" t="str">
        <f>'Feuille de saisie'!Y199</f>
        <v/>
      </c>
      <c r="O200" s="57"/>
    </row>
    <row r="201" spans="1:15" x14ac:dyDescent="0.25">
      <c r="A201" s="58">
        <f>'Feuille de saisie'!C200</f>
        <v>194</v>
      </c>
      <c r="B201" s="59">
        <f>'Feuille de saisie'!D200</f>
        <v>0</v>
      </c>
      <c r="C201" s="61" t="str">
        <f>CONCATENATE('Feuille de saisie'!AA200," ",'Feuille de saisie'!AB200)</f>
        <v xml:space="preserve"> </v>
      </c>
      <c r="D201" s="61" t="str">
        <f>'Feuille de saisie'!AC200</f>
        <v/>
      </c>
      <c r="E201" s="59" t="str">
        <f>'Feuille de saisie'!AD200</f>
        <v/>
      </c>
      <c r="F201" s="62" t="str">
        <f>'Feuille de saisie'!AF200</f>
        <v/>
      </c>
      <c r="G201" s="63" t="str">
        <f>'Feuille de saisie'!AE200</f>
        <v/>
      </c>
      <c r="H201" s="55" t="str">
        <f>'Feuille de saisie'!S200</f>
        <v/>
      </c>
      <c r="I201" s="56" t="str">
        <f>'Feuille de saisie'!T200</f>
        <v/>
      </c>
      <c r="J201" s="56" t="str">
        <f>'Feuille de saisie'!U200</f>
        <v/>
      </c>
      <c r="K201" s="56" t="str">
        <f>'Feuille de saisie'!V200</f>
        <v/>
      </c>
      <c r="L201" s="56" t="str">
        <f>'Feuille de saisie'!W200</f>
        <v/>
      </c>
      <c r="M201" s="56" t="str">
        <f>'Feuille de saisie'!X200</f>
        <v/>
      </c>
      <c r="N201" s="56" t="str">
        <f>'Feuille de saisie'!Y200</f>
        <v/>
      </c>
      <c r="O201" s="57"/>
    </row>
    <row r="202" spans="1:15" x14ac:dyDescent="0.25">
      <c r="A202" s="58">
        <f>'Feuille de saisie'!C201</f>
        <v>195</v>
      </c>
      <c r="B202" s="59">
        <f>'Feuille de saisie'!D201</f>
        <v>0</v>
      </c>
      <c r="C202" s="61" t="str">
        <f>CONCATENATE('Feuille de saisie'!AA201," ",'Feuille de saisie'!AB201)</f>
        <v xml:space="preserve"> </v>
      </c>
      <c r="D202" s="61" t="str">
        <f>'Feuille de saisie'!AC201</f>
        <v/>
      </c>
      <c r="E202" s="59" t="str">
        <f>'Feuille de saisie'!AD201</f>
        <v/>
      </c>
      <c r="F202" s="62" t="str">
        <f>'Feuille de saisie'!AF201</f>
        <v/>
      </c>
      <c r="G202" s="63" t="str">
        <f>'Feuille de saisie'!AE201</f>
        <v/>
      </c>
      <c r="H202" s="55" t="str">
        <f>'Feuille de saisie'!S201</f>
        <v/>
      </c>
      <c r="I202" s="56" t="str">
        <f>'Feuille de saisie'!T201</f>
        <v/>
      </c>
      <c r="J202" s="56" t="str">
        <f>'Feuille de saisie'!U201</f>
        <v/>
      </c>
      <c r="K202" s="56" t="str">
        <f>'Feuille de saisie'!V201</f>
        <v/>
      </c>
      <c r="L202" s="56" t="str">
        <f>'Feuille de saisie'!W201</f>
        <v/>
      </c>
      <c r="M202" s="56" t="str">
        <f>'Feuille de saisie'!X201</f>
        <v/>
      </c>
      <c r="N202" s="56" t="str">
        <f>'Feuille de saisie'!Y201</f>
        <v/>
      </c>
      <c r="O202" s="57"/>
    </row>
    <row r="203" spans="1:15" x14ac:dyDescent="0.25">
      <c r="A203" s="58">
        <f>'Feuille de saisie'!C202</f>
        <v>196</v>
      </c>
      <c r="B203" s="59">
        <f>'Feuille de saisie'!D202</f>
        <v>0</v>
      </c>
      <c r="C203" s="61" t="str">
        <f>CONCATENATE('Feuille de saisie'!AA202," ",'Feuille de saisie'!AB202)</f>
        <v xml:space="preserve"> </v>
      </c>
      <c r="D203" s="61" t="str">
        <f>'Feuille de saisie'!AC202</f>
        <v/>
      </c>
      <c r="E203" s="59" t="str">
        <f>'Feuille de saisie'!AD202</f>
        <v/>
      </c>
      <c r="F203" s="62" t="str">
        <f>'Feuille de saisie'!AF202</f>
        <v/>
      </c>
      <c r="G203" s="63" t="str">
        <f>'Feuille de saisie'!AE202</f>
        <v/>
      </c>
      <c r="H203" s="55" t="str">
        <f>'Feuille de saisie'!S202</f>
        <v/>
      </c>
      <c r="I203" s="56" t="str">
        <f>'Feuille de saisie'!T202</f>
        <v/>
      </c>
      <c r="J203" s="56" t="str">
        <f>'Feuille de saisie'!U202</f>
        <v/>
      </c>
      <c r="K203" s="56" t="str">
        <f>'Feuille de saisie'!V202</f>
        <v/>
      </c>
      <c r="L203" s="56" t="str">
        <f>'Feuille de saisie'!W202</f>
        <v/>
      </c>
      <c r="M203" s="56" t="str">
        <f>'Feuille de saisie'!X202</f>
        <v/>
      </c>
      <c r="N203" s="56" t="str">
        <f>'Feuille de saisie'!Y202</f>
        <v/>
      </c>
      <c r="O203" s="57"/>
    </row>
    <row r="204" spans="1:15" x14ac:dyDescent="0.25">
      <c r="A204" s="58">
        <f>'Feuille de saisie'!C203</f>
        <v>197</v>
      </c>
      <c r="B204" s="59">
        <f>'Feuille de saisie'!D203</f>
        <v>0</v>
      </c>
      <c r="C204" s="61" t="str">
        <f>CONCATENATE('Feuille de saisie'!AA203," ",'Feuille de saisie'!AB203)</f>
        <v xml:space="preserve"> </v>
      </c>
      <c r="D204" s="61" t="str">
        <f>'Feuille de saisie'!AC203</f>
        <v/>
      </c>
      <c r="E204" s="59" t="str">
        <f>'Feuille de saisie'!AD203</f>
        <v/>
      </c>
      <c r="F204" s="62" t="str">
        <f>'Feuille de saisie'!AF203</f>
        <v/>
      </c>
      <c r="G204" s="63" t="str">
        <f>'Feuille de saisie'!AE203</f>
        <v/>
      </c>
      <c r="H204" s="55" t="str">
        <f>'Feuille de saisie'!S203</f>
        <v/>
      </c>
      <c r="I204" s="56" t="str">
        <f>'Feuille de saisie'!T203</f>
        <v/>
      </c>
      <c r="J204" s="56" t="str">
        <f>'Feuille de saisie'!U203</f>
        <v/>
      </c>
      <c r="K204" s="56" t="str">
        <f>'Feuille de saisie'!V203</f>
        <v/>
      </c>
      <c r="L204" s="56" t="str">
        <f>'Feuille de saisie'!W203</f>
        <v/>
      </c>
      <c r="M204" s="56" t="str">
        <f>'Feuille de saisie'!X203</f>
        <v/>
      </c>
      <c r="N204" s="56" t="str">
        <f>'Feuille de saisie'!Y203</f>
        <v/>
      </c>
      <c r="O204" s="57"/>
    </row>
    <row r="205" spans="1:15" x14ac:dyDescent="0.25">
      <c r="A205" s="58">
        <f>'Feuille de saisie'!C204</f>
        <v>198</v>
      </c>
      <c r="B205" s="59">
        <f>'Feuille de saisie'!D204</f>
        <v>0</v>
      </c>
      <c r="C205" s="61" t="str">
        <f>CONCATENATE('Feuille de saisie'!AA204," ",'Feuille de saisie'!AB204)</f>
        <v xml:space="preserve"> </v>
      </c>
      <c r="D205" s="61" t="str">
        <f>'Feuille de saisie'!AC204</f>
        <v/>
      </c>
      <c r="E205" s="59" t="str">
        <f>'Feuille de saisie'!AD204</f>
        <v/>
      </c>
      <c r="F205" s="62" t="str">
        <f>'Feuille de saisie'!AF204</f>
        <v/>
      </c>
      <c r="G205" s="63" t="str">
        <f>'Feuille de saisie'!AE204</f>
        <v/>
      </c>
      <c r="H205" s="55" t="str">
        <f>'Feuille de saisie'!S204</f>
        <v/>
      </c>
      <c r="I205" s="56" t="str">
        <f>'Feuille de saisie'!T204</f>
        <v/>
      </c>
      <c r="J205" s="56" t="str">
        <f>'Feuille de saisie'!U204</f>
        <v/>
      </c>
      <c r="K205" s="56" t="str">
        <f>'Feuille de saisie'!V204</f>
        <v/>
      </c>
      <c r="L205" s="56" t="str">
        <f>'Feuille de saisie'!W204</f>
        <v/>
      </c>
      <c r="M205" s="56" t="str">
        <f>'Feuille de saisie'!X204</f>
        <v/>
      </c>
      <c r="N205" s="56" t="str">
        <f>'Feuille de saisie'!Y204</f>
        <v/>
      </c>
      <c r="O205" s="57"/>
    </row>
    <row r="206" spans="1:15" x14ac:dyDescent="0.25">
      <c r="A206" s="58">
        <f>'Feuille de saisie'!C205</f>
        <v>199</v>
      </c>
      <c r="B206" s="59">
        <f>'Feuille de saisie'!D205</f>
        <v>0</v>
      </c>
      <c r="C206" s="61" t="str">
        <f>CONCATENATE('Feuille de saisie'!AA205," ",'Feuille de saisie'!AB205)</f>
        <v xml:space="preserve"> </v>
      </c>
      <c r="D206" s="61" t="str">
        <f>'Feuille de saisie'!AC205</f>
        <v/>
      </c>
      <c r="E206" s="59" t="str">
        <f>'Feuille de saisie'!AD205</f>
        <v/>
      </c>
      <c r="F206" s="62" t="str">
        <f>'Feuille de saisie'!AF205</f>
        <v/>
      </c>
      <c r="G206" s="63" t="str">
        <f>'Feuille de saisie'!AE205</f>
        <v/>
      </c>
      <c r="H206" s="55" t="str">
        <f>'Feuille de saisie'!S205</f>
        <v/>
      </c>
      <c r="I206" s="56" t="str">
        <f>'Feuille de saisie'!T205</f>
        <v/>
      </c>
      <c r="J206" s="56" t="str">
        <f>'Feuille de saisie'!U205</f>
        <v/>
      </c>
      <c r="K206" s="56" t="str">
        <f>'Feuille de saisie'!V205</f>
        <v/>
      </c>
      <c r="L206" s="56" t="str">
        <f>'Feuille de saisie'!W205</f>
        <v/>
      </c>
      <c r="M206" s="56" t="str">
        <f>'Feuille de saisie'!X205</f>
        <v/>
      </c>
      <c r="N206" s="56" t="str">
        <f>'Feuille de saisie'!Y205</f>
        <v/>
      </c>
      <c r="O206" s="57"/>
    </row>
    <row r="207" spans="1:15" x14ac:dyDescent="0.25">
      <c r="A207" s="58">
        <f>'Feuille de saisie'!C206</f>
        <v>200</v>
      </c>
      <c r="B207" s="59">
        <f>'Feuille de saisie'!D206</f>
        <v>0</v>
      </c>
      <c r="C207" s="61" t="str">
        <f>CONCATENATE('Feuille de saisie'!AA206," ",'Feuille de saisie'!AB206)</f>
        <v xml:space="preserve"> </v>
      </c>
      <c r="D207" s="61" t="str">
        <f>'Feuille de saisie'!AC206</f>
        <v/>
      </c>
      <c r="E207" s="59" t="str">
        <f>'Feuille de saisie'!AD206</f>
        <v/>
      </c>
      <c r="F207" s="62" t="str">
        <f>'Feuille de saisie'!AF206</f>
        <v/>
      </c>
      <c r="G207" s="63" t="str">
        <f>'Feuille de saisie'!AE206</f>
        <v/>
      </c>
      <c r="H207" s="55" t="str">
        <f>'Feuille de saisie'!S206</f>
        <v/>
      </c>
      <c r="I207" s="56" t="str">
        <f>'Feuille de saisie'!T206</f>
        <v/>
      </c>
      <c r="J207" s="56" t="str">
        <f>'Feuille de saisie'!U206</f>
        <v/>
      </c>
      <c r="K207" s="56" t="str">
        <f>'Feuille de saisie'!V206</f>
        <v/>
      </c>
      <c r="L207" s="56" t="str">
        <f>'Feuille de saisie'!W206</f>
        <v/>
      </c>
      <c r="M207" s="56" t="str">
        <f>'Feuille de saisie'!X206</f>
        <v/>
      </c>
      <c r="N207" s="56" t="str">
        <f>'Feuille de saisie'!Y206</f>
        <v/>
      </c>
      <c r="O207" s="57"/>
    </row>
  </sheetData>
  <mergeCells count="10">
    <mergeCell ref="D1:F1"/>
    <mergeCell ref="H7:O7"/>
    <mergeCell ref="G3:N3"/>
    <mergeCell ref="G4:N4"/>
    <mergeCell ref="A2:C2"/>
    <mergeCell ref="G1:N1"/>
    <mergeCell ref="D2:E2"/>
    <mergeCell ref="F2:N2"/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4294967293" verticalDpi="4294967293" r:id="rId1"/>
  <headerFooter differentFirst="1"/>
  <colBreaks count="1" manualBreakCount="1">
    <brk id="1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>
    <tabColor theme="9" tint="0.59999389629810485"/>
  </sheetPr>
  <dimension ref="A1:F51"/>
  <sheetViews>
    <sheetView zoomScale="90" zoomScaleNormal="90" workbookViewId="0">
      <selection activeCell="F2" sqref="F2"/>
    </sheetView>
  </sheetViews>
  <sheetFormatPr baseColWidth="10" defaultRowHeight="15" x14ac:dyDescent="0.25"/>
  <cols>
    <col min="1" max="1" width="8" customWidth="1"/>
    <col min="2" max="2" width="18.5703125" customWidth="1"/>
    <col min="3" max="3" width="14.42578125" customWidth="1"/>
    <col min="4" max="4" width="24" customWidth="1"/>
    <col min="5" max="5" width="10.7109375" customWidth="1"/>
    <col min="6" max="6" width="11.85546875" customWidth="1"/>
    <col min="7" max="7" width="8" customWidth="1"/>
  </cols>
  <sheetData>
    <row r="1" spans="1:6" s="100" customFormat="1" ht="13.5" thickBot="1" x14ac:dyDescent="0.25">
      <c r="A1" s="193" t="str">
        <f>"Partants : "&amp;'Feuille de saisie'!AD3</f>
        <v>Partants : 0</v>
      </c>
      <c r="B1" s="194"/>
      <c r="C1" s="196" t="str">
        <f>IF(Emargement!C4="","",Emargement!C4)&amp;" - "&amp;IF(Emargement!G3="","",Emargement!G3)</f>
        <v xml:space="preserve"> - </v>
      </c>
      <c r="D1" s="196"/>
      <c r="E1" s="196"/>
      <c r="F1" s="144" t="str">
        <f>IF(Emargement!G4="","",Emargement!G4)</f>
        <v/>
      </c>
    </row>
    <row r="2" spans="1:6" x14ac:dyDescent="0.25">
      <c r="A2" s="111">
        <f>Emargement!A9</f>
        <v>1</v>
      </c>
      <c r="B2" s="112" t="str">
        <f>IF(VLOOKUP(A2,Emargement!$A$9:$G$528,2,FALSE)=0,"",VLOOKUP(A2,Emargement!$A$9:$G$528,2,FALSE))</f>
        <v/>
      </c>
      <c r="C2" s="112" t="str">
        <f>IF(VLOOKUP(A2,Emargement!$A$9:$G$528,3,FALSE)=0,"",VLOOKUP(A2,Emargement!$A$9:$G$528,3,FALSE))</f>
        <v/>
      </c>
      <c r="D2" s="195" t="str">
        <f>IF(VLOOKUP(A2,Emargement!$A$9:$G$528,4,FALSE)=0,"",VLOOKUP(A2,Emargement!$A$9:$G$528,4,FALSE))</f>
        <v/>
      </c>
      <c r="E2" s="195"/>
      <c r="F2" s="83" t="str">
        <f>IF(VLOOKUP(A2,Emargement!$A$9:$G$528,7,FALSE)=0,"",VLOOKUP(A2,Emargement!$A$9:$G$528,7,FALSE))</f>
        <v/>
      </c>
    </row>
    <row r="3" spans="1:6" x14ac:dyDescent="0.25">
      <c r="A3" s="111">
        <f>A2+1</f>
        <v>2</v>
      </c>
      <c r="B3" s="112" t="str">
        <f>IF(VLOOKUP(A3,Emargement!$A$9:$G$528,2,FALSE)=0,"",VLOOKUP(A3,Emargement!$A$9:$G$528,2,FALSE))</f>
        <v/>
      </c>
      <c r="C3" s="112" t="str">
        <f>IF(VLOOKUP(A3,Emargement!$A$9:$G$528,3,FALSE)=0,"",VLOOKUP(A3,Emargement!$A$9:$G$528,3,FALSE))</f>
        <v/>
      </c>
      <c r="D3" s="195" t="str">
        <f>IF(VLOOKUP(A3,Emargement!$A$9:$G$528,4,FALSE)=0,"",VLOOKUP(A3,Emargement!$A$9:$G$528,4,FALSE))</f>
        <v/>
      </c>
      <c r="E3" s="195"/>
      <c r="F3" s="83" t="str">
        <f>IF(VLOOKUP(A3,Emargement!$A$9:$G$528,7,FALSE)=0,"",VLOOKUP(A3,Emargement!$A$9:$G$528,7,FALSE))</f>
        <v/>
      </c>
    </row>
    <row r="4" spans="1:6" x14ac:dyDescent="0.25">
      <c r="A4" s="111">
        <f t="shared" ref="A4:A51" si="0">A3+1</f>
        <v>3</v>
      </c>
      <c r="B4" s="112" t="str">
        <f>IF(VLOOKUP(A4,Emargement!$A$9:$G$528,2,FALSE)=0,"",VLOOKUP(A4,Emargement!$A$9:$G$528,2,FALSE))</f>
        <v/>
      </c>
      <c r="C4" s="112" t="str">
        <f>IF(VLOOKUP(A4,Emargement!$A$9:$G$528,3,FALSE)=0,"",VLOOKUP(A4,Emargement!$A$9:$G$528,3,FALSE))</f>
        <v/>
      </c>
      <c r="D4" s="195" t="str">
        <f>IF(VLOOKUP(A4,Emargement!$A$9:$G$528,4,FALSE)=0,"",VLOOKUP(A4,Emargement!$A$9:$G$528,4,FALSE))</f>
        <v/>
      </c>
      <c r="E4" s="195"/>
      <c r="F4" s="83" t="str">
        <f>IF(VLOOKUP(A4,Emargement!$A$9:$G$528,7,FALSE)=0,"",VLOOKUP(A4,Emargement!$A$9:$G$528,7,FALSE))</f>
        <v/>
      </c>
    </row>
    <row r="5" spans="1:6" x14ac:dyDescent="0.25">
      <c r="A5" s="111">
        <f t="shared" si="0"/>
        <v>4</v>
      </c>
      <c r="B5" s="112" t="str">
        <f>IF(VLOOKUP(A5,Emargement!$A$9:$G$528,2,FALSE)=0,"",VLOOKUP(A5,Emargement!$A$9:$G$528,2,FALSE))</f>
        <v/>
      </c>
      <c r="C5" s="112" t="str">
        <f>IF(VLOOKUP(A5,Emargement!$A$9:$G$528,3,FALSE)=0,"",VLOOKUP(A5,Emargement!$A$9:$G$528,3,FALSE))</f>
        <v/>
      </c>
      <c r="D5" s="195" t="str">
        <f>IF(VLOOKUP(A5,Emargement!$A$9:$G$528,4,FALSE)=0,"",VLOOKUP(A5,Emargement!$A$9:$G$528,4,FALSE))</f>
        <v/>
      </c>
      <c r="E5" s="195"/>
      <c r="F5" s="83" t="str">
        <f>IF(VLOOKUP(A5,Emargement!$A$9:$G$528,7,FALSE)=0,"",VLOOKUP(A5,Emargement!$A$9:$G$528,7,FALSE))</f>
        <v/>
      </c>
    </row>
    <row r="6" spans="1:6" x14ac:dyDescent="0.25">
      <c r="A6" s="111">
        <f t="shared" si="0"/>
        <v>5</v>
      </c>
      <c r="B6" s="112" t="str">
        <f>IF(VLOOKUP(A6,Emargement!$A$9:$G$528,2,FALSE)=0,"",VLOOKUP(A6,Emargement!$A$9:$G$528,2,FALSE))</f>
        <v/>
      </c>
      <c r="C6" s="112" t="str">
        <f>IF(VLOOKUP(A6,Emargement!$A$9:$G$528,3,FALSE)=0,"",VLOOKUP(A6,Emargement!$A$9:$G$528,3,FALSE))</f>
        <v/>
      </c>
      <c r="D6" s="195" t="str">
        <f>IF(VLOOKUP(A6,Emargement!$A$9:$G$528,4,FALSE)=0,"",VLOOKUP(A6,Emargement!$A$9:$G$528,4,FALSE))</f>
        <v/>
      </c>
      <c r="E6" s="195"/>
      <c r="F6" s="83" t="str">
        <f>IF(VLOOKUP(A6,Emargement!$A$9:$G$528,7,FALSE)=0,"",VLOOKUP(A6,Emargement!$A$9:$G$528,7,FALSE))</f>
        <v/>
      </c>
    </row>
    <row r="7" spans="1:6" x14ac:dyDescent="0.25">
      <c r="A7" s="111">
        <f t="shared" si="0"/>
        <v>6</v>
      </c>
      <c r="B7" s="112" t="str">
        <f>IF(VLOOKUP(A7,Emargement!$A$9:$G$528,2,FALSE)=0,"",VLOOKUP(A7,Emargement!$A$9:$G$528,2,FALSE))</f>
        <v/>
      </c>
      <c r="C7" s="112" t="str">
        <f>IF(VLOOKUP(A7,Emargement!$A$9:$G$528,3,FALSE)=0,"",VLOOKUP(A7,Emargement!$A$9:$G$528,3,FALSE))</f>
        <v/>
      </c>
      <c r="D7" s="195" t="str">
        <f>IF(VLOOKUP(A7,Emargement!$A$9:$G$528,4,FALSE)=0,"",VLOOKUP(A7,Emargement!$A$9:$G$528,4,FALSE))</f>
        <v/>
      </c>
      <c r="E7" s="195"/>
      <c r="F7" s="83" t="str">
        <f>IF(VLOOKUP(A7,Emargement!$A$9:$G$528,7,FALSE)=0,"",VLOOKUP(A7,Emargement!$A$9:$G$528,7,FALSE))</f>
        <v/>
      </c>
    </row>
    <row r="8" spans="1:6" x14ac:dyDescent="0.25">
      <c r="A8" s="111">
        <f t="shared" si="0"/>
        <v>7</v>
      </c>
      <c r="B8" s="112" t="str">
        <f>IF(VLOOKUP(A8,Emargement!$A$9:$G$528,2,FALSE)=0,"",VLOOKUP(A8,Emargement!$A$9:$G$528,2,FALSE))</f>
        <v/>
      </c>
      <c r="C8" s="112" t="str">
        <f>IF(VLOOKUP(A8,Emargement!$A$9:$G$528,3,FALSE)=0,"",VLOOKUP(A8,Emargement!$A$9:$G$528,3,FALSE))</f>
        <v/>
      </c>
      <c r="D8" s="195" t="str">
        <f>IF(VLOOKUP(A8,Emargement!$A$9:$G$528,4,FALSE)=0,"",VLOOKUP(A8,Emargement!$A$9:$G$528,4,FALSE))</f>
        <v/>
      </c>
      <c r="E8" s="195"/>
      <c r="F8" s="83" t="str">
        <f>IF(VLOOKUP(A8,Emargement!$A$9:$G$528,7,FALSE)=0,"",VLOOKUP(A8,Emargement!$A$9:$G$528,7,FALSE))</f>
        <v/>
      </c>
    </row>
    <row r="9" spans="1:6" x14ac:dyDescent="0.25">
      <c r="A9" s="111">
        <f t="shared" si="0"/>
        <v>8</v>
      </c>
      <c r="B9" s="112" t="str">
        <f>IF(VLOOKUP(A9,Emargement!$A$9:$G$528,2,FALSE)=0,"",VLOOKUP(A9,Emargement!$A$9:$G$528,2,FALSE))</f>
        <v/>
      </c>
      <c r="C9" s="112" t="str">
        <f>IF(VLOOKUP(A9,Emargement!$A$9:$G$528,3,FALSE)=0,"",VLOOKUP(A9,Emargement!$A$9:$G$528,3,FALSE))</f>
        <v/>
      </c>
      <c r="D9" s="195" t="str">
        <f>IF(VLOOKUP(A9,Emargement!$A$9:$G$528,4,FALSE)=0,"",VLOOKUP(A9,Emargement!$A$9:$G$528,4,FALSE))</f>
        <v/>
      </c>
      <c r="E9" s="195"/>
      <c r="F9" s="83" t="str">
        <f>IF(VLOOKUP(A9,Emargement!$A$9:$G$528,7,FALSE)=0,"",VLOOKUP(A9,Emargement!$A$9:$G$528,7,FALSE))</f>
        <v/>
      </c>
    </row>
    <row r="10" spans="1:6" x14ac:dyDescent="0.25">
      <c r="A10" s="111">
        <f t="shared" si="0"/>
        <v>9</v>
      </c>
      <c r="B10" s="112" t="str">
        <f>IF(VLOOKUP(A10,Emargement!$A$9:$G$528,2,FALSE)=0,"",VLOOKUP(A10,Emargement!$A$9:$G$528,2,FALSE))</f>
        <v/>
      </c>
      <c r="C10" s="112" t="str">
        <f>IF(VLOOKUP(A10,Emargement!$A$9:$G$528,3,FALSE)=0,"",VLOOKUP(A10,Emargement!$A$9:$G$528,3,FALSE))</f>
        <v/>
      </c>
      <c r="D10" s="195" t="str">
        <f>IF(VLOOKUP(A10,Emargement!$A$9:$G$528,4,FALSE)=0,"",VLOOKUP(A10,Emargement!$A$9:$G$528,4,FALSE))</f>
        <v/>
      </c>
      <c r="E10" s="195"/>
      <c r="F10" s="83" t="str">
        <f>IF(VLOOKUP(A10,Emargement!$A$9:$G$528,7,FALSE)=0,"",VLOOKUP(A10,Emargement!$A$9:$G$528,7,FALSE))</f>
        <v/>
      </c>
    </row>
    <row r="11" spans="1:6" x14ac:dyDescent="0.25">
      <c r="A11" s="111">
        <f t="shared" si="0"/>
        <v>10</v>
      </c>
      <c r="B11" s="112" t="str">
        <f>IF(VLOOKUP(A11,Emargement!$A$9:$G$528,2,FALSE)=0,"",VLOOKUP(A11,Emargement!$A$9:$G$528,2,FALSE))</f>
        <v/>
      </c>
      <c r="C11" s="112" t="str">
        <f>IF(VLOOKUP(A11,Emargement!$A$9:$G$528,3,FALSE)=0,"",VLOOKUP(A11,Emargement!$A$9:$G$528,3,FALSE))</f>
        <v/>
      </c>
      <c r="D11" s="195" t="str">
        <f>IF(VLOOKUP(A11,Emargement!$A$9:$G$528,4,FALSE)=0,"",VLOOKUP(A11,Emargement!$A$9:$G$528,4,FALSE))</f>
        <v/>
      </c>
      <c r="E11" s="195"/>
      <c r="F11" s="83" t="str">
        <f>IF(VLOOKUP(A11,Emargement!$A$9:$G$528,7,FALSE)=0,"",VLOOKUP(A11,Emargement!$A$9:$G$528,7,FALSE))</f>
        <v/>
      </c>
    </row>
    <row r="12" spans="1:6" x14ac:dyDescent="0.25">
      <c r="A12" s="111">
        <f t="shared" si="0"/>
        <v>11</v>
      </c>
      <c r="B12" s="112" t="str">
        <f>IF(VLOOKUP(A12,Emargement!$A$9:$G$528,2,FALSE)=0,"",VLOOKUP(A12,Emargement!$A$9:$G$528,2,FALSE))</f>
        <v/>
      </c>
      <c r="C12" s="112" t="str">
        <f>IF(VLOOKUP(A12,Emargement!$A$9:$G$528,3,FALSE)=0,"",VLOOKUP(A12,Emargement!$A$9:$G$528,3,FALSE))</f>
        <v/>
      </c>
      <c r="D12" s="195" t="str">
        <f>IF(VLOOKUP(A12,Emargement!$A$9:$G$528,4,FALSE)=0,"",VLOOKUP(A12,Emargement!$A$9:$G$528,4,FALSE))</f>
        <v/>
      </c>
      <c r="E12" s="195"/>
      <c r="F12" s="83" t="str">
        <f>IF(VLOOKUP(A12,Emargement!$A$9:$G$528,7,FALSE)=0,"",VLOOKUP(A12,Emargement!$A$9:$G$528,7,FALSE))</f>
        <v/>
      </c>
    </row>
    <row r="13" spans="1:6" x14ac:dyDescent="0.25">
      <c r="A13" s="111">
        <f t="shared" si="0"/>
        <v>12</v>
      </c>
      <c r="B13" s="112" t="str">
        <f>IF(VLOOKUP(A13,Emargement!$A$9:$G$528,2,FALSE)=0,"",VLOOKUP(A13,Emargement!$A$9:$G$528,2,FALSE))</f>
        <v/>
      </c>
      <c r="C13" s="112" t="str">
        <f>IF(VLOOKUP(A13,Emargement!$A$9:$G$528,3,FALSE)=0,"",VLOOKUP(A13,Emargement!$A$9:$G$528,3,FALSE))</f>
        <v/>
      </c>
      <c r="D13" s="195" t="str">
        <f>IF(VLOOKUP(A13,Emargement!$A$9:$G$528,4,FALSE)=0,"",VLOOKUP(A13,Emargement!$A$9:$G$528,4,FALSE))</f>
        <v/>
      </c>
      <c r="E13" s="195"/>
      <c r="F13" s="83" t="str">
        <f>IF(VLOOKUP(A13,Emargement!$A$9:$G$528,7,FALSE)=0,"",VLOOKUP(A13,Emargement!$A$9:$G$528,7,FALSE))</f>
        <v/>
      </c>
    </row>
    <row r="14" spans="1:6" x14ac:dyDescent="0.25">
      <c r="A14" s="111">
        <f t="shared" si="0"/>
        <v>13</v>
      </c>
      <c r="B14" s="112" t="str">
        <f>IF(VLOOKUP(A14,Emargement!$A$9:$G$528,2,FALSE)=0,"",VLOOKUP(A14,Emargement!$A$9:$G$528,2,FALSE))</f>
        <v/>
      </c>
      <c r="C14" s="112" t="str">
        <f>IF(VLOOKUP(A14,Emargement!$A$9:$G$528,3,FALSE)=0,"",VLOOKUP(A14,Emargement!$A$9:$G$528,3,FALSE))</f>
        <v/>
      </c>
      <c r="D14" s="195" t="str">
        <f>IF(VLOOKUP(A14,Emargement!$A$9:$G$528,4,FALSE)=0,"",VLOOKUP(A14,Emargement!$A$9:$G$528,4,FALSE))</f>
        <v/>
      </c>
      <c r="E14" s="195"/>
      <c r="F14" s="83" t="str">
        <f>IF(VLOOKUP(A14,Emargement!$A$9:$G$528,7,FALSE)=0,"",VLOOKUP(A14,Emargement!$A$9:$G$528,7,FALSE))</f>
        <v/>
      </c>
    </row>
    <row r="15" spans="1:6" x14ac:dyDescent="0.25">
      <c r="A15" s="111">
        <f t="shared" si="0"/>
        <v>14</v>
      </c>
      <c r="B15" s="112" t="str">
        <f>IF(VLOOKUP(A15,Emargement!$A$9:$G$528,2,FALSE)=0,"",VLOOKUP(A15,Emargement!$A$9:$G$528,2,FALSE))</f>
        <v/>
      </c>
      <c r="C15" s="112" t="str">
        <f>IF(VLOOKUP(A15,Emargement!$A$9:$G$528,3,FALSE)=0,"",VLOOKUP(A15,Emargement!$A$9:$G$528,3,FALSE))</f>
        <v/>
      </c>
      <c r="D15" s="195" t="str">
        <f>IF(VLOOKUP(A15,Emargement!$A$9:$G$528,4,FALSE)=0,"",VLOOKUP(A15,Emargement!$A$9:$G$528,4,FALSE))</f>
        <v/>
      </c>
      <c r="E15" s="195"/>
      <c r="F15" s="83" t="str">
        <f>IF(VLOOKUP(A15,Emargement!$A$9:$G$528,7,FALSE)=0,"",VLOOKUP(A15,Emargement!$A$9:$G$528,7,FALSE))</f>
        <v/>
      </c>
    </row>
    <row r="16" spans="1:6" x14ac:dyDescent="0.25">
      <c r="A16" s="111">
        <f t="shared" si="0"/>
        <v>15</v>
      </c>
      <c r="B16" s="112" t="str">
        <f>IF(VLOOKUP(A16,Emargement!$A$9:$G$528,2,FALSE)=0,"",VLOOKUP(A16,Emargement!$A$9:$G$528,2,FALSE))</f>
        <v/>
      </c>
      <c r="C16" s="112" t="str">
        <f>IF(VLOOKUP(A16,Emargement!$A$9:$G$528,3,FALSE)=0,"",VLOOKUP(A16,Emargement!$A$9:$G$528,3,FALSE))</f>
        <v/>
      </c>
      <c r="D16" s="195" t="str">
        <f>IF(VLOOKUP(A16,Emargement!$A$9:$G$528,4,FALSE)=0,"",VLOOKUP(A16,Emargement!$A$9:$G$528,4,FALSE))</f>
        <v/>
      </c>
      <c r="E16" s="195"/>
      <c r="F16" s="83" t="str">
        <f>IF(VLOOKUP(A16,Emargement!$A$9:$G$528,7,FALSE)=0,"",VLOOKUP(A16,Emargement!$A$9:$G$528,7,FALSE))</f>
        <v/>
      </c>
    </row>
    <row r="17" spans="1:6" x14ac:dyDescent="0.25">
      <c r="A17" s="111">
        <f t="shared" si="0"/>
        <v>16</v>
      </c>
      <c r="B17" s="112" t="str">
        <f>IF(VLOOKUP(A17,Emargement!$A$9:$G$528,2,FALSE)=0,"",VLOOKUP(A17,Emargement!$A$9:$G$528,2,FALSE))</f>
        <v/>
      </c>
      <c r="C17" s="112" t="str">
        <f>IF(VLOOKUP(A17,Emargement!$A$9:$G$528,3,FALSE)=0,"",VLOOKUP(A17,Emargement!$A$9:$G$528,3,FALSE))</f>
        <v/>
      </c>
      <c r="D17" s="195" t="str">
        <f>IF(VLOOKUP(A17,Emargement!$A$9:$G$528,4,FALSE)=0,"",VLOOKUP(A17,Emargement!$A$9:$G$528,4,FALSE))</f>
        <v/>
      </c>
      <c r="E17" s="195"/>
      <c r="F17" s="83" t="str">
        <f>IF(VLOOKUP(A17,Emargement!$A$9:$G$528,7,FALSE)=0,"",VLOOKUP(A17,Emargement!$A$9:$G$528,7,FALSE))</f>
        <v/>
      </c>
    </row>
    <row r="18" spans="1:6" x14ac:dyDescent="0.25">
      <c r="A18" s="111">
        <f t="shared" si="0"/>
        <v>17</v>
      </c>
      <c r="B18" s="112" t="str">
        <f>IF(VLOOKUP(A18,Emargement!$A$9:$G$528,2,FALSE)=0,"",VLOOKUP(A18,Emargement!$A$9:$G$528,2,FALSE))</f>
        <v/>
      </c>
      <c r="C18" s="112" t="str">
        <f>IF(VLOOKUP(A18,Emargement!$A$9:$G$528,3,FALSE)=0,"",VLOOKUP(A18,Emargement!$A$9:$G$528,3,FALSE))</f>
        <v/>
      </c>
      <c r="D18" s="195" t="str">
        <f>IF(VLOOKUP(A18,Emargement!$A$9:$G$528,4,FALSE)=0,"",VLOOKUP(A18,Emargement!$A$9:$G$528,4,FALSE))</f>
        <v/>
      </c>
      <c r="E18" s="195"/>
      <c r="F18" s="83" t="str">
        <f>IF(VLOOKUP(A18,Emargement!$A$9:$G$528,7,FALSE)=0,"",VLOOKUP(A18,Emargement!$A$9:$G$528,7,FALSE))</f>
        <v/>
      </c>
    </row>
    <row r="19" spans="1:6" x14ac:dyDescent="0.25">
      <c r="A19" s="111">
        <f t="shared" si="0"/>
        <v>18</v>
      </c>
      <c r="B19" s="112" t="str">
        <f>IF(VLOOKUP(A19,Emargement!$A$9:$G$528,2,FALSE)=0,"",VLOOKUP(A19,Emargement!$A$9:$G$528,2,FALSE))</f>
        <v/>
      </c>
      <c r="C19" s="112" t="str">
        <f>IF(VLOOKUP(A19,Emargement!$A$9:$G$528,3,FALSE)=0,"",VLOOKUP(A19,Emargement!$A$9:$G$528,3,FALSE))</f>
        <v/>
      </c>
      <c r="D19" s="195" t="str">
        <f>IF(VLOOKUP(A19,Emargement!$A$9:$G$528,4,FALSE)=0,"",VLOOKUP(A19,Emargement!$A$9:$G$528,4,FALSE))</f>
        <v/>
      </c>
      <c r="E19" s="195"/>
      <c r="F19" s="83" t="str">
        <f>IF(VLOOKUP(A19,Emargement!$A$9:$G$528,7,FALSE)=0,"",VLOOKUP(A19,Emargement!$A$9:$G$528,7,FALSE))</f>
        <v/>
      </c>
    </row>
    <row r="20" spans="1:6" x14ac:dyDescent="0.25">
      <c r="A20" s="111">
        <f t="shared" si="0"/>
        <v>19</v>
      </c>
      <c r="B20" s="112" t="str">
        <f>IF(VLOOKUP(A20,Emargement!$A$9:$G$528,2,FALSE)=0,"",VLOOKUP(A20,Emargement!$A$9:$G$528,2,FALSE))</f>
        <v/>
      </c>
      <c r="C20" s="112" t="str">
        <f>IF(VLOOKUP(A20,Emargement!$A$9:$G$528,3,FALSE)=0,"",VLOOKUP(A20,Emargement!$A$9:$G$528,3,FALSE))</f>
        <v/>
      </c>
      <c r="D20" s="195" t="str">
        <f>IF(VLOOKUP(A20,Emargement!$A$9:$G$528,4,FALSE)=0,"",VLOOKUP(A20,Emargement!$A$9:$G$528,4,FALSE))</f>
        <v/>
      </c>
      <c r="E20" s="195"/>
      <c r="F20" s="83" t="str">
        <f>IF(VLOOKUP(A20,Emargement!$A$9:$G$528,7,FALSE)=0,"",VLOOKUP(A20,Emargement!$A$9:$G$528,7,FALSE))</f>
        <v/>
      </c>
    </row>
    <row r="21" spans="1:6" x14ac:dyDescent="0.25">
      <c r="A21" s="111">
        <f t="shared" si="0"/>
        <v>20</v>
      </c>
      <c r="B21" s="112" t="str">
        <f>IF(VLOOKUP(A21,Emargement!$A$9:$G$528,2,FALSE)=0,"",VLOOKUP(A21,Emargement!$A$9:$G$528,2,FALSE))</f>
        <v/>
      </c>
      <c r="C21" s="112" t="str">
        <f>IF(VLOOKUP(A21,Emargement!$A$9:$G$528,3,FALSE)=0,"",VLOOKUP(A21,Emargement!$A$9:$G$528,3,FALSE))</f>
        <v/>
      </c>
      <c r="D21" s="195" t="str">
        <f>IF(VLOOKUP(A21,Emargement!$A$9:$G$528,4,FALSE)=0,"",VLOOKUP(A21,Emargement!$A$9:$G$528,4,FALSE))</f>
        <v/>
      </c>
      <c r="E21" s="195"/>
      <c r="F21" s="83" t="str">
        <f>IF(VLOOKUP(A21,Emargement!$A$9:$G$528,7,FALSE)=0,"",VLOOKUP(A21,Emargement!$A$9:$G$528,7,FALSE))</f>
        <v/>
      </c>
    </row>
    <row r="22" spans="1:6" x14ac:dyDescent="0.25">
      <c r="A22" s="111">
        <f t="shared" si="0"/>
        <v>21</v>
      </c>
      <c r="B22" s="112" t="str">
        <f>IF(VLOOKUP(A22,Emargement!$A$9:$G$528,2,FALSE)=0,"",VLOOKUP(A22,Emargement!$A$9:$G$528,2,FALSE))</f>
        <v/>
      </c>
      <c r="C22" s="112" t="str">
        <f>IF(VLOOKUP(A22,Emargement!$A$9:$G$528,3,FALSE)=0,"",VLOOKUP(A22,Emargement!$A$9:$G$528,3,FALSE))</f>
        <v/>
      </c>
      <c r="D22" s="195" t="str">
        <f>IF(VLOOKUP(A22,Emargement!$A$9:$G$528,4,FALSE)=0,"",VLOOKUP(A22,Emargement!$A$9:$G$528,4,FALSE))</f>
        <v/>
      </c>
      <c r="E22" s="195"/>
      <c r="F22" s="83" t="str">
        <f>IF(VLOOKUP(A22,Emargement!$A$9:$G$528,7,FALSE)=0,"",VLOOKUP(A22,Emargement!$A$9:$G$528,7,FALSE))</f>
        <v/>
      </c>
    </row>
    <row r="23" spans="1:6" x14ac:dyDescent="0.25">
      <c r="A23" s="111">
        <f t="shared" si="0"/>
        <v>22</v>
      </c>
      <c r="B23" s="112" t="str">
        <f>IF(VLOOKUP(A23,Emargement!$A$9:$G$528,2,FALSE)=0,"",VLOOKUP(A23,Emargement!$A$9:$G$528,2,FALSE))</f>
        <v/>
      </c>
      <c r="C23" s="112" t="str">
        <f>IF(VLOOKUP(A23,Emargement!$A$9:$G$528,3,FALSE)=0,"",VLOOKUP(A23,Emargement!$A$9:$G$528,3,FALSE))</f>
        <v/>
      </c>
      <c r="D23" s="195" t="str">
        <f>IF(VLOOKUP(A23,Emargement!$A$9:$G$528,4,FALSE)=0,"",VLOOKUP(A23,Emargement!$A$9:$G$528,4,FALSE))</f>
        <v/>
      </c>
      <c r="E23" s="195"/>
      <c r="F23" s="83" t="str">
        <f>IF(VLOOKUP(A23,Emargement!$A$9:$G$528,7,FALSE)=0,"",VLOOKUP(A23,Emargement!$A$9:$G$528,7,FALSE))</f>
        <v/>
      </c>
    </row>
    <row r="24" spans="1:6" x14ac:dyDescent="0.25">
      <c r="A24" s="111">
        <f t="shared" si="0"/>
        <v>23</v>
      </c>
      <c r="B24" s="112" t="str">
        <f>IF(VLOOKUP(A24,Emargement!$A$9:$G$528,2,FALSE)=0,"",VLOOKUP(A24,Emargement!$A$9:$G$528,2,FALSE))</f>
        <v/>
      </c>
      <c r="C24" s="112" t="str">
        <f>IF(VLOOKUP(A24,Emargement!$A$9:$G$528,3,FALSE)=0,"",VLOOKUP(A24,Emargement!$A$9:$G$528,3,FALSE))</f>
        <v/>
      </c>
      <c r="D24" s="195" t="str">
        <f>IF(VLOOKUP(A24,Emargement!$A$9:$G$528,4,FALSE)=0,"",VLOOKUP(A24,Emargement!$A$9:$G$528,4,FALSE))</f>
        <v/>
      </c>
      <c r="E24" s="195"/>
      <c r="F24" s="83" t="str">
        <f>IF(VLOOKUP(A24,Emargement!$A$9:$G$528,7,FALSE)=0,"",VLOOKUP(A24,Emargement!$A$9:$G$528,7,FALSE))</f>
        <v/>
      </c>
    </row>
    <row r="25" spans="1:6" x14ac:dyDescent="0.25">
      <c r="A25" s="111">
        <f t="shared" si="0"/>
        <v>24</v>
      </c>
      <c r="B25" s="112" t="str">
        <f>IF(VLOOKUP(A25,Emargement!$A$9:$G$528,2,FALSE)=0,"",VLOOKUP(A25,Emargement!$A$9:$G$528,2,FALSE))</f>
        <v/>
      </c>
      <c r="C25" s="112" t="str">
        <f>IF(VLOOKUP(A25,Emargement!$A$9:$G$528,3,FALSE)=0,"",VLOOKUP(A25,Emargement!$A$9:$G$528,3,FALSE))</f>
        <v/>
      </c>
      <c r="D25" s="195" t="str">
        <f>IF(VLOOKUP(A25,Emargement!$A$9:$G$528,4,FALSE)=0,"",VLOOKUP(A25,Emargement!$A$9:$G$528,4,FALSE))</f>
        <v/>
      </c>
      <c r="E25" s="195"/>
      <c r="F25" s="83" t="str">
        <f>IF(VLOOKUP(A25,Emargement!$A$9:$G$528,7,FALSE)=0,"",VLOOKUP(A25,Emargement!$A$9:$G$528,7,FALSE))</f>
        <v/>
      </c>
    </row>
    <row r="26" spans="1:6" x14ac:dyDescent="0.25">
      <c r="A26" s="111">
        <f t="shared" si="0"/>
        <v>25</v>
      </c>
      <c r="B26" s="112" t="str">
        <f>IF(VLOOKUP(A26,Emargement!$A$9:$G$528,2,FALSE)=0,"",VLOOKUP(A26,Emargement!$A$9:$G$528,2,FALSE))</f>
        <v/>
      </c>
      <c r="C26" s="112" t="str">
        <f>IF(VLOOKUP(A26,Emargement!$A$9:$G$528,3,FALSE)=0,"",VLOOKUP(A26,Emargement!$A$9:$G$528,3,FALSE))</f>
        <v/>
      </c>
      <c r="D26" s="195" t="str">
        <f>IF(VLOOKUP(A26,Emargement!$A$9:$G$528,4,FALSE)=0,"",VLOOKUP(A26,Emargement!$A$9:$G$528,4,FALSE))</f>
        <v/>
      </c>
      <c r="E26" s="195"/>
      <c r="F26" s="83" t="str">
        <f>IF(VLOOKUP(A26,Emargement!$A$9:$G$528,7,FALSE)=0,"",VLOOKUP(A26,Emargement!$A$9:$G$528,7,FALSE))</f>
        <v/>
      </c>
    </row>
    <row r="27" spans="1:6" x14ac:dyDescent="0.25">
      <c r="A27" s="111">
        <f t="shared" si="0"/>
        <v>26</v>
      </c>
      <c r="B27" s="112" t="str">
        <f>IF(VLOOKUP(A27,Emargement!$A$9:$G$528,2,FALSE)=0,"",VLOOKUP(A27,Emargement!$A$9:$G$528,2,FALSE))</f>
        <v/>
      </c>
      <c r="C27" s="112" t="str">
        <f>IF(VLOOKUP(A27,Emargement!$A$9:$G$528,3,FALSE)=0,"",VLOOKUP(A27,Emargement!$A$9:$G$528,3,FALSE))</f>
        <v/>
      </c>
      <c r="D27" s="195" t="str">
        <f>IF(VLOOKUP(A27,Emargement!$A$9:$G$528,4,FALSE)=0,"",VLOOKUP(A27,Emargement!$A$9:$G$528,4,FALSE))</f>
        <v/>
      </c>
      <c r="E27" s="195"/>
      <c r="F27" s="83" t="str">
        <f>IF(VLOOKUP(A27,Emargement!$A$9:$G$528,7,FALSE)=0,"",VLOOKUP(A27,Emargement!$A$9:$G$528,7,FALSE))</f>
        <v/>
      </c>
    </row>
    <row r="28" spans="1:6" x14ac:dyDescent="0.25">
      <c r="A28" s="111">
        <f t="shared" si="0"/>
        <v>27</v>
      </c>
      <c r="B28" s="112" t="str">
        <f>IF(VLOOKUP(A28,Emargement!$A$9:$G$528,2,FALSE)=0,"",VLOOKUP(A28,Emargement!$A$9:$G$528,2,FALSE))</f>
        <v/>
      </c>
      <c r="C28" s="112" t="str">
        <f>IF(VLOOKUP(A28,Emargement!$A$9:$G$528,3,FALSE)=0,"",VLOOKUP(A28,Emargement!$A$9:$G$528,3,FALSE))</f>
        <v/>
      </c>
      <c r="D28" s="195" t="str">
        <f>IF(VLOOKUP(A28,Emargement!$A$9:$G$528,4,FALSE)=0,"",VLOOKUP(A28,Emargement!$A$9:$G$528,4,FALSE))</f>
        <v/>
      </c>
      <c r="E28" s="195"/>
      <c r="F28" s="83" t="str">
        <f>IF(VLOOKUP(A28,Emargement!$A$9:$G$528,7,FALSE)=0,"",VLOOKUP(A28,Emargement!$A$9:$G$528,7,FALSE))</f>
        <v/>
      </c>
    </row>
    <row r="29" spans="1:6" x14ac:dyDescent="0.25">
      <c r="A29" s="111">
        <f t="shared" si="0"/>
        <v>28</v>
      </c>
      <c r="B29" s="112" t="str">
        <f>IF(VLOOKUP(A29,Emargement!$A$9:$G$528,2,FALSE)=0,"",VLOOKUP(A29,Emargement!$A$9:$G$528,2,FALSE))</f>
        <v/>
      </c>
      <c r="C29" s="112" t="str">
        <f>IF(VLOOKUP(A29,Emargement!$A$9:$G$528,3,FALSE)=0,"",VLOOKUP(A29,Emargement!$A$9:$G$528,3,FALSE))</f>
        <v/>
      </c>
      <c r="D29" s="195" t="str">
        <f>IF(VLOOKUP(A29,Emargement!$A$9:$G$528,4,FALSE)=0,"",VLOOKUP(A29,Emargement!$A$9:$G$528,4,FALSE))</f>
        <v/>
      </c>
      <c r="E29" s="195"/>
      <c r="F29" s="83" t="str">
        <f>IF(VLOOKUP(A29,Emargement!$A$9:$G$528,7,FALSE)=0,"",VLOOKUP(A29,Emargement!$A$9:$G$528,7,FALSE))</f>
        <v/>
      </c>
    </row>
    <row r="30" spans="1:6" x14ac:dyDescent="0.25">
      <c r="A30" s="111">
        <f t="shared" si="0"/>
        <v>29</v>
      </c>
      <c r="B30" s="112" t="str">
        <f>IF(VLOOKUP(A30,Emargement!$A$9:$G$528,2,FALSE)=0,"",VLOOKUP(A30,Emargement!$A$9:$G$528,2,FALSE))</f>
        <v/>
      </c>
      <c r="C30" s="112" t="str">
        <f>IF(VLOOKUP(A30,Emargement!$A$9:$G$528,3,FALSE)=0,"",VLOOKUP(A30,Emargement!$A$9:$G$528,3,FALSE))</f>
        <v/>
      </c>
      <c r="D30" s="195" t="str">
        <f>IF(VLOOKUP(A30,Emargement!$A$9:$G$528,4,FALSE)=0,"",VLOOKUP(A30,Emargement!$A$9:$G$528,4,FALSE))</f>
        <v/>
      </c>
      <c r="E30" s="195"/>
      <c r="F30" s="83" t="str">
        <f>IF(VLOOKUP(A30,Emargement!$A$9:$G$528,7,FALSE)=0,"",VLOOKUP(A30,Emargement!$A$9:$G$528,7,FALSE))</f>
        <v/>
      </c>
    </row>
    <row r="31" spans="1:6" x14ac:dyDescent="0.25">
      <c r="A31" s="111">
        <f t="shared" si="0"/>
        <v>30</v>
      </c>
      <c r="B31" s="112" t="str">
        <f>IF(VLOOKUP(A31,Emargement!$A$9:$G$528,2,FALSE)=0,"",VLOOKUP(A31,Emargement!$A$9:$G$528,2,FALSE))</f>
        <v/>
      </c>
      <c r="C31" s="112" t="str">
        <f>IF(VLOOKUP(A31,Emargement!$A$9:$G$528,3,FALSE)=0,"",VLOOKUP(A31,Emargement!$A$9:$G$528,3,FALSE))</f>
        <v/>
      </c>
      <c r="D31" s="195" t="str">
        <f>IF(VLOOKUP(A31,Emargement!$A$9:$G$528,4,FALSE)=0,"",VLOOKUP(A31,Emargement!$A$9:$G$528,4,FALSE))</f>
        <v/>
      </c>
      <c r="E31" s="195"/>
      <c r="F31" s="83" t="str">
        <f>IF(VLOOKUP(A31,Emargement!$A$9:$G$528,7,FALSE)=0,"",VLOOKUP(A31,Emargement!$A$9:$G$528,7,FALSE))</f>
        <v/>
      </c>
    </row>
    <row r="32" spans="1:6" x14ac:dyDescent="0.25">
      <c r="A32" s="111">
        <f t="shared" si="0"/>
        <v>31</v>
      </c>
      <c r="B32" s="112" t="str">
        <f>IF(VLOOKUP(A32,Emargement!$A$9:$G$528,2,FALSE)=0,"",VLOOKUP(A32,Emargement!$A$9:$G$528,2,FALSE))</f>
        <v/>
      </c>
      <c r="C32" s="112" t="str">
        <f>IF(VLOOKUP(A32,Emargement!$A$9:$G$528,3,FALSE)=0,"",VLOOKUP(A32,Emargement!$A$9:$G$528,3,FALSE))</f>
        <v/>
      </c>
      <c r="D32" s="195" t="str">
        <f>IF(VLOOKUP(A32,Emargement!$A$9:$G$528,4,FALSE)=0,"",VLOOKUP(A32,Emargement!$A$9:$G$528,4,FALSE))</f>
        <v/>
      </c>
      <c r="E32" s="195"/>
      <c r="F32" s="83" t="str">
        <f>IF(VLOOKUP(A32,Emargement!$A$9:$G$528,7,FALSE)=0,"",VLOOKUP(A32,Emargement!$A$9:$G$528,7,FALSE))</f>
        <v/>
      </c>
    </row>
    <row r="33" spans="1:6" x14ac:dyDescent="0.25">
      <c r="A33" s="111">
        <f t="shared" si="0"/>
        <v>32</v>
      </c>
      <c r="B33" s="112" t="str">
        <f>IF(VLOOKUP(A33,Emargement!$A$9:$G$528,2,FALSE)=0,"",VLOOKUP(A33,Emargement!$A$9:$G$528,2,FALSE))</f>
        <v/>
      </c>
      <c r="C33" s="112" t="str">
        <f>IF(VLOOKUP(A33,Emargement!$A$9:$G$528,3,FALSE)=0,"",VLOOKUP(A33,Emargement!$A$9:$G$528,3,FALSE))</f>
        <v/>
      </c>
      <c r="D33" s="195" t="str">
        <f>IF(VLOOKUP(A33,Emargement!$A$9:$G$528,4,FALSE)=0,"",VLOOKUP(A33,Emargement!$A$9:$G$528,4,FALSE))</f>
        <v/>
      </c>
      <c r="E33" s="195"/>
      <c r="F33" s="83" t="str">
        <f>IF(VLOOKUP(A33,Emargement!$A$9:$G$528,7,FALSE)=0,"",VLOOKUP(A33,Emargement!$A$9:$G$528,7,FALSE))</f>
        <v/>
      </c>
    </row>
    <row r="34" spans="1:6" x14ac:dyDescent="0.25">
      <c r="A34" s="111">
        <f t="shared" si="0"/>
        <v>33</v>
      </c>
      <c r="B34" s="112" t="str">
        <f>IF(VLOOKUP(A34,Emargement!$A$9:$G$528,2,FALSE)=0,"",VLOOKUP(A34,Emargement!$A$9:$G$528,2,FALSE))</f>
        <v/>
      </c>
      <c r="C34" s="112" t="str">
        <f>IF(VLOOKUP(A34,Emargement!$A$9:$G$528,3,FALSE)=0,"",VLOOKUP(A34,Emargement!$A$9:$G$528,3,FALSE))</f>
        <v/>
      </c>
      <c r="D34" s="195" t="str">
        <f>IF(VLOOKUP(A34,Emargement!$A$9:$G$528,4,FALSE)=0,"",VLOOKUP(A34,Emargement!$A$9:$G$528,4,FALSE))</f>
        <v/>
      </c>
      <c r="E34" s="195"/>
      <c r="F34" s="83" t="str">
        <f>IF(VLOOKUP(A34,Emargement!$A$9:$G$528,7,FALSE)=0,"",VLOOKUP(A34,Emargement!$A$9:$G$528,7,FALSE))</f>
        <v/>
      </c>
    </row>
    <row r="35" spans="1:6" x14ac:dyDescent="0.25">
      <c r="A35" s="111">
        <f t="shared" si="0"/>
        <v>34</v>
      </c>
      <c r="B35" s="112" t="str">
        <f>IF(VLOOKUP(A35,Emargement!$A$9:$G$528,2,FALSE)=0,"",VLOOKUP(A35,Emargement!$A$9:$G$528,2,FALSE))</f>
        <v/>
      </c>
      <c r="C35" s="112" t="str">
        <f>IF(VLOOKUP(A35,Emargement!$A$9:$G$528,3,FALSE)=0,"",VLOOKUP(A35,Emargement!$A$9:$G$528,3,FALSE))</f>
        <v/>
      </c>
      <c r="D35" s="195" t="str">
        <f>IF(VLOOKUP(A35,Emargement!$A$9:$G$528,4,FALSE)=0,"",VLOOKUP(A35,Emargement!$A$9:$G$528,4,FALSE))</f>
        <v/>
      </c>
      <c r="E35" s="195"/>
      <c r="F35" s="83" t="str">
        <f>IF(VLOOKUP(A35,Emargement!$A$9:$G$528,7,FALSE)=0,"",VLOOKUP(A35,Emargement!$A$9:$G$528,7,FALSE))</f>
        <v/>
      </c>
    </row>
    <row r="36" spans="1:6" x14ac:dyDescent="0.25">
      <c r="A36" s="111">
        <f t="shared" si="0"/>
        <v>35</v>
      </c>
      <c r="B36" s="112" t="str">
        <f>IF(VLOOKUP(A36,Emargement!$A$9:$G$528,2,FALSE)=0,"",VLOOKUP(A36,Emargement!$A$9:$G$528,2,FALSE))</f>
        <v/>
      </c>
      <c r="C36" s="112" t="str">
        <f>IF(VLOOKUP(A36,Emargement!$A$9:$G$528,3,FALSE)=0,"",VLOOKUP(A36,Emargement!$A$9:$G$528,3,FALSE))</f>
        <v/>
      </c>
      <c r="D36" s="195" t="str">
        <f>IF(VLOOKUP(A36,Emargement!$A$9:$G$528,4,FALSE)=0,"",VLOOKUP(A36,Emargement!$A$9:$G$528,4,FALSE))</f>
        <v/>
      </c>
      <c r="E36" s="195"/>
      <c r="F36" s="83" t="str">
        <f>IF(VLOOKUP(A36,Emargement!$A$9:$G$528,7,FALSE)=0,"",VLOOKUP(A36,Emargement!$A$9:$G$528,7,FALSE))</f>
        <v/>
      </c>
    </row>
    <row r="37" spans="1:6" x14ac:dyDescent="0.25">
      <c r="A37" s="111">
        <f t="shared" si="0"/>
        <v>36</v>
      </c>
      <c r="B37" s="112" t="str">
        <f>IF(VLOOKUP(A37,Emargement!$A$9:$G$528,2,FALSE)=0,"",VLOOKUP(A37,Emargement!$A$9:$G$528,2,FALSE))</f>
        <v/>
      </c>
      <c r="C37" s="112" t="str">
        <f>IF(VLOOKUP(A37,Emargement!$A$9:$G$528,3,FALSE)=0,"",VLOOKUP(A37,Emargement!$A$9:$G$528,3,FALSE))</f>
        <v/>
      </c>
      <c r="D37" s="195" t="str">
        <f>IF(VLOOKUP(A37,Emargement!$A$9:$G$528,4,FALSE)=0,"",VLOOKUP(A37,Emargement!$A$9:$G$528,4,FALSE))</f>
        <v/>
      </c>
      <c r="E37" s="195"/>
      <c r="F37" s="83" t="str">
        <f>IF(VLOOKUP(A37,Emargement!$A$9:$G$528,7,FALSE)=0,"",VLOOKUP(A37,Emargement!$A$9:$G$528,7,FALSE))</f>
        <v/>
      </c>
    </row>
    <row r="38" spans="1:6" x14ac:dyDescent="0.25">
      <c r="A38" s="111">
        <f t="shared" si="0"/>
        <v>37</v>
      </c>
      <c r="B38" s="112" t="str">
        <f>IF(VLOOKUP(A38,Emargement!$A$9:$G$528,2,FALSE)=0,"",VLOOKUP(A38,Emargement!$A$9:$G$528,2,FALSE))</f>
        <v/>
      </c>
      <c r="C38" s="112" t="str">
        <f>IF(VLOOKUP(A38,Emargement!$A$9:$G$528,3,FALSE)=0,"",VLOOKUP(A38,Emargement!$A$9:$G$528,3,FALSE))</f>
        <v/>
      </c>
      <c r="D38" s="195" t="str">
        <f>IF(VLOOKUP(A38,Emargement!$A$9:$G$528,4,FALSE)=0,"",VLOOKUP(A38,Emargement!$A$9:$G$528,4,FALSE))</f>
        <v/>
      </c>
      <c r="E38" s="195"/>
      <c r="F38" s="83" t="str">
        <f>IF(VLOOKUP(A38,Emargement!$A$9:$G$528,7,FALSE)=0,"",VLOOKUP(A38,Emargement!$A$9:$G$528,7,FALSE))</f>
        <v/>
      </c>
    </row>
    <row r="39" spans="1:6" x14ac:dyDescent="0.25">
      <c r="A39" s="111">
        <f t="shared" si="0"/>
        <v>38</v>
      </c>
      <c r="B39" s="112" t="str">
        <f>IF(VLOOKUP(A39,Emargement!$A$9:$G$528,2,FALSE)=0,"",VLOOKUP(A39,Emargement!$A$9:$G$528,2,FALSE))</f>
        <v/>
      </c>
      <c r="C39" s="112" t="str">
        <f>IF(VLOOKUP(A39,Emargement!$A$9:$G$528,3,FALSE)=0,"",VLOOKUP(A39,Emargement!$A$9:$G$528,3,FALSE))</f>
        <v/>
      </c>
      <c r="D39" s="195" t="str">
        <f>IF(VLOOKUP(A39,Emargement!$A$9:$G$528,4,FALSE)=0,"",VLOOKUP(A39,Emargement!$A$9:$G$528,4,FALSE))</f>
        <v/>
      </c>
      <c r="E39" s="195"/>
      <c r="F39" s="83" t="str">
        <f>IF(VLOOKUP(A39,Emargement!$A$9:$G$528,7,FALSE)=0,"",VLOOKUP(A39,Emargement!$A$9:$G$528,7,FALSE))</f>
        <v/>
      </c>
    </row>
    <row r="40" spans="1:6" x14ac:dyDescent="0.25">
      <c r="A40" s="111">
        <f t="shared" si="0"/>
        <v>39</v>
      </c>
      <c r="B40" s="112" t="str">
        <f>IF(VLOOKUP(A40,Emargement!$A$9:$G$528,2,FALSE)=0,"",VLOOKUP(A40,Emargement!$A$9:$G$528,2,FALSE))</f>
        <v/>
      </c>
      <c r="C40" s="112" t="str">
        <f>IF(VLOOKUP(A40,Emargement!$A$9:$G$528,3,FALSE)=0,"",VLOOKUP(A40,Emargement!$A$9:$G$528,3,FALSE))</f>
        <v/>
      </c>
      <c r="D40" s="195" t="str">
        <f>IF(VLOOKUP(A40,Emargement!$A$9:$G$528,4,FALSE)=0,"",VLOOKUP(A40,Emargement!$A$9:$G$528,4,FALSE))</f>
        <v/>
      </c>
      <c r="E40" s="195"/>
      <c r="F40" s="83" t="str">
        <f>IF(VLOOKUP(A40,Emargement!$A$9:$G$528,7,FALSE)=0,"",VLOOKUP(A40,Emargement!$A$9:$G$528,7,FALSE))</f>
        <v/>
      </c>
    </row>
    <row r="41" spans="1:6" x14ac:dyDescent="0.25">
      <c r="A41" s="111">
        <f t="shared" si="0"/>
        <v>40</v>
      </c>
      <c r="B41" s="112" t="str">
        <f>IF(VLOOKUP(A41,Emargement!$A$9:$G$528,2,FALSE)=0,"",VLOOKUP(A41,Emargement!$A$9:$G$528,2,FALSE))</f>
        <v/>
      </c>
      <c r="C41" s="112" t="str">
        <f>IF(VLOOKUP(A41,Emargement!$A$9:$G$528,3,FALSE)=0,"",VLOOKUP(A41,Emargement!$A$9:$G$528,3,FALSE))</f>
        <v/>
      </c>
      <c r="D41" s="195" t="str">
        <f>IF(VLOOKUP(A41,Emargement!$A$9:$G$528,4,FALSE)=0,"",VLOOKUP(A41,Emargement!$A$9:$G$528,4,FALSE))</f>
        <v/>
      </c>
      <c r="E41" s="195"/>
      <c r="F41" s="83" t="str">
        <f>IF(VLOOKUP(A41,Emargement!$A$9:$G$528,7,FALSE)=0,"",VLOOKUP(A41,Emargement!$A$9:$G$528,7,FALSE))</f>
        <v/>
      </c>
    </row>
    <row r="42" spans="1:6" x14ac:dyDescent="0.25">
      <c r="A42" s="111">
        <f t="shared" si="0"/>
        <v>41</v>
      </c>
      <c r="B42" s="112" t="str">
        <f>IF(VLOOKUP(A42,Emargement!$A$9:$G$528,2,FALSE)=0,"",VLOOKUP(A42,Emargement!$A$9:$G$528,2,FALSE))</f>
        <v/>
      </c>
      <c r="C42" s="112" t="str">
        <f>IF(VLOOKUP(A42,Emargement!$A$9:$G$528,3,FALSE)=0,"",VLOOKUP(A42,Emargement!$A$9:$G$528,3,FALSE))</f>
        <v/>
      </c>
      <c r="D42" s="195" t="str">
        <f>IF(VLOOKUP(A42,Emargement!$A$9:$G$528,4,FALSE)=0,"",VLOOKUP(A42,Emargement!$A$9:$G$528,4,FALSE))</f>
        <v/>
      </c>
      <c r="E42" s="195"/>
      <c r="F42" s="83" t="str">
        <f>IF(VLOOKUP(A42,Emargement!$A$9:$G$528,7,FALSE)=0,"",VLOOKUP(A42,Emargement!$A$9:$G$528,7,FALSE))</f>
        <v/>
      </c>
    </row>
    <row r="43" spans="1:6" x14ac:dyDescent="0.25">
      <c r="A43" s="111">
        <f t="shared" si="0"/>
        <v>42</v>
      </c>
      <c r="B43" s="112" t="str">
        <f>IF(VLOOKUP(A43,Emargement!$A$9:$G$528,2,FALSE)=0,"",VLOOKUP(A43,Emargement!$A$9:$G$528,2,FALSE))</f>
        <v/>
      </c>
      <c r="C43" s="112" t="str">
        <f>IF(VLOOKUP(A43,Emargement!$A$9:$G$528,3,FALSE)=0,"",VLOOKUP(A43,Emargement!$A$9:$G$528,3,FALSE))</f>
        <v/>
      </c>
      <c r="D43" s="195" t="str">
        <f>IF(VLOOKUP(A43,Emargement!$A$9:$G$528,4,FALSE)=0,"",VLOOKUP(A43,Emargement!$A$9:$G$528,4,FALSE))</f>
        <v/>
      </c>
      <c r="E43" s="195"/>
      <c r="F43" s="83" t="str">
        <f>IF(VLOOKUP(A43,Emargement!$A$9:$G$528,7,FALSE)=0,"",VLOOKUP(A43,Emargement!$A$9:$G$528,7,FALSE))</f>
        <v/>
      </c>
    </row>
    <row r="44" spans="1:6" x14ac:dyDescent="0.25">
      <c r="A44" s="111">
        <f t="shared" si="0"/>
        <v>43</v>
      </c>
      <c r="B44" s="112" t="str">
        <f>IF(VLOOKUP(A44,Emargement!$A$9:$G$528,2,FALSE)=0,"",VLOOKUP(A44,Emargement!$A$9:$G$528,2,FALSE))</f>
        <v/>
      </c>
      <c r="C44" s="112" t="str">
        <f>IF(VLOOKUP(A44,Emargement!$A$9:$G$528,3,FALSE)=0,"",VLOOKUP(A44,Emargement!$A$9:$G$528,3,FALSE))</f>
        <v/>
      </c>
      <c r="D44" s="195" t="str">
        <f>IF(VLOOKUP(A44,Emargement!$A$9:$G$528,4,FALSE)=0,"",VLOOKUP(A44,Emargement!$A$9:$G$528,4,FALSE))</f>
        <v/>
      </c>
      <c r="E44" s="195"/>
      <c r="F44" s="83" t="str">
        <f>IF(VLOOKUP(A44,Emargement!$A$9:$G$528,7,FALSE)=0,"",VLOOKUP(A44,Emargement!$A$9:$G$528,7,FALSE))</f>
        <v/>
      </c>
    </row>
    <row r="45" spans="1:6" x14ac:dyDescent="0.25">
      <c r="A45" s="111">
        <f t="shared" si="0"/>
        <v>44</v>
      </c>
      <c r="B45" s="112" t="str">
        <f>IF(VLOOKUP(A45,Emargement!$A$9:$G$528,2,FALSE)=0,"",VLOOKUP(A45,Emargement!$A$9:$G$528,2,FALSE))</f>
        <v/>
      </c>
      <c r="C45" s="112" t="str">
        <f>IF(VLOOKUP(A45,Emargement!$A$9:$G$528,3,FALSE)=0,"",VLOOKUP(A45,Emargement!$A$9:$G$528,3,FALSE))</f>
        <v/>
      </c>
      <c r="D45" s="195" t="str">
        <f>IF(VLOOKUP(A45,Emargement!$A$9:$G$528,4,FALSE)=0,"",VLOOKUP(A45,Emargement!$A$9:$G$528,4,FALSE))</f>
        <v/>
      </c>
      <c r="E45" s="195"/>
      <c r="F45" s="83" t="str">
        <f>IF(VLOOKUP(A45,Emargement!$A$9:$G$528,7,FALSE)=0,"",VLOOKUP(A45,Emargement!$A$9:$G$528,7,FALSE))</f>
        <v/>
      </c>
    </row>
    <row r="46" spans="1:6" x14ac:dyDescent="0.25">
      <c r="A46" s="111">
        <f t="shared" si="0"/>
        <v>45</v>
      </c>
      <c r="B46" s="112" t="str">
        <f>IF(VLOOKUP(A46,Emargement!$A$9:$G$528,2,FALSE)=0,"",VLOOKUP(A46,Emargement!$A$9:$G$528,2,FALSE))</f>
        <v/>
      </c>
      <c r="C46" s="112" t="str">
        <f>IF(VLOOKUP(A46,Emargement!$A$9:$G$528,3,FALSE)=0,"",VLOOKUP(A46,Emargement!$A$9:$G$528,3,FALSE))</f>
        <v/>
      </c>
      <c r="D46" s="195" t="str">
        <f>IF(VLOOKUP(A46,Emargement!$A$9:$G$528,4,FALSE)=0,"",VLOOKUP(A46,Emargement!$A$9:$G$528,4,FALSE))</f>
        <v/>
      </c>
      <c r="E46" s="195"/>
      <c r="F46" s="83" t="str">
        <f>IF(VLOOKUP(A46,Emargement!$A$9:$G$528,7,FALSE)=0,"",VLOOKUP(A46,Emargement!$A$9:$G$528,7,FALSE))</f>
        <v/>
      </c>
    </row>
    <row r="47" spans="1:6" x14ac:dyDescent="0.25">
      <c r="A47" s="111">
        <f t="shared" si="0"/>
        <v>46</v>
      </c>
      <c r="B47" s="112" t="str">
        <f>IF(VLOOKUP(A47,Emargement!$A$9:$G$528,2,FALSE)=0,"",VLOOKUP(A47,Emargement!$A$9:$G$528,2,FALSE))</f>
        <v/>
      </c>
      <c r="C47" s="112" t="str">
        <f>IF(VLOOKUP(A47,Emargement!$A$9:$G$528,3,FALSE)=0,"",VLOOKUP(A47,Emargement!$A$9:$G$528,3,FALSE))</f>
        <v/>
      </c>
      <c r="D47" s="195" t="str">
        <f>IF(VLOOKUP(A47,Emargement!$A$9:$G$528,4,FALSE)=0,"",VLOOKUP(A47,Emargement!$A$9:$G$528,4,FALSE))</f>
        <v/>
      </c>
      <c r="E47" s="195"/>
      <c r="F47" s="83" t="str">
        <f>IF(VLOOKUP(A47,Emargement!$A$9:$G$528,7,FALSE)=0,"",VLOOKUP(A47,Emargement!$A$9:$G$528,7,FALSE))</f>
        <v/>
      </c>
    </row>
    <row r="48" spans="1:6" x14ac:dyDescent="0.25">
      <c r="A48" s="111">
        <f t="shared" si="0"/>
        <v>47</v>
      </c>
      <c r="B48" s="112" t="str">
        <f>IF(VLOOKUP(A48,Emargement!$A$9:$G$528,2,FALSE)=0,"",VLOOKUP(A48,Emargement!$A$9:$G$528,2,FALSE))</f>
        <v/>
      </c>
      <c r="C48" s="112" t="str">
        <f>IF(VLOOKUP(A48,Emargement!$A$9:$G$528,3,FALSE)=0,"",VLOOKUP(A48,Emargement!$A$9:$G$528,3,FALSE))</f>
        <v/>
      </c>
      <c r="D48" s="195" t="str">
        <f>IF(VLOOKUP(A48,Emargement!$A$9:$G$528,4,FALSE)=0,"",VLOOKUP(A48,Emargement!$A$9:$G$528,4,FALSE))</f>
        <v/>
      </c>
      <c r="E48" s="195"/>
      <c r="F48" s="83" t="str">
        <f>IF(VLOOKUP(A48,Emargement!$A$9:$G$528,7,FALSE)=0,"",VLOOKUP(A48,Emargement!$A$9:$G$528,7,FALSE))</f>
        <v/>
      </c>
    </row>
    <row r="49" spans="1:6" x14ac:dyDescent="0.25">
      <c r="A49" s="111">
        <f t="shared" si="0"/>
        <v>48</v>
      </c>
      <c r="B49" s="112" t="str">
        <f>IF(VLOOKUP(A49,Emargement!$A$9:$G$528,2,FALSE)=0,"",VLOOKUP(A49,Emargement!$A$9:$G$528,2,FALSE))</f>
        <v/>
      </c>
      <c r="C49" s="112" t="str">
        <f>IF(VLOOKUP(A49,Emargement!$A$9:$G$528,3,FALSE)=0,"",VLOOKUP(A49,Emargement!$A$9:$G$528,3,FALSE))</f>
        <v/>
      </c>
      <c r="D49" s="195" t="str">
        <f>IF(VLOOKUP(A49,Emargement!$A$9:$G$528,4,FALSE)=0,"",VLOOKUP(A49,Emargement!$A$9:$G$528,4,FALSE))</f>
        <v/>
      </c>
      <c r="E49" s="195"/>
      <c r="F49" s="83" t="str">
        <f>IF(VLOOKUP(A49,Emargement!$A$9:$G$528,7,FALSE)=0,"",VLOOKUP(A49,Emargement!$A$9:$G$528,7,FALSE))</f>
        <v/>
      </c>
    </row>
    <row r="50" spans="1:6" x14ac:dyDescent="0.25">
      <c r="A50" s="111">
        <f t="shared" si="0"/>
        <v>49</v>
      </c>
      <c r="B50" s="112" t="str">
        <f>IF(VLOOKUP(A50,Emargement!$A$9:$G$528,2,FALSE)=0,"",VLOOKUP(A50,Emargement!$A$9:$G$528,2,FALSE))</f>
        <v/>
      </c>
      <c r="C50" s="112" t="str">
        <f>IF(VLOOKUP(A50,Emargement!$A$9:$G$528,3,FALSE)=0,"",VLOOKUP(A50,Emargement!$A$9:$G$528,3,FALSE))</f>
        <v/>
      </c>
      <c r="D50" s="195" t="str">
        <f>IF(VLOOKUP(A50,Emargement!$A$9:$G$528,4,FALSE)=0,"",VLOOKUP(A50,Emargement!$A$9:$G$528,4,FALSE))</f>
        <v/>
      </c>
      <c r="E50" s="195"/>
      <c r="F50" s="83" t="str">
        <f>IF(VLOOKUP(A50,Emargement!$A$9:$G$528,7,FALSE)=0,"",VLOOKUP(A50,Emargement!$A$9:$G$528,7,FALSE))</f>
        <v/>
      </c>
    </row>
    <row r="51" spans="1:6" x14ac:dyDescent="0.25">
      <c r="A51" s="111">
        <f t="shared" si="0"/>
        <v>50</v>
      </c>
      <c r="B51" s="112" t="str">
        <f>IF(VLOOKUP(A51,Emargement!$A$9:$G$528,2,FALSE)=0,"",VLOOKUP(A51,Emargement!$A$9:$G$528,2,FALSE))</f>
        <v/>
      </c>
      <c r="C51" s="112" t="str">
        <f>IF(VLOOKUP(A51,Emargement!$A$9:$G$528,3,FALSE)=0,"",VLOOKUP(A51,Emargement!$A$9:$G$528,3,FALSE))</f>
        <v/>
      </c>
      <c r="D51" s="195" t="str">
        <f>IF(VLOOKUP(A51,Emargement!$A$9:$G$528,4,FALSE)=0,"",VLOOKUP(A51,Emargement!$A$9:$G$528,4,FALSE))</f>
        <v/>
      </c>
      <c r="E51" s="195"/>
      <c r="F51" s="83" t="str">
        <f>IF(VLOOKUP(A51,Emargement!$A$9:$G$528,7,FALSE)=0,"",VLOOKUP(A51,Emargement!$A$9:$G$528,7,FALSE))</f>
        <v/>
      </c>
    </row>
  </sheetData>
  <mergeCells count="52">
    <mergeCell ref="D51:E51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39:E39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27:E27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1:B1"/>
    <mergeCell ref="D2:E2"/>
    <mergeCell ref="D3:E3"/>
    <mergeCell ref="C1:E1"/>
    <mergeCell ref="D15:E15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</mergeCells>
  <pageMargins left="0.7" right="0.7" top="0.75" bottom="0.75" header="0.3" footer="0.3"/>
  <pageSetup paperSize="9" scale="91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2B24272-F60C-442F-BCFD-C4EE3811BC21}">
            <xm:f>VLOOKUP(A2,Emargement!$A$9:$J$528,10,FALSE)&lt;&gt;0</xm:f>
            <x14:dxf>
              <font>
                <strike/>
              </font>
            </x14:dxf>
          </x14:cfRule>
          <xm:sqref>A2:F51</xm:sqref>
        </x14:conditionalFormatting>
        <x14:conditionalFormatting xmlns:xm="http://schemas.microsoft.com/office/excel/2006/main">
          <x14:cfRule type="expression" priority="2" id="{764382BD-BEDE-466B-8D3E-DF962F8D486B}">
            <xm:f>VLOOKUP(A2,Emargement!$A$9:$J$528,10,FALSE)&lt;&gt;""</xm:f>
            <x14:dxf>
              <font>
                <strike/>
              </font>
            </x14:dxf>
          </x14:cfRule>
          <xm:sqref>B2:F51</xm:sqref>
        </x14:conditionalFormatting>
        <x14:conditionalFormatting xmlns:xm="http://schemas.microsoft.com/office/excel/2006/main">
          <x14:cfRule type="expression" priority="3" id="{EC837155-AAC7-4DCE-BBCB-CD06B97E1BB1}">
            <xm:f>VLOOKUP(A2,Emargement!$A$9:$J$528,10,FALSE)&lt;&gt;""</xm:f>
            <x14:dxf>
              <font>
                <strike/>
              </font>
            </x14:dxf>
          </x14:cfRule>
          <xm:sqref>C2:F51</xm:sqref>
        </x14:conditionalFormatting>
        <x14:conditionalFormatting xmlns:xm="http://schemas.microsoft.com/office/excel/2006/main">
          <x14:cfRule type="expression" priority="4" id="{26E21BBD-97E0-4B64-8991-8D43082192FF}">
            <xm:f>VLOOKUP(A2,Emargement!$A$9:$J$528,10,FALSE)&lt;&gt;""</xm:f>
            <x14:dxf>
              <font>
                <strike/>
              </font>
            </x14:dxf>
          </x14:cfRule>
          <xm:sqref>D2:F51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>
    <tabColor theme="9" tint="0.59999389629810485"/>
  </sheetPr>
  <dimension ref="A1:V51"/>
  <sheetViews>
    <sheetView zoomScale="90" zoomScaleNormal="90" workbookViewId="0">
      <selection activeCell="C1" sqref="C1:H1"/>
    </sheetView>
  </sheetViews>
  <sheetFormatPr baseColWidth="10" defaultRowHeight="15" x14ac:dyDescent="0.25"/>
  <cols>
    <col min="1" max="1" width="3.28515625" customWidth="1"/>
    <col min="2" max="2" width="12" customWidth="1"/>
    <col min="3" max="3" width="10" customWidth="1"/>
    <col min="4" max="4" width="18.5703125" customWidth="1"/>
    <col min="5" max="5" width="5.28515625" customWidth="1"/>
    <col min="6" max="6" width="3.28515625" customWidth="1"/>
    <col min="7" max="7" width="12" customWidth="1"/>
    <col min="8" max="8" width="10" customWidth="1"/>
    <col min="9" max="9" width="18.5703125" customWidth="1"/>
    <col min="10" max="10" width="5.28515625" customWidth="1"/>
    <col min="11" max="11" width="3.28515625" customWidth="1"/>
    <col min="12" max="12" width="11.85546875" customWidth="1"/>
    <col min="13" max="13" width="10" customWidth="1"/>
    <col min="14" max="14" width="18.5703125" customWidth="1"/>
    <col min="15" max="15" width="5.28515625" customWidth="1"/>
    <col min="16" max="16" width="3.28515625" customWidth="1"/>
    <col min="17" max="17" width="11.85546875" customWidth="1"/>
    <col min="18" max="18" width="10" customWidth="1"/>
    <col min="19" max="19" width="18.5703125" customWidth="1"/>
    <col min="20" max="20" width="5.28515625" customWidth="1"/>
  </cols>
  <sheetData>
    <row r="1" spans="1:20" s="84" customFormat="1" ht="16.149999999999999" customHeight="1" thickBot="1" x14ac:dyDescent="0.3">
      <c r="A1" s="199" t="str">
        <f>IF(Emargement!G4="","",Emargement!G4)</f>
        <v/>
      </c>
      <c r="B1" s="200"/>
      <c r="C1" s="201" t="str">
        <f>IF(Emargement!C4="","",Emargement!C4)&amp;" - "&amp;IF(Emargement!G3="","",Emargement!G3)</f>
        <v xml:space="preserve"> - </v>
      </c>
      <c r="D1" s="201"/>
      <c r="E1" s="201"/>
      <c r="F1" s="201"/>
      <c r="G1" s="201"/>
      <c r="H1" s="201"/>
      <c r="I1" s="197" t="str">
        <f>"Partants : "&amp;'Feuille de saisie'!AD3</f>
        <v>Partants : 0</v>
      </c>
      <c r="J1" s="198"/>
      <c r="K1" s="199" t="str">
        <f>IF(Emargement!G4="","",Emargement!G4)</f>
        <v/>
      </c>
      <c r="L1" s="200"/>
      <c r="M1" s="201" t="str">
        <f>IF(Emargement!C4="","",Emargement!C4)&amp;" - "&amp;IF(Emargement!G3="","",Emargement!G3)</f>
        <v xml:space="preserve"> - </v>
      </c>
      <c r="N1" s="201"/>
      <c r="O1" s="201"/>
      <c r="P1" s="201"/>
      <c r="Q1" s="201"/>
      <c r="R1" s="201"/>
      <c r="S1" s="197" t="str">
        <f>"Partants : "&amp;'Feuille de saisie'!AD3</f>
        <v>Partants : 0</v>
      </c>
      <c r="T1" s="198"/>
    </row>
    <row r="2" spans="1:20" ht="15.75" customHeight="1" x14ac:dyDescent="0.25">
      <c r="A2" s="77">
        <f>Emargement!A9</f>
        <v>1</v>
      </c>
      <c r="B2" s="78" t="str">
        <f>IF(VLOOKUP(A2,Emargement!$A$9:$G$528,2,FALSE)=0,"",VLOOKUP(A2,Emargement!$A$9:$G$528,2,FALSE))</f>
        <v/>
      </c>
      <c r="C2" s="78" t="str">
        <f>IF(VLOOKUP(A2,Emargement!$A$9:$G$528,3,FALSE)=0,"",VLOOKUP(A2,Emargement!$A$9:$G$528,3,FALSE))</f>
        <v/>
      </c>
      <c r="D2" s="78" t="str">
        <f>IF(VLOOKUP(A2,Emargement!$A$9:$G$528,4,FALSE)=0,"",VLOOKUP(A2,Emargement!$A$9:$G$528,4,FALSE))</f>
        <v/>
      </c>
      <c r="E2" s="79" t="str">
        <f>IF(VLOOKUP(A2,Emargement!$A$9:$G$528,7,FALSE)=0,"",VLOOKUP(A2,Emargement!$A$9:$G$528,7,FALSE))</f>
        <v/>
      </c>
      <c r="F2" s="77">
        <f>A51+1</f>
        <v>51</v>
      </c>
      <c r="G2" s="78" t="str">
        <f>IF(VLOOKUP(F2,Emargement!$A$9:$G$528,2,FALSE)=0,"",VLOOKUP(F2,Emargement!$A$9:$G$528,2,FALSE))</f>
        <v/>
      </c>
      <c r="H2" s="78" t="str">
        <f>IF(VLOOKUP(F2,Emargement!$A$9:$G$528,3,FALSE)=0,"",VLOOKUP(F2,Emargement!$A$9:$G$528,3,FALSE))</f>
        <v/>
      </c>
      <c r="I2" s="78" t="str">
        <f>IF(VLOOKUP(F2,Emargement!$A$9:$G$528,4,FALSE)=0,"",VLOOKUP(F2,Emargement!$A$9:$G$528,4,FALSE))</f>
        <v/>
      </c>
      <c r="J2" s="78" t="str">
        <f>IF(VLOOKUP(F2,Emargement!$A$9:$G$528,7,FALSE)=0,"",VLOOKUP(F2,Emargement!$A$9:$G$528,7,FALSE))</f>
        <v/>
      </c>
      <c r="K2" s="77">
        <f>F51+1</f>
        <v>101</v>
      </c>
      <c r="L2" s="78" t="str">
        <f>IF(VLOOKUP(K2,Emargement!$A$9:$G$528,2,FALSE)=0,"",VLOOKUP(K2,Emargement!$A$9:$G$528,2,FALSE))</f>
        <v/>
      </c>
      <c r="M2" s="78" t="str">
        <f>IF(VLOOKUP(K2,Emargement!$A$9:$G$528,3,FALSE)=0,"",VLOOKUP(K2,Emargement!$A$9:$G$528,3,FALSE))</f>
        <v/>
      </c>
      <c r="N2" s="78" t="str">
        <f>IF(VLOOKUP(K2,Emargement!$A$9:$G$528,4,FALSE)=0,"",VLOOKUP(K2,Emargement!$A$9:$G$528,4,FALSE))</f>
        <v/>
      </c>
      <c r="O2" s="78" t="str">
        <f>IF(VLOOKUP(K2,Emargement!$A$9:$G$528,7,FALSE)=0,"",VLOOKUP(K2,Emargement!$A$9:$G$528,7,FALSE))</f>
        <v/>
      </c>
      <c r="P2" s="77">
        <f>K51+1</f>
        <v>151</v>
      </c>
      <c r="Q2" s="78" t="str">
        <f>IF(VLOOKUP(P2,Emargement!$A$9:$G$528,2,FALSE)=0,"",VLOOKUP(P2,Emargement!$A$9:$G$528,2,FALSE))</f>
        <v/>
      </c>
      <c r="R2" s="78" t="str">
        <f>IF(VLOOKUP(P2,Emargement!$A$9:$G$528,3,FALSE)=0,"",VLOOKUP(P2,Emargement!$A$9:$G$528,3,FALSE))</f>
        <v/>
      </c>
      <c r="S2" s="78" t="str">
        <f>IF(VLOOKUP(P2,Emargement!$A$9:$G$528,4,FALSE)=0,"",VLOOKUP(P2,Emargement!$A$9:$G$528,4,FALSE))</f>
        <v/>
      </c>
      <c r="T2" s="78" t="str">
        <f>IF(VLOOKUP(P2,Emargement!$A$9:$G$528,7,FALSE)=0,"",VLOOKUP(P2,Emargement!$A$9:$G$528,7,FALSE))</f>
        <v/>
      </c>
    </row>
    <row r="3" spans="1:20" ht="15.75" customHeight="1" x14ac:dyDescent="0.25">
      <c r="A3" s="80">
        <f>A2+1</f>
        <v>2</v>
      </c>
      <c r="B3" s="78" t="str">
        <f>IF(VLOOKUP(A3,Emargement!$A$9:$G$528,2,FALSE)=0,"",VLOOKUP(A3,Emargement!$A$9:$G$528,2,FALSE))</f>
        <v/>
      </c>
      <c r="C3" s="78" t="str">
        <f>IF(VLOOKUP(A3,Emargement!$A$9:$G$528,3,FALSE)=0,"",VLOOKUP(A3,Emargement!$A$9:$G$528,3,FALSE))</f>
        <v/>
      </c>
      <c r="D3" s="78" t="str">
        <f>IF(VLOOKUP(A3,Emargement!$A$9:$G$528,4,FALSE)=0,"",VLOOKUP(A3,Emargement!$A$9:$G$528,4,FALSE))</f>
        <v/>
      </c>
      <c r="E3" s="79" t="str">
        <f>IF(VLOOKUP(A3,Emargement!$A$9:$G$528,7,FALSE)=0,"",VLOOKUP(A3,Emargement!$A$9:$G$528,7,FALSE))</f>
        <v/>
      </c>
      <c r="F3" s="80">
        <f>F2+1</f>
        <v>52</v>
      </c>
      <c r="G3" s="78" t="str">
        <f>IF(VLOOKUP(F3,Emargement!$A$9:$G$528,2,FALSE)=0,"",VLOOKUP(F3,Emargement!$A$9:$G$528,2,FALSE))</f>
        <v/>
      </c>
      <c r="H3" s="78" t="str">
        <f>IF(VLOOKUP(F3,Emargement!$A$9:$G$528,3,FALSE)=0,"",VLOOKUP(F3,Emargement!$A$9:$G$528,3,FALSE))</f>
        <v/>
      </c>
      <c r="I3" s="78" t="str">
        <f>IF(VLOOKUP(F3,Emargement!$A$9:$G$528,4,FALSE)=0,"",VLOOKUP(F3,Emargement!$A$9:$G$528,4,FALSE))</f>
        <v/>
      </c>
      <c r="J3" s="81" t="str">
        <f>IF(VLOOKUP(F3,Emargement!$A$9:$G$528,7,FALSE)=0,"",VLOOKUP(F3,Emargement!$A$9:$G$528,7,FALSE))</f>
        <v/>
      </c>
      <c r="K3" s="80">
        <f>K2+1</f>
        <v>102</v>
      </c>
      <c r="L3" s="78" t="str">
        <f>IF(VLOOKUP(K3,Emargement!$A$9:$G$528,2,FALSE)=0,"",VLOOKUP(K3,Emargement!$A$9:$G$528,2,FALSE))</f>
        <v/>
      </c>
      <c r="M3" s="78" t="str">
        <f>IF(VLOOKUP(K3,Emargement!$A$9:$G$528,3,FALSE)=0,"",VLOOKUP(K3,Emargement!$A$9:$G$528,3,FALSE))</f>
        <v/>
      </c>
      <c r="N3" s="78" t="str">
        <f>IF(VLOOKUP(K3,Emargement!$A$9:$G$528,4,FALSE)=0,"",VLOOKUP(K3,Emargement!$A$9:$G$528,4,FALSE))</f>
        <v/>
      </c>
      <c r="O3" s="78" t="str">
        <f>IF(VLOOKUP(K3,Emargement!$A$9:$G$528,7,FALSE)=0,"",VLOOKUP(K3,Emargement!$A$9:$G$528,7,FALSE))</f>
        <v/>
      </c>
      <c r="P3" s="80">
        <f>P2+1</f>
        <v>152</v>
      </c>
      <c r="Q3" s="78" t="str">
        <f>IF(VLOOKUP(P3,Emargement!$A$9:$G$528,2,FALSE)=0,"",VLOOKUP(P3,Emargement!$A$9:$G$528,2,FALSE))</f>
        <v/>
      </c>
      <c r="R3" s="78" t="str">
        <f>IF(VLOOKUP(P3,Emargement!$A$9:$G$528,3,FALSE)=0,"",VLOOKUP(P3,Emargement!$A$9:$G$528,3,FALSE))</f>
        <v/>
      </c>
      <c r="S3" s="78" t="str">
        <f>IF(VLOOKUP(P3,Emargement!$A$9:$G$528,4,FALSE)=0,"",VLOOKUP(P3,Emargement!$A$9:$G$528,4,FALSE))</f>
        <v/>
      </c>
      <c r="T3" s="78" t="str">
        <f>IF(VLOOKUP(P3,Emargement!$A$9:$G$528,7,FALSE)=0,"",VLOOKUP(P3,Emargement!$A$9:$G$528,7,FALSE))</f>
        <v/>
      </c>
    </row>
    <row r="4" spans="1:20" ht="15.75" customHeight="1" x14ac:dyDescent="0.25">
      <c r="A4" s="80">
        <f t="shared" ref="A4:A51" si="0">A3+1</f>
        <v>3</v>
      </c>
      <c r="B4" s="78" t="str">
        <f>IF(VLOOKUP(A4,Emargement!$A$9:$G$528,2,FALSE)=0,"",VLOOKUP(A4,Emargement!$A$9:$G$528,2,FALSE))</f>
        <v/>
      </c>
      <c r="C4" s="78" t="str">
        <f>IF(VLOOKUP(A4,Emargement!$A$9:$G$528,3,FALSE)=0,"",VLOOKUP(A4,Emargement!$A$9:$G$528,3,FALSE))</f>
        <v/>
      </c>
      <c r="D4" s="78" t="str">
        <f>IF(VLOOKUP(A4,Emargement!$A$9:$G$528,4,FALSE)=0,"",VLOOKUP(A4,Emargement!$A$9:$G$528,4,FALSE))</f>
        <v/>
      </c>
      <c r="E4" s="79" t="str">
        <f>IF(VLOOKUP(A4,Emargement!$A$9:$G$528,7,FALSE)=0,"",VLOOKUP(A4,Emargement!$A$9:$G$528,7,FALSE))</f>
        <v/>
      </c>
      <c r="F4" s="80">
        <f t="shared" ref="F4:F51" si="1">F3+1</f>
        <v>53</v>
      </c>
      <c r="G4" s="78" t="str">
        <f>IF(VLOOKUP(F4,Emargement!$A$9:$G$528,2,FALSE)=0,"",VLOOKUP(F4,Emargement!$A$9:$G$528,2,FALSE))</f>
        <v/>
      </c>
      <c r="H4" s="78" t="str">
        <f>IF(VLOOKUP(F4,Emargement!$A$9:$G$528,3,FALSE)=0,"",VLOOKUP(F4,Emargement!$A$9:$G$528,3,FALSE))</f>
        <v/>
      </c>
      <c r="I4" s="78" t="str">
        <f>IF(VLOOKUP(F4,Emargement!$A$9:$G$528,4,FALSE)=0,"",VLOOKUP(F4,Emargement!$A$9:$G$528,4,FALSE))</f>
        <v/>
      </c>
      <c r="J4" s="81" t="str">
        <f>IF(VLOOKUP(F4,Emargement!$A$9:$G$528,7,FALSE)=0,"",VLOOKUP(F4,Emargement!$A$9:$G$528,7,FALSE))</f>
        <v/>
      </c>
      <c r="K4" s="80">
        <f t="shared" ref="K4:K51" si="2">K3+1</f>
        <v>103</v>
      </c>
      <c r="L4" s="78" t="str">
        <f>IF(VLOOKUP(K4,Emargement!$A$9:$G$528,2,FALSE)=0,"",VLOOKUP(K4,Emargement!$A$9:$G$528,2,FALSE))</f>
        <v/>
      </c>
      <c r="M4" s="78" t="str">
        <f>IF(VLOOKUP(K4,Emargement!$A$9:$G$528,3,FALSE)=0,"",VLOOKUP(K4,Emargement!$A$9:$G$528,3,FALSE))</f>
        <v/>
      </c>
      <c r="N4" s="78" t="str">
        <f>IF(VLOOKUP(K4,Emargement!$A$9:$G$528,4,FALSE)=0,"",VLOOKUP(K4,Emargement!$A$9:$G$528,4,FALSE))</f>
        <v/>
      </c>
      <c r="O4" s="78" t="str">
        <f>IF(VLOOKUP(K4,Emargement!$A$9:$G$528,7,FALSE)=0,"",VLOOKUP(K4,Emargement!$A$9:$G$528,7,FALSE))</f>
        <v/>
      </c>
      <c r="P4" s="80">
        <f t="shared" ref="P4:P51" si="3">P3+1</f>
        <v>153</v>
      </c>
      <c r="Q4" s="78" t="str">
        <f>IF(VLOOKUP(P4,Emargement!$A$9:$G$528,2,FALSE)=0,"",VLOOKUP(P4,Emargement!$A$9:$G$528,2,FALSE))</f>
        <v/>
      </c>
      <c r="R4" s="78" t="str">
        <f>IF(VLOOKUP(P4,Emargement!$A$9:$G$528,3,FALSE)=0,"",VLOOKUP(P4,Emargement!$A$9:$G$528,3,FALSE))</f>
        <v/>
      </c>
      <c r="S4" s="78" t="str">
        <f>IF(VLOOKUP(P4,Emargement!$A$9:$G$528,4,FALSE)=0,"",VLOOKUP(P4,Emargement!$A$9:$G$528,4,FALSE))</f>
        <v/>
      </c>
      <c r="T4" s="78" t="str">
        <f>IF(VLOOKUP(P4,Emargement!$A$9:$G$528,7,FALSE)=0,"",VLOOKUP(P4,Emargement!$A$9:$G$528,7,FALSE))</f>
        <v/>
      </c>
    </row>
    <row r="5" spans="1:20" ht="15.75" customHeight="1" x14ac:dyDescent="0.25">
      <c r="A5" s="80">
        <f t="shared" si="0"/>
        <v>4</v>
      </c>
      <c r="B5" s="78" t="str">
        <f>IF(VLOOKUP(A5,Emargement!$A$9:$G$528,2,FALSE)=0,"",VLOOKUP(A5,Emargement!$A$9:$G$528,2,FALSE))</f>
        <v/>
      </c>
      <c r="C5" s="78" t="str">
        <f>IF(VLOOKUP(A5,Emargement!$A$9:$G$528,3,FALSE)=0,"",VLOOKUP(A5,Emargement!$A$9:$G$528,3,FALSE))</f>
        <v/>
      </c>
      <c r="D5" s="78" t="str">
        <f>IF(VLOOKUP(A5,Emargement!$A$9:$G$528,4,FALSE)=0,"",VLOOKUP(A5,Emargement!$A$9:$G$528,4,FALSE))</f>
        <v/>
      </c>
      <c r="E5" s="79" t="str">
        <f>IF(VLOOKUP(A5,Emargement!$A$9:$G$528,7,FALSE)=0,"",VLOOKUP(A5,Emargement!$A$9:$G$528,7,FALSE))</f>
        <v/>
      </c>
      <c r="F5" s="80">
        <f t="shared" si="1"/>
        <v>54</v>
      </c>
      <c r="G5" s="78" t="str">
        <f>IF(VLOOKUP(F5,Emargement!$A$9:$G$528,2,FALSE)=0,"",VLOOKUP(F5,Emargement!$A$9:$G$528,2,FALSE))</f>
        <v/>
      </c>
      <c r="H5" s="78" t="str">
        <f>IF(VLOOKUP(F5,Emargement!$A$9:$G$528,3,FALSE)=0,"",VLOOKUP(F5,Emargement!$A$9:$G$528,3,FALSE))</f>
        <v/>
      </c>
      <c r="I5" s="78" t="str">
        <f>IF(VLOOKUP(F5,Emargement!$A$9:$G$528,4,FALSE)=0,"",VLOOKUP(F5,Emargement!$A$9:$G$528,4,FALSE))</f>
        <v/>
      </c>
      <c r="J5" s="81" t="str">
        <f>IF(VLOOKUP(F5,Emargement!$A$9:$G$528,7,FALSE)=0,"",VLOOKUP(F5,Emargement!$A$9:$G$528,7,FALSE))</f>
        <v/>
      </c>
      <c r="K5" s="80">
        <f t="shared" si="2"/>
        <v>104</v>
      </c>
      <c r="L5" s="78" t="str">
        <f>IF(VLOOKUP(K5,Emargement!$A$9:$G$528,2,FALSE)=0,"",VLOOKUP(K5,Emargement!$A$9:$G$528,2,FALSE))</f>
        <v/>
      </c>
      <c r="M5" s="78" t="str">
        <f>IF(VLOOKUP(K5,Emargement!$A$9:$G$528,3,FALSE)=0,"",VLOOKUP(K5,Emargement!$A$9:$G$528,3,FALSE))</f>
        <v/>
      </c>
      <c r="N5" s="78" t="str">
        <f>IF(VLOOKUP(K5,Emargement!$A$9:$G$528,4,FALSE)=0,"",VLOOKUP(K5,Emargement!$A$9:$G$528,4,FALSE))</f>
        <v/>
      </c>
      <c r="O5" s="78" t="str">
        <f>IF(VLOOKUP(K5,Emargement!$A$9:$G$528,7,FALSE)=0,"",VLOOKUP(K5,Emargement!$A$9:$G$528,7,FALSE))</f>
        <v/>
      </c>
      <c r="P5" s="80">
        <f t="shared" si="3"/>
        <v>154</v>
      </c>
      <c r="Q5" s="78" t="str">
        <f>IF(VLOOKUP(P5,Emargement!$A$9:$G$528,2,FALSE)=0,"",VLOOKUP(P5,Emargement!$A$9:$G$528,2,FALSE))</f>
        <v/>
      </c>
      <c r="R5" s="78" t="str">
        <f>IF(VLOOKUP(P5,Emargement!$A$9:$G$528,3,FALSE)=0,"",VLOOKUP(P5,Emargement!$A$9:$G$528,3,FALSE))</f>
        <v/>
      </c>
      <c r="S5" s="78" t="str">
        <f>IF(VLOOKUP(P5,Emargement!$A$9:$G$528,4,FALSE)=0,"",VLOOKUP(P5,Emargement!$A$9:$G$528,4,FALSE))</f>
        <v/>
      </c>
      <c r="T5" s="78" t="str">
        <f>IF(VLOOKUP(P5,Emargement!$A$9:$G$528,7,FALSE)=0,"",VLOOKUP(P5,Emargement!$A$9:$G$528,7,FALSE))</f>
        <v/>
      </c>
    </row>
    <row r="6" spans="1:20" ht="15.75" customHeight="1" x14ac:dyDescent="0.25">
      <c r="A6" s="80">
        <f t="shared" si="0"/>
        <v>5</v>
      </c>
      <c r="B6" s="78" t="str">
        <f>IF(VLOOKUP(A6,Emargement!$A$9:$G$528,2,FALSE)=0,"",VLOOKUP(A6,Emargement!$A$9:$G$528,2,FALSE))</f>
        <v/>
      </c>
      <c r="C6" s="78" t="str">
        <f>IF(VLOOKUP(A6,Emargement!$A$9:$G$528,3,FALSE)=0,"",VLOOKUP(A6,Emargement!$A$9:$G$528,3,FALSE))</f>
        <v/>
      </c>
      <c r="D6" s="78" t="str">
        <f>IF(VLOOKUP(A6,Emargement!$A$9:$G$528,4,FALSE)=0,"",VLOOKUP(A6,Emargement!$A$9:$G$528,4,FALSE))</f>
        <v/>
      </c>
      <c r="E6" s="79" t="str">
        <f>IF(VLOOKUP(A6,Emargement!$A$9:$G$528,7,FALSE)=0,"",VLOOKUP(A6,Emargement!$A$9:$G$528,7,FALSE))</f>
        <v/>
      </c>
      <c r="F6" s="80">
        <f t="shared" si="1"/>
        <v>55</v>
      </c>
      <c r="G6" s="78" t="str">
        <f>IF(VLOOKUP(F6,Emargement!$A$9:$G$528,2,FALSE)=0,"",VLOOKUP(F6,Emargement!$A$9:$G$528,2,FALSE))</f>
        <v/>
      </c>
      <c r="H6" s="78" t="str">
        <f>IF(VLOOKUP(F6,Emargement!$A$9:$G$528,3,FALSE)=0,"",VLOOKUP(F6,Emargement!$A$9:$G$528,3,FALSE))</f>
        <v/>
      </c>
      <c r="I6" s="78" t="str">
        <f>IF(VLOOKUP(F6,Emargement!$A$9:$G$528,4,FALSE)=0,"",VLOOKUP(F6,Emargement!$A$9:$G$528,4,FALSE))</f>
        <v/>
      </c>
      <c r="J6" s="81" t="str">
        <f>IF(VLOOKUP(F6,Emargement!$A$9:$G$528,7,FALSE)=0,"",VLOOKUP(F6,Emargement!$A$9:$G$528,7,FALSE))</f>
        <v/>
      </c>
      <c r="K6" s="80">
        <f t="shared" si="2"/>
        <v>105</v>
      </c>
      <c r="L6" s="78" t="str">
        <f>IF(VLOOKUP(K6,Emargement!$A$9:$G$528,2,FALSE)=0,"",VLOOKUP(K6,Emargement!$A$9:$G$528,2,FALSE))</f>
        <v/>
      </c>
      <c r="M6" s="78" t="str">
        <f>IF(VLOOKUP(K6,Emargement!$A$9:$G$528,3,FALSE)=0,"",VLOOKUP(K6,Emargement!$A$9:$G$528,3,FALSE))</f>
        <v/>
      </c>
      <c r="N6" s="78" t="str">
        <f>IF(VLOOKUP(K6,Emargement!$A$9:$G$528,4,FALSE)=0,"",VLOOKUP(K6,Emargement!$A$9:$G$528,4,FALSE))</f>
        <v/>
      </c>
      <c r="O6" s="78" t="str">
        <f>IF(VLOOKUP(K6,Emargement!$A$9:$G$528,7,FALSE)=0,"",VLOOKUP(K6,Emargement!$A$9:$G$528,7,FALSE))</f>
        <v/>
      </c>
      <c r="P6" s="80">
        <f t="shared" si="3"/>
        <v>155</v>
      </c>
      <c r="Q6" s="78" t="str">
        <f>IF(VLOOKUP(P6,Emargement!$A$9:$G$528,2,FALSE)=0,"",VLOOKUP(P6,Emargement!$A$9:$G$528,2,FALSE))</f>
        <v/>
      </c>
      <c r="R6" s="78" t="str">
        <f>IF(VLOOKUP(P6,Emargement!$A$9:$G$528,3,FALSE)=0,"",VLOOKUP(P6,Emargement!$A$9:$G$528,3,FALSE))</f>
        <v/>
      </c>
      <c r="S6" s="78" t="str">
        <f>IF(VLOOKUP(P6,Emargement!$A$9:$G$528,4,FALSE)=0,"",VLOOKUP(P6,Emargement!$A$9:$G$528,4,FALSE))</f>
        <v/>
      </c>
      <c r="T6" s="78" t="str">
        <f>IF(VLOOKUP(P6,Emargement!$A$9:$G$528,7,FALSE)=0,"",VLOOKUP(P6,Emargement!$A$9:$G$528,7,FALSE))</f>
        <v/>
      </c>
    </row>
    <row r="7" spans="1:20" ht="15.75" customHeight="1" x14ac:dyDescent="0.25">
      <c r="A7" s="80">
        <f t="shared" si="0"/>
        <v>6</v>
      </c>
      <c r="B7" s="78" t="str">
        <f>IF(VLOOKUP(A7,Emargement!$A$9:$G$528,2,FALSE)=0,"",VLOOKUP(A7,Emargement!$A$9:$G$528,2,FALSE))</f>
        <v/>
      </c>
      <c r="C7" s="78" t="str">
        <f>IF(VLOOKUP(A7,Emargement!$A$9:$G$528,3,FALSE)=0,"",VLOOKUP(A7,Emargement!$A$9:$G$528,3,FALSE))</f>
        <v/>
      </c>
      <c r="D7" s="78" t="str">
        <f>IF(VLOOKUP(A7,Emargement!$A$9:$G$528,4,FALSE)=0,"",VLOOKUP(A7,Emargement!$A$9:$G$528,4,FALSE))</f>
        <v/>
      </c>
      <c r="E7" s="79" t="str">
        <f>IF(VLOOKUP(A7,Emargement!$A$9:$G$528,7,FALSE)=0,"",VLOOKUP(A7,Emargement!$A$9:$G$528,7,FALSE))</f>
        <v/>
      </c>
      <c r="F7" s="80">
        <f t="shared" si="1"/>
        <v>56</v>
      </c>
      <c r="G7" s="78" t="str">
        <f>IF(VLOOKUP(F7,Emargement!$A$9:$G$528,2,FALSE)=0,"",VLOOKUP(F7,Emargement!$A$9:$G$528,2,FALSE))</f>
        <v/>
      </c>
      <c r="H7" s="78" t="str">
        <f>IF(VLOOKUP(F7,Emargement!$A$9:$G$528,3,FALSE)=0,"",VLOOKUP(F7,Emargement!$A$9:$G$528,3,FALSE))</f>
        <v/>
      </c>
      <c r="I7" s="78" t="str">
        <f>IF(VLOOKUP(F7,Emargement!$A$9:$G$528,4,FALSE)=0,"",VLOOKUP(F7,Emargement!$A$9:$G$528,4,FALSE))</f>
        <v/>
      </c>
      <c r="J7" s="81" t="str">
        <f>IF(VLOOKUP(F7,Emargement!$A$9:$G$528,7,FALSE)=0,"",VLOOKUP(F7,Emargement!$A$9:$G$528,7,FALSE))</f>
        <v/>
      </c>
      <c r="K7" s="80">
        <f t="shared" si="2"/>
        <v>106</v>
      </c>
      <c r="L7" s="78" t="str">
        <f>IF(VLOOKUP(K7,Emargement!$A$9:$G$528,2,FALSE)=0,"",VLOOKUP(K7,Emargement!$A$9:$G$528,2,FALSE))</f>
        <v/>
      </c>
      <c r="M7" s="78" t="str">
        <f>IF(VLOOKUP(K7,Emargement!$A$9:$G$528,3,FALSE)=0,"",VLOOKUP(K7,Emargement!$A$9:$G$528,3,FALSE))</f>
        <v/>
      </c>
      <c r="N7" s="78" t="str">
        <f>IF(VLOOKUP(K7,Emargement!$A$9:$G$528,4,FALSE)=0,"",VLOOKUP(K7,Emargement!$A$9:$G$528,4,FALSE))</f>
        <v/>
      </c>
      <c r="O7" s="78" t="str">
        <f>IF(VLOOKUP(K7,Emargement!$A$9:$G$528,7,FALSE)=0,"",VLOOKUP(K7,Emargement!$A$9:$G$528,7,FALSE))</f>
        <v/>
      </c>
      <c r="P7" s="80">
        <f t="shared" si="3"/>
        <v>156</v>
      </c>
      <c r="Q7" s="78" t="str">
        <f>IF(VLOOKUP(P7,Emargement!$A$9:$G$528,2,FALSE)=0,"",VLOOKUP(P7,Emargement!$A$9:$G$528,2,FALSE))</f>
        <v/>
      </c>
      <c r="R7" s="78" t="str">
        <f>IF(VLOOKUP(P7,Emargement!$A$9:$G$528,3,FALSE)=0,"",VLOOKUP(P7,Emargement!$A$9:$G$528,3,FALSE))</f>
        <v/>
      </c>
      <c r="S7" s="78" t="str">
        <f>IF(VLOOKUP(P7,Emargement!$A$9:$G$528,4,FALSE)=0,"",VLOOKUP(P7,Emargement!$A$9:$G$528,4,FALSE))</f>
        <v/>
      </c>
      <c r="T7" s="78" t="str">
        <f>IF(VLOOKUP(P7,Emargement!$A$9:$G$528,7,FALSE)=0,"",VLOOKUP(P7,Emargement!$A$9:$G$528,7,FALSE))</f>
        <v/>
      </c>
    </row>
    <row r="8" spans="1:20" ht="15.75" customHeight="1" x14ac:dyDescent="0.25">
      <c r="A8" s="80">
        <f t="shared" si="0"/>
        <v>7</v>
      </c>
      <c r="B8" s="78" t="str">
        <f>IF(VLOOKUP(A8,Emargement!$A$9:$G$528,2,FALSE)=0,"",VLOOKUP(A8,Emargement!$A$9:$G$528,2,FALSE))</f>
        <v/>
      </c>
      <c r="C8" s="78" t="str">
        <f>IF(VLOOKUP(A8,Emargement!$A$9:$G$528,3,FALSE)=0,"",VLOOKUP(A8,Emargement!$A$9:$G$528,3,FALSE))</f>
        <v/>
      </c>
      <c r="D8" s="78" t="str">
        <f>IF(VLOOKUP(A8,Emargement!$A$9:$G$528,4,FALSE)=0,"",VLOOKUP(A8,Emargement!$A$9:$G$528,4,FALSE))</f>
        <v/>
      </c>
      <c r="E8" s="79" t="str">
        <f>IF(VLOOKUP(A8,Emargement!$A$9:$G$528,7,FALSE)=0,"",VLOOKUP(A8,Emargement!$A$9:$G$528,7,FALSE))</f>
        <v/>
      </c>
      <c r="F8" s="80">
        <f t="shared" si="1"/>
        <v>57</v>
      </c>
      <c r="G8" s="78" t="str">
        <f>IF(VLOOKUP(F8,Emargement!$A$9:$G$528,2,FALSE)=0,"",VLOOKUP(F8,Emargement!$A$9:$G$528,2,FALSE))</f>
        <v/>
      </c>
      <c r="H8" s="78" t="str">
        <f>IF(VLOOKUP(F8,Emargement!$A$9:$G$528,3,FALSE)=0,"",VLOOKUP(F8,Emargement!$A$9:$G$528,3,FALSE))</f>
        <v/>
      </c>
      <c r="I8" s="78" t="str">
        <f>IF(VLOOKUP(F8,Emargement!$A$9:$G$528,4,FALSE)=0,"",VLOOKUP(F8,Emargement!$A$9:$G$528,4,FALSE))</f>
        <v/>
      </c>
      <c r="J8" s="81" t="str">
        <f>IF(VLOOKUP(F8,Emargement!$A$9:$G$528,7,FALSE)=0,"",VLOOKUP(F8,Emargement!$A$9:$G$528,7,FALSE))</f>
        <v/>
      </c>
      <c r="K8" s="80">
        <f t="shared" si="2"/>
        <v>107</v>
      </c>
      <c r="L8" s="78" t="str">
        <f>IF(VLOOKUP(K8,Emargement!$A$9:$G$528,2,FALSE)=0,"",VLOOKUP(K8,Emargement!$A$9:$G$528,2,FALSE))</f>
        <v/>
      </c>
      <c r="M8" s="78" t="str">
        <f>IF(VLOOKUP(K8,Emargement!$A$9:$G$528,3,FALSE)=0,"",VLOOKUP(K8,Emargement!$A$9:$G$528,3,FALSE))</f>
        <v/>
      </c>
      <c r="N8" s="78" t="str">
        <f>IF(VLOOKUP(K8,Emargement!$A$9:$G$528,4,FALSE)=0,"",VLOOKUP(K8,Emargement!$A$9:$G$528,4,FALSE))</f>
        <v/>
      </c>
      <c r="O8" s="78" t="str">
        <f>IF(VLOOKUP(K8,Emargement!$A$9:$G$528,7,FALSE)=0,"",VLOOKUP(K8,Emargement!$A$9:$G$528,7,FALSE))</f>
        <v/>
      </c>
      <c r="P8" s="80">
        <f t="shared" si="3"/>
        <v>157</v>
      </c>
      <c r="Q8" s="78" t="str">
        <f>IF(VLOOKUP(P8,Emargement!$A$9:$G$528,2,FALSE)=0,"",VLOOKUP(P8,Emargement!$A$9:$G$528,2,FALSE))</f>
        <v/>
      </c>
      <c r="R8" s="78" t="str">
        <f>IF(VLOOKUP(P8,Emargement!$A$9:$G$528,3,FALSE)=0,"",VLOOKUP(P8,Emargement!$A$9:$G$528,3,FALSE))</f>
        <v/>
      </c>
      <c r="S8" s="78" t="str">
        <f>IF(VLOOKUP(P8,Emargement!$A$9:$G$528,4,FALSE)=0,"",VLOOKUP(P8,Emargement!$A$9:$G$528,4,FALSE))</f>
        <v/>
      </c>
      <c r="T8" s="78" t="str">
        <f>IF(VLOOKUP(P8,Emargement!$A$9:$G$528,7,FALSE)=0,"",VLOOKUP(P8,Emargement!$A$9:$G$528,7,FALSE))</f>
        <v/>
      </c>
    </row>
    <row r="9" spans="1:20" ht="15.75" customHeight="1" x14ac:dyDescent="0.25">
      <c r="A9" s="80">
        <f t="shared" si="0"/>
        <v>8</v>
      </c>
      <c r="B9" s="78" t="str">
        <f>IF(VLOOKUP(A9,Emargement!$A$9:$G$528,2,FALSE)=0,"",VLOOKUP(A9,Emargement!$A$9:$G$528,2,FALSE))</f>
        <v/>
      </c>
      <c r="C9" s="78" t="str">
        <f>IF(VLOOKUP(A9,Emargement!$A$9:$G$528,3,FALSE)=0,"",VLOOKUP(A9,Emargement!$A$9:$G$528,3,FALSE))</f>
        <v/>
      </c>
      <c r="D9" s="78" t="str">
        <f>IF(VLOOKUP(A9,Emargement!$A$9:$G$528,4,FALSE)=0,"",VLOOKUP(A9,Emargement!$A$9:$G$528,4,FALSE))</f>
        <v/>
      </c>
      <c r="E9" s="79" t="str">
        <f>IF(VLOOKUP(A9,Emargement!$A$9:$G$528,7,FALSE)=0,"",VLOOKUP(A9,Emargement!$A$9:$G$528,7,FALSE))</f>
        <v/>
      </c>
      <c r="F9" s="80">
        <f t="shared" si="1"/>
        <v>58</v>
      </c>
      <c r="G9" s="78" t="str">
        <f>IF(VLOOKUP(F9,Emargement!$A$9:$G$528,2,FALSE)=0,"",VLOOKUP(F9,Emargement!$A$9:$G$528,2,FALSE))</f>
        <v/>
      </c>
      <c r="H9" s="78" t="str">
        <f>IF(VLOOKUP(F9,Emargement!$A$9:$G$528,3,FALSE)=0,"",VLOOKUP(F9,Emargement!$A$9:$G$528,3,FALSE))</f>
        <v/>
      </c>
      <c r="I9" s="78" t="str">
        <f>IF(VLOOKUP(F9,Emargement!$A$9:$G$528,4,FALSE)=0,"",VLOOKUP(F9,Emargement!$A$9:$G$528,4,FALSE))</f>
        <v/>
      </c>
      <c r="J9" s="81" t="str">
        <f>IF(VLOOKUP(F9,Emargement!$A$9:$G$528,7,FALSE)=0,"",VLOOKUP(F9,Emargement!$A$9:$G$528,7,FALSE))</f>
        <v/>
      </c>
      <c r="K9" s="80">
        <f t="shared" si="2"/>
        <v>108</v>
      </c>
      <c r="L9" s="78" t="str">
        <f>IF(VLOOKUP(K9,Emargement!$A$9:$G$528,2,FALSE)=0,"",VLOOKUP(K9,Emargement!$A$9:$G$528,2,FALSE))</f>
        <v/>
      </c>
      <c r="M9" s="78" t="str">
        <f>IF(VLOOKUP(K9,Emargement!$A$9:$G$528,3,FALSE)=0,"",VLOOKUP(K9,Emargement!$A$9:$G$528,3,FALSE))</f>
        <v/>
      </c>
      <c r="N9" s="78" t="str">
        <f>IF(VLOOKUP(K9,Emargement!$A$9:$G$528,4,FALSE)=0,"",VLOOKUP(K9,Emargement!$A$9:$G$528,4,FALSE))</f>
        <v/>
      </c>
      <c r="O9" s="78" t="str">
        <f>IF(VLOOKUP(K9,Emargement!$A$9:$G$528,7,FALSE)=0,"",VLOOKUP(K9,Emargement!$A$9:$G$528,7,FALSE))</f>
        <v/>
      </c>
      <c r="P9" s="80">
        <f t="shared" si="3"/>
        <v>158</v>
      </c>
      <c r="Q9" s="78" t="str">
        <f>IF(VLOOKUP(P9,Emargement!$A$9:$G$528,2,FALSE)=0,"",VLOOKUP(P9,Emargement!$A$9:$G$528,2,FALSE))</f>
        <v/>
      </c>
      <c r="R9" s="78" t="str">
        <f>IF(VLOOKUP(P9,Emargement!$A$9:$G$528,3,FALSE)=0,"",VLOOKUP(P9,Emargement!$A$9:$G$528,3,FALSE))</f>
        <v/>
      </c>
      <c r="S9" s="78" t="str">
        <f>IF(VLOOKUP(P9,Emargement!$A$9:$G$528,4,FALSE)=0,"",VLOOKUP(P9,Emargement!$A$9:$G$528,4,FALSE))</f>
        <v/>
      </c>
      <c r="T9" s="78" t="str">
        <f>IF(VLOOKUP(P9,Emargement!$A$9:$G$528,7,FALSE)=0,"",VLOOKUP(P9,Emargement!$A$9:$G$528,7,FALSE))</f>
        <v/>
      </c>
    </row>
    <row r="10" spans="1:20" ht="15.75" customHeight="1" x14ac:dyDescent="0.25">
      <c r="A10" s="80">
        <f t="shared" si="0"/>
        <v>9</v>
      </c>
      <c r="B10" s="78" t="str">
        <f>IF(VLOOKUP(A10,Emargement!$A$9:$G$528,2,FALSE)=0,"",VLOOKUP(A10,Emargement!$A$9:$G$528,2,FALSE))</f>
        <v/>
      </c>
      <c r="C10" s="78" t="str">
        <f>IF(VLOOKUP(A10,Emargement!$A$9:$G$528,3,FALSE)=0,"",VLOOKUP(A10,Emargement!$A$9:$G$528,3,FALSE))</f>
        <v/>
      </c>
      <c r="D10" s="78" t="str">
        <f>IF(VLOOKUP(A10,Emargement!$A$9:$G$528,4,FALSE)=0,"",VLOOKUP(A10,Emargement!$A$9:$G$528,4,FALSE))</f>
        <v/>
      </c>
      <c r="E10" s="79" t="str">
        <f>IF(VLOOKUP(A10,Emargement!$A$9:$G$528,7,FALSE)=0,"",VLOOKUP(A10,Emargement!$A$9:$G$528,7,FALSE))</f>
        <v/>
      </c>
      <c r="F10" s="80">
        <f t="shared" si="1"/>
        <v>59</v>
      </c>
      <c r="G10" s="78" t="str">
        <f>IF(VLOOKUP(F10,Emargement!$A$9:$G$528,2,FALSE)=0,"",VLOOKUP(F10,Emargement!$A$9:$G$528,2,FALSE))</f>
        <v/>
      </c>
      <c r="H10" s="78" t="str">
        <f>IF(VLOOKUP(F10,Emargement!$A$9:$G$528,3,FALSE)=0,"",VLOOKUP(F10,Emargement!$A$9:$G$528,3,FALSE))</f>
        <v/>
      </c>
      <c r="I10" s="78" t="str">
        <f>IF(VLOOKUP(F10,Emargement!$A$9:$G$528,4,FALSE)=0,"",VLOOKUP(F10,Emargement!$A$9:$G$528,4,FALSE))</f>
        <v/>
      </c>
      <c r="J10" s="81" t="str">
        <f>IF(VLOOKUP(F10,Emargement!$A$9:$G$528,7,FALSE)=0,"",VLOOKUP(F10,Emargement!$A$9:$G$528,7,FALSE))</f>
        <v/>
      </c>
      <c r="K10" s="80">
        <f t="shared" si="2"/>
        <v>109</v>
      </c>
      <c r="L10" s="78" t="str">
        <f>IF(VLOOKUP(K10,Emargement!$A$9:$G$528,2,FALSE)=0,"",VLOOKUP(K10,Emargement!$A$9:$G$528,2,FALSE))</f>
        <v/>
      </c>
      <c r="M10" s="78" t="str">
        <f>IF(VLOOKUP(K10,Emargement!$A$9:$G$528,3,FALSE)=0,"",VLOOKUP(K10,Emargement!$A$9:$G$528,3,FALSE))</f>
        <v/>
      </c>
      <c r="N10" s="78" t="str">
        <f>IF(VLOOKUP(K10,Emargement!$A$9:$G$528,4,FALSE)=0,"",VLOOKUP(K10,Emargement!$A$9:$G$528,4,FALSE))</f>
        <v/>
      </c>
      <c r="O10" s="78" t="str">
        <f>IF(VLOOKUP(K10,Emargement!$A$9:$G$528,7,FALSE)=0,"",VLOOKUP(K10,Emargement!$A$9:$G$528,7,FALSE))</f>
        <v/>
      </c>
      <c r="P10" s="80">
        <f t="shared" si="3"/>
        <v>159</v>
      </c>
      <c r="Q10" s="78" t="str">
        <f>IF(VLOOKUP(P10,Emargement!$A$9:$G$528,2,FALSE)=0,"",VLOOKUP(P10,Emargement!$A$9:$G$528,2,FALSE))</f>
        <v/>
      </c>
      <c r="R10" s="78" t="str">
        <f>IF(VLOOKUP(P10,Emargement!$A$9:$G$528,3,FALSE)=0,"",VLOOKUP(P10,Emargement!$A$9:$G$528,3,FALSE))</f>
        <v/>
      </c>
      <c r="S10" s="78" t="str">
        <f>IF(VLOOKUP(P10,Emargement!$A$9:$G$528,4,FALSE)=0,"",VLOOKUP(P10,Emargement!$A$9:$G$528,4,FALSE))</f>
        <v/>
      </c>
      <c r="T10" s="78" t="str">
        <f>IF(VLOOKUP(P10,Emargement!$A$9:$G$528,7,FALSE)=0,"",VLOOKUP(P10,Emargement!$A$9:$G$528,7,FALSE))</f>
        <v/>
      </c>
    </row>
    <row r="11" spans="1:20" ht="15.75" customHeight="1" x14ac:dyDescent="0.25">
      <c r="A11" s="80">
        <f t="shared" si="0"/>
        <v>10</v>
      </c>
      <c r="B11" s="78" t="str">
        <f>IF(VLOOKUP(A11,Emargement!$A$9:$G$528,2,FALSE)=0,"",VLOOKUP(A11,Emargement!$A$9:$G$528,2,FALSE))</f>
        <v/>
      </c>
      <c r="C11" s="78" t="str">
        <f>IF(VLOOKUP(A11,Emargement!$A$9:$G$528,3,FALSE)=0,"",VLOOKUP(A11,Emargement!$A$9:$G$528,3,FALSE))</f>
        <v/>
      </c>
      <c r="D11" s="78" t="str">
        <f>IF(VLOOKUP(A11,Emargement!$A$9:$G$528,4,FALSE)=0,"",VLOOKUP(A11,Emargement!$A$9:$G$528,4,FALSE))</f>
        <v/>
      </c>
      <c r="E11" s="79" t="str">
        <f>IF(VLOOKUP(A11,Emargement!$A$9:$G$528,7,FALSE)=0,"",VLOOKUP(A11,Emargement!$A$9:$G$528,7,FALSE))</f>
        <v/>
      </c>
      <c r="F11" s="80">
        <f t="shared" si="1"/>
        <v>60</v>
      </c>
      <c r="G11" s="78" t="str">
        <f>IF(VLOOKUP(F11,Emargement!$A$9:$G$528,2,FALSE)=0,"",VLOOKUP(F11,Emargement!$A$9:$G$528,2,FALSE))</f>
        <v/>
      </c>
      <c r="H11" s="78" t="str">
        <f>IF(VLOOKUP(F11,Emargement!$A$9:$G$528,3,FALSE)=0,"",VLOOKUP(F11,Emargement!$A$9:$G$528,3,FALSE))</f>
        <v/>
      </c>
      <c r="I11" s="78" t="str">
        <f>IF(VLOOKUP(F11,Emargement!$A$9:$G$528,4,FALSE)=0,"",VLOOKUP(F11,Emargement!$A$9:$G$528,4,FALSE))</f>
        <v/>
      </c>
      <c r="J11" s="81" t="str">
        <f>IF(VLOOKUP(F11,Emargement!$A$9:$G$528,7,FALSE)=0,"",VLOOKUP(F11,Emargement!$A$9:$G$528,7,FALSE))</f>
        <v/>
      </c>
      <c r="K11" s="80">
        <f t="shared" si="2"/>
        <v>110</v>
      </c>
      <c r="L11" s="78" t="str">
        <f>IF(VLOOKUP(K11,Emargement!$A$9:$G$528,2,FALSE)=0,"",VLOOKUP(K11,Emargement!$A$9:$G$528,2,FALSE))</f>
        <v/>
      </c>
      <c r="M11" s="78" t="str">
        <f>IF(VLOOKUP(K11,Emargement!$A$9:$G$528,3,FALSE)=0,"",VLOOKUP(K11,Emargement!$A$9:$G$528,3,FALSE))</f>
        <v/>
      </c>
      <c r="N11" s="78" t="str">
        <f>IF(VLOOKUP(K11,Emargement!$A$9:$G$528,4,FALSE)=0,"",VLOOKUP(K11,Emargement!$A$9:$G$528,4,FALSE))</f>
        <v/>
      </c>
      <c r="O11" s="78" t="str">
        <f>IF(VLOOKUP(K11,Emargement!$A$9:$G$528,7,FALSE)=0,"",VLOOKUP(K11,Emargement!$A$9:$G$528,7,FALSE))</f>
        <v/>
      </c>
      <c r="P11" s="80">
        <f t="shared" si="3"/>
        <v>160</v>
      </c>
      <c r="Q11" s="78" t="str">
        <f>IF(VLOOKUP(P11,Emargement!$A$9:$G$528,2,FALSE)=0,"",VLOOKUP(P11,Emargement!$A$9:$G$528,2,FALSE))</f>
        <v/>
      </c>
      <c r="R11" s="78" t="str">
        <f>IF(VLOOKUP(P11,Emargement!$A$9:$G$528,3,FALSE)=0,"",VLOOKUP(P11,Emargement!$A$9:$G$528,3,FALSE))</f>
        <v/>
      </c>
      <c r="S11" s="78" t="str">
        <f>IF(VLOOKUP(P11,Emargement!$A$9:$G$528,4,FALSE)=0,"",VLOOKUP(P11,Emargement!$A$9:$G$528,4,FALSE))</f>
        <v/>
      </c>
      <c r="T11" s="78" t="str">
        <f>IF(VLOOKUP(P11,Emargement!$A$9:$G$528,7,FALSE)=0,"",VLOOKUP(P11,Emargement!$A$9:$G$528,7,FALSE))</f>
        <v/>
      </c>
    </row>
    <row r="12" spans="1:20" ht="15.75" customHeight="1" x14ac:dyDescent="0.25">
      <c r="A12" s="80">
        <f t="shared" si="0"/>
        <v>11</v>
      </c>
      <c r="B12" s="78" t="str">
        <f>IF(VLOOKUP(A12,Emargement!$A$9:$G$528,2,FALSE)=0,"",VLOOKUP(A12,Emargement!$A$9:$G$528,2,FALSE))</f>
        <v/>
      </c>
      <c r="C12" s="78" t="str">
        <f>IF(VLOOKUP(A12,Emargement!$A$9:$G$528,3,FALSE)=0,"",VLOOKUP(A12,Emargement!$A$9:$G$528,3,FALSE))</f>
        <v/>
      </c>
      <c r="D12" s="78" t="str">
        <f>IF(VLOOKUP(A12,Emargement!$A$9:$G$528,4,FALSE)=0,"",VLOOKUP(A12,Emargement!$A$9:$G$528,4,FALSE))</f>
        <v/>
      </c>
      <c r="E12" s="79" t="str">
        <f>IF(VLOOKUP(A12,Emargement!$A$9:$G$528,7,FALSE)=0,"",VLOOKUP(A12,Emargement!$A$9:$G$528,7,FALSE))</f>
        <v/>
      </c>
      <c r="F12" s="80">
        <f t="shared" si="1"/>
        <v>61</v>
      </c>
      <c r="G12" s="78" t="str">
        <f>IF(VLOOKUP(F12,Emargement!$A$9:$G$528,2,FALSE)=0,"",VLOOKUP(F12,Emargement!$A$9:$G$528,2,FALSE))</f>
        <v/>
      </c>
      <c r="H12" s="78" t="str">
        <f>IF(VLOOKUP(F12,Emargement!$A$9:$G$528,3,FALSE)=0,"",VLOOKUP(F12,Emargement!$A$9:$G$528,3,FALSE))</f>
        <v/>
      </c>
      <c r="I12" s="78" t="str">
        <f>IF(VLOOKUP(F12,Emargement!$A$9:$G$528,4,FALSE)=0,"",VLOOKUP(F12,Emargement!$A$9:$G$528,4,FALSE))</f>
        <v/>
      </c>
      <c r="J12" s="81" t="str">
        <f>IF(VLOOKUP(F12,Emargement!$A$9:$G$528,7,FALSE)=0,"",VLOOKUP(F12,Emargement!$A$9:$G$528,7,FALSE))</f>
        <v/>
      </c>
      <c r="K12" s="80">
        <f t="shared" si="2"/>
        <v>111</v>
      </c>
      <c r="L12" s="78" t="str">
        <f>IF(VLOOKUP(K12,Emargement!$A$9:$G$528,2,FALSE)=0,"",VLOOKUP(K12,Emargement!$A$9:$G$528,2,FALSE))</f>
        <v/>
      </c>
      <c r="M12" s="78" t="str">
        <f>IF(VLOOKUP(K12,Emargement!$A$9:$G$528,3,FALSE)=0,"",VLOOKUP(K12,Emargement!$A$9:$G$528,3,FALSE))</f>
        <v/>
      </c>
      <c r="N12" s="78" t="str">
        <f>IF(VLOOKUP(K12,Emargement!$A$9:$G$528,4,FALSE)=0,"",VLOOKUP(K12,Emargement!$A$9:$G$528,4,FALSE))</f>
        <v/>
      </c>
      <c r="O12" s="78" t="str">
        <f>IF(VLOOKUP(K12,Emargement!$A$9:$G$528,7,FALSE)=0,"",VLOOKUP(K12,Emargement!$A$9:$G$528,7,FALSE))</f>
        <v/>
      </c>
      <c r="P12" s="80">
        <f t="shared" si="3"/>
        <v>161</v>
      </c>
      <c r="Q12" s="78" t="str">
        <f>IF(VLOOKUP(P12,Emargement!$A$9:$G$528,2,FALSE)=0,"",VLOOKUP(P12,Emargement!$A$9:$G$528,2,FALSE))</f>
        <v/>
      </c>
      <c r="R12" s="78" t="str">
        <f>IF(VLOOKUP(P12,Emargement!$A$9:$G$528,3,FALSE)=0,"",VLOOKUP(P12,Emargement!$A$9:$G$528,3,FALSE))</f>
        <v/>
      </c>
      <c r="S12" s="78" t="str">
        <f>IF(VLOOKUP(P12,Emargement!$A$9:$G$528,4,FALSE)=0,"",VLOOKUP(P12,Emargement!$A$9:$G$528,4,FALSE))</f>
        <v/>
      </c>
      <c r="T12" s="78" t="str">
        <f>IF(VLOOKUP(P12,Emargement!$A$9:$G$528,7,FALSE)=0,"",VLOOKUP(P12,Emargement!$A$9:$G$528,7,FALSE))</f>
        <v/>
      </c>
    </row>
    <row r="13" spans="1:20" ht="15.75" customHeight="1" x14ac:dyDescent="0.25">
      <c r="A13" s="80">
        <f t="shared" si="0"/>
        <v>12</v>
      </c>
      <c r="B13" s="78" t="str">
        <f>IF(VLOOKUP(A13,Emargement!$A$9:$G$528,2,FALSE)=0,"",VLOOKUP(A13,Emargement!$A$9:$G$528,2,FALSE))</f>
        <v/>
      </c>
      <c r="C13" s="78" t="str">
        <f>IF(VLOOKUP(A13,Emargement!$A$9:$G$528,3,FALSE)=0,"",VLOOKUP(A13,Emargement!$A$9:$G$528,3,FALSE))</f>
        <v/>
      </c>
      <c r="D13" s="78" t="str">
        <f>IF(VLOOKUP(A13,Emargement!$A$9:$G$528,4,FALSE)=0,"",VLOOKUP(A13,Emargement!$A$9:$G$528,4,FALSE))</f>
        <v/>
      </c>
      <c r="E13" s="79" t="str">
        <f>IF(VLOOKUP(A13,Emargement!$A$9:$G$528,7,FALSE)=0,"",VLOOKUP(A13,Emargement!$A$9:$G$528,7,FALSE))</f>
        <v/>
      </c>
      <c r="F13" s="80">
        <f t="shared" si="1"/>
        <v>62</v>
      </c>
      <c r="G13" s="78" t="str">
        <f>IF(VLOOKUP(F13,Emargement!$A$9:$G$528,2,FALSE)=0,"",VLOOKUP(F13,Emargement!$A$9:$G$528,2,FALSE))</f>
        <v/>
      </c>
      <c r="H13" s="78" t="str">
        <f>IF(VLOOKUP(F13,Emargement!$A$9:$G$528,3,FALSE)=0,"",VLOOKUP(F13,Emargement!$A$9:$G$528,3,FALSE))</f>
        <v/>
      </c>
      <c r="I13" s="78" t="str">
        <f>IF(VLOOKUP(F13,Emargement!$A$9:$G$528,4,FALSE)=0,"",VLOOKUP(F13,Emargement!$A$9:$G$528,4,FALSE))</f>
        <v/>
      </c>
      <c r="J13" s="81" t="str">
        <f>IF(VLOOKUP(F13,Emargement!$A$9:$G$528,7,FALSE)=0,"",VLOOKUP(F13,Emargement!$A$9:$G$528,7,FALSE))</f>
        <v/>
      </c>
      <c r="K13" s="80">
        <f t="shared" si="2"/>
        <v>112</v>
      </c>
      <c r="L13" s="78" t="str">
        <f>IF(VLOOKUP(K13,Emargement!$A$9:$G$528,2,FALSE)=0,"",VLOOKUP(K13,Emargement!$A$9:$G$528,2,FALSE))</f>
        <v/>
      </c>
      <c r="M13" s="78" t="str">
        <f>IF(VLOOKUP(K13,Emargement!$A$9:$G$528,3,FALSE)=0,"",VLOOKUP(K13,Emargement!$A$9:$G$528,3,FALSE))</f>
        <v/>
      </c>
      <c r="N13" s="78" t="str">
        <f>IF(VLOOKUP(K13,Emargement!$A$9:$G$528,4,FALSE)=0,"",VLOOKUP(K13,Emargement!$A$9:$G$528,4,FALSE))</f>
        <v/>
      </c>
      <c r="O13" s="78" t="str">
        <f>IF(VLOOKUP(K13,Emargement!$A$9:$G$528,7,FALSE)=0,"",VLOOKUP(K13,Emargement!$A$9:$G$528,7,FALSE))</f>
        <v/>
      </c>
      <c r="P13" s="80">
        <f t="shared" si="3"/>
        <v>162</v>
      </c>
      <c r="Q13" s="78" t="str">
        <f>IF(VLOOKUP(P13,Emargement!$A$9:$G$528,2,FALSE)=0,"",VLOOKUP(P13,Emargement!$A$9:$G$528,2,FALSE))</f>
        <v/>
      </c>
      <c r="R13" s="78" t="str">
        <f>IF(VLOOKUP(P13,Emargement!$A$9:$G$528,3,FALSE)=0,"",VLOOKUP(P13,Emargement!$A$9:$G$528,3,FALSE))</f>
        <v/>
      </c>
      <c r="S13" s="78" t="str">
        <f>IF(VLOOKUP(P13,Emargement!$A$9:$G$528,4,FALSE)=0,"",VLOOKUP(P13,Emargement!$A$9:$G$528,4,FALSE))</f>
        <v/>
      </c>
      <c r="T13" s="78" t="str">
        <f>IF(VLOOKUP(P13,Emargement!$A$9:$G$528,7,FALSE)=0,"",VLOOKUP(P13,Emargement!$A$9:$G$528,7,FALSE))</f>
        <v/>
      </c>
    </row>
    <row r="14" spans="1:20" ht="15.75" customHeight="1" x14ac:dyDescent="0.25">
      <c r="A14" s="80">
        <f t="shared" si="0"/>
        <v>13</v>
      </c>
      <c r="B14" s="78" t="str">
        <f>IF(VLOOKUP(A14,Emargement!$A$9:$G$528,2,FALSE)=0,"",VLOOKUP(A14,Emargement!$A$9:$G$528,2,FALSE))</f>
        <v/>
      </c>
      <c r="C14" s="78" t="str">
        <f>IF(VLOOKUP(A14,Emargement!$A$9:$G$528,3,FALSE)=0,"",VLOOKUP(A14,Emargement!$A$9:$G$528,3,FALSE))</f>
        <v/>
      </c>
      <c r="D14" s="78" t="str">
        <f>IF(VLOOKUP(A14,Emargement!$A$9:$G$528,4,FALSE)=0,"",VLOOKUP(A14,Emargement!$A$9:$G$528,4,FALSE))</f>
        <v/>
      </c>
      <c r="E14" s="79" t="str">
        <f>IF(VLOOKUP(A14,Emargement!$A$9:$G$528,7,FALSE)=0,"",VLOOKUP(A14,Emargement!$A$9:$G$528,7,FALSE))</f>
        <v/>
      </c>
      <c r="F14" s="80">
        <f t="shared" si="1"/>
        <v>63</v>
      </c>
      <c r="G14" s="78" t="str">
        <f>IF(VLOOKUP(F14,Emargement!$A$9:$G$528,2,FALSE)=0,"",VLOOKUP(F14,Emargement!$A$9:$G$528,2,FALSE))</f>
        <v/>
      </c>
      <c r="H14" s="78" t="str">
        <f>IF(VLOOKUP(F14,Emargement!$A$9:$G$528,3,FALSE)=0,"",VLOOKUP(F14,Emargement!$A$9:$G$528,3,FALSE))</f>
        <v/>
      </c>
      <c r="I14" s="78" t="str">
        <f>IF(VLOOKUP(F14,Emargement!$A$9:$G$528,4,FALSE)=0,"",VLOOKUP(F14,Emargement!$A$9:$G$528,4,FALSE))</f>
        <v/>
      </c>
      <c r="J14" s="81" t="str">
        <f>IF(VLOOKUP(F14,Emargement!$A$9:$G$528,7,FALSE)=0,"",VLOOKUP(F14,Emargement!$A$9:$G$528,7,FALSE))</f>
        <v/>
      </c>
      <c r="K14" s="80">
        <f t="shared" si="2"/>
        <v>113</v>
      </c>
      <c r="L14" s="78" t="str">
        <f>IF(VLOOKUP(K14,Emargement!$A$9:$G$528,2,FALSE)=0,"",VLOOKUP(K14,Emargement!$A$9:$G$528,2,FALSE))</f>
        <v/>
      </c>
      <c r="M14" s="78" t="str">
        <f>IF(VLOOKUP(K14,Emargement!$A$9:$G$528,3,FALSE)=0,"",VLOOKUP(K14,Emargement!$A$9:$G$528,3,FALSE))</f>
        <v/>
      </c>
      <c r="N14" s="78" t="str">
        <f>IF(VLOOKUP(K14,Emargement!$A$9:$G$528,4,FALSE)=0,"",VLOOKUP(K14,Emargement!$A$9:$G$528,4,FALSE))</f>
        <v/>
      </c>
      <c r="O14" s="78" t="str">
        <f>IF(VLOOKUP(K14,Emargement!$A$9:$G$528,7,FALSE)=0,"",VLOOKUP(K14,Emargement!$A$9:$G$528,7,FALSE))</f>
        <v/>
      </c>
      <c r="P14" s="80">
        <f t="shared" si="3"/>
        <v>163</v>
      </c>
      <c r="Q14" s="78" t="str">
        <f>IF(VLOOKUP(P14,Emargement!$A$9:$G$528,2,FALSE)=0,"",VLOOKUP(P14,Emargement!$A$9:$G$528,2,FALSE))</f>
        <v/>
      </c>
      <c r="R14" s="78" t="str">
        <f>IF(VLOOKUP(P14,Emargement!$A$9:$G$528,3,FALSE)=0,"",VLOOKUP(P14,Emargement!$A$9:$G$528,3,FALSE))</f>
        <v/>
      </c>
      <c r="S14" s="78" t="str">
        <f>IF(VLOOKUP(P14,Emargement!$A$9:$G$528,4,FALSE)=0,"",VLOOKUP(P14,Emargement!$A$9:$G$528,4,FALSE))</f>
        <v/>
      </c>
      <c r="T14" s="78" t="str">
        <f>IF(VLOOKUP(P14,Emargement!$A$9:$G$528,7,FALSE)=0,"",VLOOKUP(P14,Emargement!$A$9:$G$528,7,FALSE))</f>
        <v/>
      </c>
    </row>
    <row r="15" spans="1:20" ht="15.75" customHeight="1" x14ac:dyDescent="0.25">
      <c r="A15" s="80">
        <f t="shared" si="0"/>
        <v>14</v>
      </c>
      <c r="B15" s="78" t="str">
        <f>IF(VLOOKUP(A15,Emargement!$A$9:$G$528,2,FALSE)=0,"",VLOOKUP(A15,Emargement!$A$9:$G$528,2,FALSE))</f>
        <v/>
      </c>
      <c r="C15" s="78" t="str">
        <f>IF(VLOOKUP(A15,Emargement!$A$9:$G$528,3,FALSE)=0,"",VLOOKUP(A15,Emargement!$A$9:$G$528,3,FALSE))</f>
        <v/>
      </c>
      <c r="D15" s="78" t="str">
        <f>IF(VLOOKUP(A15,Emargement!$A$9:$G$528,4,FALSE)=0,"",VLOOKUP(A15,Emargement!$A$9:$G$528,4,FALSE))</f>
        <v/>
      </c>
      <c r="E15" s="79" t="str">
        <f>IF(VLOOKUP(A15,Emargement!$A$9:$G$528,7,FALSE)=0,"",VLOOKUP(A15,Emargement!$A$9:$G$528,7,FALSE))</f>
        <v/>
      </c>
      <c r="F15" s="80">
        <f t="shared" si="1"/>
        <v>64</v>
      </c>
      <c r="G15" s="78" t="str">
        <f>IF(VLOOKUP(F15,Emargement!$A$9:$G$528,2,FALSE)=0,"",VLOOKUP(F15,Emargement!$A$9:$G$528,2,FALSE))</f>
        <v/>
      </c>
      <c r="H15" s="78" t="str">
        <f>IF(VLOOKUP(F15,Emargement!$A$9:$G$528,3,FALSE)=0,"",VLOOKUP(F15,Emargement!$A$9:$G$528,3,FALSE))</f>
        <v/>
      </c>
      <c r="I15" s="78" t="str">
        <f>IF(VLOOKUP(F15,Emargement!$A$9:$G$528,4,FALSE)=0,"",VLOOKUP(F15,Emargement!$A$9:$G$528,4,FALSE))</f>
        <v/>
      </c>
      <c r="J15" s="81" t="str">
        <f>IF(VLOOKUP(F15,Emargement!$A$9:$G$528,7,FALSE)=0,"",VLOOKUP(F15,Emargement!$A$9:$G$528,7,FALSE))</f>
        <v/>
      </c>
      <c r="K15" s="80">
        <f t="shared" si="2"/>
        <v>114</v>
      </c>
      <c r="L15" s="78" t="str">
        <f>IF(VLOOKUP(K15,Emargement!$A$9:$G$528,2,FALSE)=0,"",VLOOKUP(K15,Emargement!$A$9:$G$528,2,FALSE))</f>
        <v/>
      </c>
      <c r="M15" s="78" t="str">
        <f>IF(VLOOKUP(K15,Emargement!$A$9:$G$528,3,FALSE)=0,"",VLOOKUP(K15,Emargement!$A$9:$G$528,3,FALSE))</f>
        <v/>
      </c>
      <c r="N15" s="78" t="str">
        <f>IF(VLOOKUP(K15,Emargement!$A$9:$G$528,4,FALSE)=0,"",VLOOKUP(K15,Emargement!$A$9:$G$528,4,FALSE))</f>
        <v/>
      </c>
      <c r="O15" s="78" t="str">
        <f>IF(VLOOKUP(K15,Emargement!$A$9:$G$528,7,FALSE)=0,"",VLOOKUP(K15,Emargement!$A$9:$G$528,7,FALSE))</f>
        <v/>
      </c>
      <c r="P15" s="80">
        <f t="shared" si="3"/>
        <v>164</v>
      </c>
      <c r="Q15" s="78" t="str">
        <f>IF(VLOOKUP(P15,Emargement!$A$9:$G$528,2,FALSE)=0,"",VLOOKUP(P15,Emargement!$A$9:$G$528,2,FALSE))</f>
        <v/>
      </c>
      <c r="R15" s="78" t="str">
        <f>IF(VLOOKUP(P15,Emargement!$A$9:$G$528,3,FALSE)=0,"",VLOOKUP(P15,Emargement!$A$9:$G$528,3,FALSE))</f>
        <v/>
      </c>
      <c r="S15" s="78" t="str">
        <f>IF(VLOOKUP(P15,Emargement!$A$9:$G$528,4,FALSE)=0,"",VLOOKUP(P15,Emargement!$A$9:$G$528,4,FALSE))</f>
        <v/>
      </c>
      <c r="T15" s="78" t="str">
        <f>IF(VLOOKUP(P15,Emargement!$A$9:$G$528,7,FALSE)=0,"",VLOOKUP(P15,Emargement!$A$9:$G$528,7,FALSE))</f>
        <v/>
      </c>
    </row>
    <row r="16" spans="1:20" ht="15.75" customHeight="1" x14ac:dyDescent="0.25">
      <c r="A16" s="80">
        <f t="shared" si="0"/>
        <v>15</v>
      </c>
      <c r="B16" s="78" t="str">
        <f>IF(VLOOKUP(A16,Emargement!$A$9:$G$528,2,FALSE)=0,"",VLOOKUP(A16,Emargement!$A$9:$G$528,2,FALSE))</f>
        <v/>
      </c>
      <c r="C16" s="78" t="str">
        <f>IF(VLOOKUP(A16,Emargement!$A$9:$G$528,3,FALSE)=0,"",VLOOKUP(A16,Emargement!$A$9:$G$528,3,FALSE))</f>
        <v/>
      </c>
      <c r="D16" s="78" t="str">
        <f>IF(VLOOKUP(A16,Emargement!$A$9:$G$528,4,FALSE)=0,"",VLOOKUP(A16,Emargement!$A$9:$G$528,4,FALSE))</f>
        <v/>
      </c>
      <c r="E16" s="79" t="str">
        <f>IF(VLOOKUP(A16,Emargement!$A$9:$G$528,7,FALSE)=0,"",VLOOKUP(A16,Emargement!$A$9:$G$528,7,FALSE))</f>
        <v/>
      </c>
      <c r="F16" s="80">
        <f t="shared" si="1"/>
        <v>65</v>
      </c>
      <c r="G16" s="78" t="str">
        <f>IF(VLOOKUP(F16,Emargement!$A$9:$G$528,2,FALSE)=0,"",VLOOKUP(F16,Emargement!$A$9:$G$528,2,FALSE))</f>
        <v/>
      </c>
      <c r="H16" s="78" t="str">
        <f>IF(VLOOKUP(F16,Emargement!$A$9:$G$528,3,FALSE)=0,"",VLOOKUP(F16,Emargement!$A$9:$G$528,3,FALSE))</f>
        <v/>
      </c>
      <c r="I16" s="78" t="str">
        <f>IF(VLOOKUP(F16,Emargement!$A$9:$G$528,4,FALSE)=0,"",VLOOKUP(F16,Emargement!$A$9:$G$528,4,FALSE))</f>
        <v/>
      </c>
      <c r="J16" s="81" t="str">
        <f>IF(VLOOKUP(F16,Emargement!$A$9:$G$528,7,FALSE)=0,"",VLOOKUP(F16,Emargement!$A$9:$G$528,7,FALSE))</f>
        <v/>
      </c>
      <c r="K16" s="80">
        <f t="shared" si="2"/>
        <v>115</v>
      </c>
      <c r="L16" s="78" t="str">
        <f>IF(VLOOKUP(K16,Emargement!$A$9:$G$528,2,FALSE)=0,"",VLOOKUP(K16,Emargement!$A$9:$G$528,2,FALSE))</f>
        <v/>
      </c>
      <c r="M16" s="78" t="str">
        <f>IF(VLOOKUP(K16,Emargement!$A$9:$G$528,3,FALSE)=0,"",VLOOKUP(K16,Emargement!$A$9:$G$528,3,FALSE))</f>
        <v/>
      </c>
      <c r="N16" s="78" t="str">
        <f>IF(VLOOKUP(K16,Emargement!$A$9:$G$528,4,FALSE)=0,"",VLOOKUP(K16,Emargement!$A$9:$G$528,4,FALSE))</f>
        <v/>
      </c>
      <c r="O16" s="78" t="str">
        <f>IF(VLOOKUP(K16,Emargement!$A$9:$G$528,7,FALSE)=0,"",VLOOKUP(K16,Emargement!$A$9:$G$528,7,FALSE))</f>
        <v/>
      </c>
      <c r="P16" s="80">
        <f t="shared" si="3"/>
        <v>165</v>
      </c>
      <c r="Q16" s="78" t="str">
        <f>IF(VLOOKUP(P16,Emargement!$A$9:$G$528,2,FALSE)=0,"",VLOOKUP(P16,Emargement!$A$9:$G$528,2,FALSE))</f>
        <v/>
      </c>
      <c r="R16" s="78" t="str">
        <f>IF(VLOOKUP(P16,Emargement!$A$9:$G$528,3,FALSE)=0,"",VLOOKUP(P16,Emargement!$A$9:$G$528,3,FALSE))</f>
        <v/>
      </c>
      <c r="S16" s="78" t="str">
        <f>IF(VLOOKUP(P16,Emargement!$A$9:$G$528,4,FALSE)=0,"",VLOOKUP(P16,Emargement!$A$9:$G$528,4,FALSE))</f>
        <v/>
      </c>
      <c r="T16" s="78" t="str">
        <f>IF(VLOOKUP(P16,Emargement!$A$9:$G$528,7,FALSE)=0,"",VLOOKUP(P16,Emargement!$A$9:$G$528,7,FALSE))</f>
        <v/>
      </c>
    </row>
    <row r="17" spans="1:22" ht="15.75" customHeight="1" x14ac:dyDescent="0.25">
      <c r="A17" s="80">
        <f t="shared" si="0"/>
        <v>16</v>
      </c>
      <c r="B17" s="78" t="str">
        <f>IF(VLOOKUP(A17,Emargement!$A$9:$G$528,2,FALSE)=0,"",VLOOKUP(A17,Emargement!$A$9:$G$528,2,FALSE))</f>
        <v/>
      </c>
      <c r="C17" s="78" t="str">
        <f>IF(VLOOKUP(A17,Emargement!$A$9:$G$528,3,FALSE)=0,"",VLOOKUP(A17,Emargement!$A$9:$G$528,3,FALSE))</f>
        <v/>
      </c>
      <c r="D17" s="78" t="str">
        <f>IF(VLOOKUP(A17,Emargement!$A$9:$G$528,4,FALSE)=0,"",VLOOKUP(A17,Emargement!$A$9:$G$528,4,FALSE))</f>
        <v/>
      </c>
      <c r="E17" s="79" t="str">
        <f>IF(VLOOKUP(A17,Emargement!$A$9:$G$528,7,FALSE)=0,"",VLOOKUP(A17,Emargement!$A$9:$G$528,7,FALSE))</f>
        <v/>
      </c>
      <c r="F17" s="80">
        <f t="shared" si="1"/>
        <v>66</v>
      </c>
      <c r="G17" s="78" t="str">
        <f>IF(VLOOKUP(F17,Emargement!$A$9:$G$528,2,FALSE)=0,"",VLOOKUP(F17,Emargement!$A$9:$G$528,2,FALSE))</f>
        <v/>
      </c>
      <c r="H17" s="78" t="str">
        <f>IF(VLOOKUP(F17,Emargement!$A$9:$G$528,3,FALSE)=0,"",VLOOKUP(F17,Emargement!$A$9:$G$528,3,FALSE))</f>
        <v/>
      </c>
      <c r="I17" s="78" t="str">
        <f>IF(VLOOKUP(F17,Emargement!$A$9:$G$528,4,FALSE)=0,"",VLOOKUP(F17,Emargement!$A$9:$G$528,4,FALSE))</f>
        <v/>
      </c>
      <c r="J17" s="81" t="str">
        <f>IF(VLOOKUP(F17,Emargement!$A$9:$G$528,7,FALSE)=0,"",VLOOKUP(F17,Emargement!$A$9:$G$528,7,FALSE))</f>
        <v/>
      </c>
      <c r="K17" s="80">
        <f t="shared" si="2"/>
        <v>116</v>
      </c>
      <c r="L17" s="78" t="str">
        <f>IF(VLOOKUP(K17,Emargement!$A$9:$G$528,2,FALSE)=0,"",VLOOKUP(K17,Emargement!$A$9:$G$528,2,FALSE))</f>
        <v/>
      </c>
      <c r="M17" s="78" t="str">
        <f>IF(VLOOKUP(K17,Emargement!$A$9:$G$528,3,FALSE)=0,"",VLOOKUP(K17,Emargement!$A$9:$G$528,3,FALSE))</f>
        <v/>
      </c>
      <c r="N17" s="78" t="str">
        <f>IF(VLOOKUP(K17,Emargement!$A$9:$G$528,4,FALSE)=0,"",VLOOKUP(K17,Emargement!$A$9:$G$528,4,FALSE))</f>
        <v/>
      </c>
      <c r="O17" s="78" t="str">
        <f>IF(VLOOKUP(K17,Emargement!$A$9:$G$528,7,FALSE)=0,"",VLOOKUP(K17,Emargement!$A$9:$G$528,7,FALSE))</f>
        <v/>
      </c>
      <c r="P17" s="80">
        <f t="shared" si="3"/>
        <v>166</v>
      </c>
      <c r="Q17" s="78" t="str">
        <f>IF(VLOOKUP(P17,Emargement!$A$9:$G$528,2,FALSE)=0,"",VLOOKUP(P17,Emargement!$A$9:$G$528,2,FALSE))</f>
        <v/>
      </c>
      <c r="R17" s="78" t="str">
        <f>IF(VLOOKUP(P17,Emargement!$A$9:$G$528,3,FALSE)=0,"",VLOOKUP(P17,Emargement!$A$9:$G$528,3,FALSE))</f>
        <v/>
      </c>
      <c r="S17" s="78" t="str">
        <f>IF(VLOOKUP(P17,Emargement!$A$9:$G$528,4,FALSE)=0,"",VLOOKUP(P17,Emargement!$A$9:$G$528,4,FALSE))</f>
        <v/>
      </c>
      <c r="T17" s="78" t="str">
        <f>IF(VLOOKUP(P17,Emargement!$A$9:$G$528,7,FALSE)=0,"",VLOOKUP(P17,Emargement!$A$9:$G$528,7,FALSE))</f>
        <v/>
      </c>
    </row>
    <row r="18" spans="1:22" ht="15.75" customHeight="1" x14ac:dyDescent="0.25">
      <c r="A18" s="80">
        <f t="shared" si="0"/>
        <v>17</v>
      </c>
      <c r="B18" s="78" t="str">
        <f>IF(VLOOKUP(A18,Emargement!$A$9:$G$528,2,FALSE)=0,"",VLOOKUP(A18,Emargement!$A$9:$G$528,2,FALSE))</f>
        <v/>
      </c>
      <c r="C18" s="78" t="str">
        <f>IF(VLOOKUP(A18,Emargement!$A$9:$G$528,3,FALSE)=0,"",VLOOKUP(A18,Emargement!$A$9:$G$528,3,FALSE))</f>
        <v/>
      </c>
      <c r="D18" s="78" t="str">
        <f>IF(VLOOKUP(A18,Emargement!$A$9:$G$528,4,FALSE)=0,"",VLOOKUP(A18,Emargement!$A$9:$G$528,4,FALSE))</f>
        <v/>
      </c>
      <c r="E18" s="79" t="str">
        <f>IF(VLOOKUP(A18,Emargement!$A$9:$G$528,7,FALSE)=0,"",VLOOKUP(A18,Emargement!$A$9:$G$528,7,FALSE))</f>
        <v/>
      </c>
      <c r="F18" s="80">
        <f t="shared" si="1"/>
        <v>67</v>
      </c>
      <c r="G18" s="78" t="str">
        <f>IF(VLOOKUP(F18,Emargement!$A$9:$G$528,2,FALSE)=0,"",VLOOKUP(F18,Emargement!$A$9:$G$528,2,FALSE))</f>
        <v/>
      </c>
      <c r="H18" s="78" t="str">
        <f>IF(VLOOKUP(F18,Emargement!$A$9:$G$528,3,FALSE)=0,"",VLOOKUP(F18,Emargement!$A$9:$G$528,3,FALSE))</f>
        <v/>
      </c>
      <c r="I18" s="78" t="str">
        <f>IF(VLOOKUP(F18,Emargement!$A$9:$G$528,4,FALSE)=0,"",VLOOKUP(F18,Emargement!$A$9:$G$528,4,FALSE))</f>
        <v/>
      </c>
      <c r="J18" s="81" t="str">
        <f>IF(VLOOKUP(F18,Emargement!$A$9:$G$528,7,FALSE)=0,"",VLOOKUP(F18,Emargement!$A$9:$G$528,7,FALSE))</f>
        <v/>
      </c>
      <c r="K18" s="80">
        <f t="shared" si="2"/>
        <v>117</v>
      </c>
      <c r="L18" s="78" t="str">
        <f>IF(VLOOKUP(K18,Emargement!$A$9:$G$528,2,FALSE)=0,"",VLOOKUP(K18,Emargement!$A$9:$G$528,2,FALSE))</f>
        <v/>
      </c>
      <c r="M18" s="78" t="str">
        <f>IF(VLOOKUP(K18,Emargement!$A$9:$G$528,3,FALSE)=0,"",VLOOKUP(K18,Emargement!$A$9:$G$528,3,FALSE))</f>
        <v/>
      </c>
      <c r="N18" s="78" t="str">
        <f>IF(VLOOKUP(K18,Emargement!$A$9:$G$528,4,FALSE)=0,"",VLOOKUP(K18,Emargement!$A$9:$G$528,4,FALSE))</f>
        <v/>
      </c>
      <c r="O18" s="78" t="str">
        <f>IF(VLOOKUP(K18,Emargement!$A$9:$G$528,7,FALSE)=0,"",VLOOKUP(K18,Emargement!$A$9:$G$528,7,FALSE))</f>
        <v/>
      </c>
      <c r="P18" s="80">
        <f t="shared" si="3"/>
        <v>167</v>
      </c>
      <c r="Q18" s="78" t="str">
        <f>IF(VLOOKUP(P18,Emargement!$A$9:$G$528,2,FALSE)=0,"",VLOOKUP(P18,Emargement!$A$9:$G$528,2,FALSE))</f>
        <v/>
      </c>
      <c r="R18" s="78" t="str">
        <f>IF(VLOOKUP(P18,Emargement!$A$9:$G$528,3,FALSE)=0,"",VLOOKUP(P18,Emargement!$A$9:$G$528,3,FALSE))</f>
        <v/>
      </c>
      <c r="S18" s="78" t="str">
        <f>IF(VLOOKUP(P18,Emargement!$A$9:$G$528,4,FALSE)=0,"",VLOOKUP(P18,Emargement!$A$9:$G$528,4,FALSE))</f>
        <v/>
      </c>
      <c r="T18" s="78" t="str">
        <f>IF(VLOOKUP(P18,Emargement!$A$9:$G$528,7,FALSE)=0,"",VLOOKUP(P18,Emargement!$A$9:$G$528,7,FALSE))</f>
        <v/>
      </c>
    </row>
    <row r="19" spans="1:22" ht="15.75" customHeight="1" x14ac:dyDescent="0.25">
      <c r="A19" s="80">
        <f t="shared" si="0"/>
        <v>18</v>
      </c>
      <c r="B19" s="78" t="str">
        <f>IF(VLOOKUP(A19,Emargement!$A$9:$G$528,2,FALSE)=0,"",VLOOKUP(A19,Emargement!$A$9:$G$528,2,FALSE))</f>
        <v/>
      </c>
      <c r="C19" s="78" t="str">
        <f>IF(VLOOKUP(A19,Emargement!$A$9:$G$528,3,FALSE)=0,"",VLOOKUP(A19,Emargement!$A$9:$G$528,3,FALSE))</f>
        <v/>
      </c>
      <c r="D19" s="78" t="str">
        <f>IF(VLOOKUP(A19,Emargement!$A$9:$G$528,4,FALSE)=0,"",VLOOKUP(A19,Emargement!$A$9:$G$528,4,FALSE))</f>
        <v/>
      </c>
      <c r="E19" s="79" t="str">
        <f>IF(VLOOKUP(A19,Emargement!$A$9:$G$528,7,FALSE)=0,"",VLOOKUP(A19,Emargement!$A$9:$G$528,7,FALSE))</f>
        <v/>
      </c>
      <c r="F19" s="80">
        <f t="shared" si="1"/>
        <v>68</v>
      </c>
      <c r="G19" s="78" t="str">
        <f>IF(VLOOKUP(F19,Emargement!$A$9:$G$528,2,FALSE)=0,"",VLOOKUP(F19,Emargement!$A$9:$G$528,2,FALSE))</f>
        <v/>
      </c>
      <c r="H19" s="78" t="str">
        <f>IF(VLOOKUP(F19,Emargement!$A$9:$G$528,3,FALSE)=0,"",VLOOKUP(F19,Emargement!$A$9:$G$528,3,FALSE))</f>
        <v/>
      </c>
      <c r="I19" s="78" t="str">
        <f>IF(VLOOKUP(F19,Emargement!$A$9:$G$528,4,FALSE)=0,"",VLOOKUP(F19,Emargement!$A$9:$G$528,4,FALSE))</f>
        <v/>
      </c>
      <c r="J19" s="81" t="str">
        <f>IF(VLOOKUP(F19,Emargement!$A$9:$G$528,7,FALSE)=0,"",VLOOKUP(F19,Emargement!$A$9:$G$528,7,FALSE))</f>
        <v/>
      </c>
      <c r="K19" s="80">
        <f t="shared" si="2"/>
        <v>118</v>
      </c>
      <c r="L19" s="78" t="str">
        <f>IF(VLOOKUP(K19,Emargement!$A$9:$G$528,2,FALSE)=0,"",VLOOKUP(K19,Emargement!$A$9:$G$528,2,FALSE))</f>
        <v/>
      </c>
      <c r="M19" s="78" t="str">
        <f>IF(VLOOKUP(K19,Emargement!$A$9:$G$528,3,FALSE)=0,"",VLOOKUP(K19,Emargement!$A$9:$G$528,3,FALSE))</f>
        <v/>
      </c>
      <c r="N19" s="78" t="str">
        <f>IF(VLOOKUP(K19,Emargement!$A$9:$G$528,4,FALSE)=0,"",VLOOKUP(K19,Emargement!$A$9:$G$528,4,FALSE))</f>
        <v/>
      </c>
      <c r="O19" s="78" t="str">
        <f>IF(VLOOKUP(K19,Emargement!$A$9:$G$528,7,FALSE)=0,"",VLOOKUP(K19,Emargement!$A$9:$G$528,7,FALSE))</f>
        <v/>
      </c>
      <c r="P19" s="80">
        <f t="shared" si="3"/>
        <v>168</v>
      </c>
      <c r="Q19" s="78" t="str">
        <f>IF(VLOOKUP(P19,Emargement!$A$9:$G$528,2,FALSE)=0,"",VLOOKUP(P19,Emargement!$A$9:$G$528,2,FALSE))</f>
        <v/>
      </c>
      <c r="R19" s="78" t="str">
        <f>IF(VLOOKUP(P19,Emargement!$A$9:$G$528,3,FALSE)=0,"",VLOOKUP(P19,Emargement!$A$9:$G$528,3,FALSE))</f>
        <v/>
      </c>
      <c r="S19" s="78" t="str">
        <f>IF(VLOOKUP(P19,Emargement!$A$9:$G$528,4,FALSE)=0,"",VLOOKUP(P19,Emargement!$A$9:$G$528,4,FALSE))</f>
        <v/>
      </c>
      <c r="T19" s="78" t="str">
        <f>IF(VLOOKUP(P19,Emargement!$A$9:$G$528,7,FALSE)=0,"",VLOOKUP(P19,Emargement!$A$9:$G$528,7,FALSE))</f>
        <v/>
      </c>
    </row>
    <row r="20" spans="1:22" ht="15.75" customHeight="1" x14ac:dyDescent="0.25">
      <c r="A20" s="80">
        <f t="shared" si="0"/>
        <v>19</v>
      </c>
      <c r="B20" s="78" t="str">
        <f>IF(VLOOKUP(A20,Emargement!$A$9:$G$528,2,FALSE)=0,"",VLOOKUP(A20,Emargement!$A$9:$G$528,2,FALSE))</f>
        <v/>
      </c>
      <c r="C20" s="78" t="str">
        <f>IF(VLOOKUP(A20,Emargement!$A$9:$G$528,3,FALSE)=0,"",VLOOKUP(A20,Emargement!$A$9:$G$528,3,FALSE))</f>
        <v/>
      </c>
      <c r="D20" s="78" t="str">
        <f>IF(VLOOKUP(A20,Emargement!$A$9:$G$528,4,FALSE)=0,"",VLOOKUP(A20,Emargement!$A$9:$G$528,4,FALSE))</f>
        <v/>
      </c>
      <c r="E20" s="79" t="str">
        <f>IF(VLOOKUP(A20,Emargement!$A$9:$G$528,7,FALSE)=0,"",VLOOKUP(A20,Emargement!$A$9:$G$528,7,FALSE))</f>
        <v/>
      </c>
      <c r="F20" s="80">
        <f t="shared" si="1"/>
        <v>69</v>
      </c>
      <c r="G20" s="78" t="str">
        <f>IF(VLOOKUP(F20,Emargement!$A$9:$G$528,2,FALSE)=0,"",VLOOKUP(F20,Emargement!$A$9:$G$528,2,FALSE))</f>
        <v/>
      </c>
      <c r="H20" s="78" t="str">
        <f>IF(VLOOKUP(F20,Emargement!$A$9:$G$528,3,FALSE)=0,"",VLOOKUP(F20,Emargement!$A$9:$G$528,3,FALSE))</f>
        <v/>
      </c>
      <c r="I20" s="78" t="str">
        <f>IF(VLOOKUP(F20,Emargement!$A$9:$G$528,4,FALSE)=0,"",VLOOKUP(F20,Emargement!$A$9:$G$528,4,FALSE))</f>
        <v/>
      </c>
      <c r="J20" s="81" t="str">
        <f>IF(VLOOKUP(F20,Emargement!$A$9:$G$528,7,FALSE)=0,"",VLOOKUP(F20,Emargement!$A$9:$G$528,7,FALSE))</f>
        <v/>
      </c>
      <c r="K20" s="80">
        <f t="shared" si="2"/>
        <v>119</v>
      </c>
      <c r="L20" s="78" t="str">
        <f>IF(VLOOKUP(K20,Emargement!$A$9:$G$528,2,FALSE)=0,"",VLOOKUP(K20,Emargement!$A$9:$G$528,2,FALSE))</f>
        <v/>
      </c>
      <c r="M20" s="78" t="str">
        <f>IF(VLOOKUP(K20,Emargement!$A$9:$G$528,3,FALSE)=0,"",VLOOKUP(K20,Emargement!$A$9:$G$528,3,FALSE))</f>
        <v/>
      </c>
      <c r="N20" s="78" t="str">
        <f>IF(VLOOKUP(K20,Emargement!$A$9:$G$528,4,FALSE)=0,"",VLOOKUP(K20,Emargement!$A$9:$G$528,4,FALSE))</f>
        <v/>
      </c>
      <c r="O20" s="78" t="str">
        <f>IF(VLOOKUP(K20,Emargement!$A$9:$G$528,7,FALSE)=0,"",VLOOKUP(K20,Emargement!$A$9:$G$528,7,FALSE))</f>
        <v/>
      </c>
      <c r="P20" s="80">
        <f t="shared" si="3"/>
        <v>169</v>
      </c>
      <c r="Q20" s="78" t="str">
        <f>IF(VLOOKUP(P20,Emargement!$A$9:$G$528,2,FALSE)=0,"",VLOOKUP(P20,Emargement!$A$9:$G$528,2,FALSE))</f>
        <v/>
      </c>
      <c r="R20" s="78" t="str">
        <f>IF(VLOOKUP(P20,Emargement!$A$9:$G$528,3,FALSE)=0,"",VLOOKUP(P20,Emargement!$A$9:$G$528,3,FALSE))</f>
        <v/>
      </c>
      <c r="S20" s="78" t="str">
        <f>IF(VLOOKUP(P20,Emargement!$A$9:$G$528,4,FALSE)=0,"",VLOOKUP(P20,Emargement!$A$9:$G$528,4,FALSE))</f>
        <v/>
      </c>
      <c r="T20" s="78" t="str">
        <f>IF(VLOOKUP(P20,Emargement!$A$9:$G$528,7,FALSE)=0,"",VLOOKUP(P20,Emargement!$A$9:$G$528,7,FALSE))</f>
        <v/>
      </c>
    </row>
    <row r="21" spans="1:22" ht="15.75" customHeight="1" x14ac:dyDescent="0.25">
      <c r="A21" s="80">
        <f t="shared" si="0"/>
        <v>20</v>
      </c>
      <c r="B21" s="78" t="str">
        <f>IF(VLOOKUP(A21,Emargement!$A$9:$G$528,2,FALSE)=0,"",VLOOKUP(A21,Emargement!$A$9:$G$528,2,FALSE))</f>
        <v/>
      </c>
      <c r="C21" s="78" t="str">
        <f>IF(VLOOKUP(A21,Emargement!$A$9:$G$528,3,FALSE)=0,"",VLOOKUP(A21,Emargement!$A$9:$G$528,3,FALSE))</f>
        <v/>
      </c>
      <c r="D21" s="78" t="str">
        <f>IF(VLOOKUP(A21,Emargement!$A$9:$G$528,4,FALSE)=0,"",VLOOKUP(A21,Emargement!$A$9:$G$528,4,FALSE))</f>
        <v/>
      </c>
      <c r="E21" s="79" t="str">
        <f>IF(VLOOKUP(A21,Emargement!$A$9:$G$528,7,FALSE)=0,"",VLOOKUP(A21,Emargement!$A$9:$G$528,7,FALSE))</f>
        <v/>
      </c>
      <c r="F21" s="80">
        <f t="shared" si="1"/>
        <v>70</v>
      </c>
      <c r="G21" s="78" t="str">
        <f>IF(VLOOKUP(F21,Emargement!$A$9:$G$528,2,FALSE)=0,"",VLOOKUP(F21,Emargement!$A$9:$G$528,2,FALSE))</f>
        <v/>
      </c>
      <c r="H21" s="78" t="str">
        <f>IF(VLOOKUP(F21,Emargement!$A$9:$G$528,3,FALSE)=0,"",VLOOKUP(F21,Emargement!$A$9:$G$528,3,FALSE))</f>
        <v/>
      </c>
      <c r="I21" s="78" t="str">
        <f>IF(VLOOKUP(F21,Emargement!$A$9:$G$528,4,FALSE)=0,"",VLOOKUP(F21,Emargement!$A$9:$G$528,4,FALSE))</f>
        <v/>
      </c>
      <c r="J21" s="81" t="str">
        <f>IF(VLOOKUP(F21,Emargement!$A$9:$G$528,7,FALSE)=0,"",VLOOKUP(F21,Emargement!$A$9:$G$528,7,FALSE))</f>
        <v/>
      </c>
      <c r="K21" s="80">
        <f t="shared" si="2"/>
        <v>120</v>
      </c>
      <c r="L21" s="78" t="str">
        <f>IF(VLOOKUP(K21,Emargement!$A$9:$G$528,2,FALSE)=0,"",VLOOKUP(K21,Emargement!$A$9:$G$528,2,FALSE))</f>
        <v/>
      </c>
      <c r="M21" s="78" t="str">
        <f>IF(VLOOKUP(K21,Emargement!$A$9:$G$528,3,FALSE)=0,"",VLOOKUP(K21,Emargement!$A$9:$G$528,3,FALSE))</f>
        <v/>
      </c>
      <c r="N21" s="78" t="str">
        <f>IF(VLOOKUP(K21,Emargement!$A$9:$G$528,4,FALSE)=0,"",VLOOKUP(K21,Emargement!$A$9:$G$528,4,FALSE))</f>
        <v/>
      </c>
      <c r="O21" s="78" t="str">
        <f>IF(VLOOKUP(K21,Emargement!$A$9:$G$528,7,FALSE)=0,"",VLOOKUP(K21,Emargement!$A$9:$G$528,7,FALSE))</f>
        <v/>
      </c>
      <c r="P21" s="80">
        <f t="shared" si="3"/>
        <v>170</v>
      </c>
      <c r="Q21" s="78" t="str">
        <f>IF(VLOOKUP(P21,Emargement!$A$9:$G$528,2,FALSE)=0,"",VLOOKUP(P21,Emargement!$A$9:$G$528,2,FALSE))</f>
        <v/>
      </c>
      <c r="R21" s="78" t="str">
        <f>IF(VLOOKUP(P21,Emargement!$A$9:$G$528,3,FALSE)=0,"",VLOOKUP(P21,Emargement!$A$9:$G$528,3,FALSE))</f>
        <v/>
      </c>
      <c r="S21" s="78" t="str">
        <f>IF(VLOOKUP(P21,Emargement!$A$9:$G$528,4,FALSE)=0,"",VLOOKUP(P21,Emargement!$A$9:$G$528,4,FALSE))</f>
        <v/>
      </c>
      <c r="T21" s="78" t="str">
        <f>IF(VLOOKUP(P21,Emargement!$A$9:$G$528,7,FALSE)=0,"",VLOOKUP(P21,Emargement!$A$9:$G$528,7,FALSE))</f>
        <v/>
      </c>
    </row>
    <row r="22" spans="1:22" ht="15.75" customHeight="1" x14ac:dyDescent="0.25">
      <c r="A22" s="80">
        <f t="shared" si="0"/>
        <v>21</v>
      </c>
      <c r="B22" s="78" t="str">
        <f>IF(VLOOKUP(A22,Emargement!$A$9:$G$528,2,FALSE)=0,"",VLOOKUP(A22,Emargement!$A$9:$G$528,2,FALSE))</f>
        <v/>
      </c>
      <c r="C22" s="78" t="str">
        <f>IF(VLOOKUP(A22,Emargement!$A$9:$G$528,3,FALSE)=0,"",VLOOKUP(A22,Emargement!$A$9:$G$528,3,FALSE))</f>
        <v/>
      </c>
      <c r="D22" s="78" t="str">
        <f>IF(VLOOKUP(A22,Emargement!$A$9:$G$528,4,FALSE)=0,"",VLOOKUP(A22,Emargement!$A$9:$G$528,4,FALSE))</f>
        <v/>
      </c>
      <c r="E22" s="79" t="str">
        <f>IF(VLOOKUP(A22,Emargement!$A$9:$G$528,7,FALSE)=0,"",VLOOKUP(A22,Emargement!$A$9:$G$528,7,FALSE))</f>
        <v/>
      </c>
      <c r="F22" s="80">
        <f t="shared" si="1"/>
        <v>71</v>
      </c>
      <c r="G22" s="78" t="str">
        <f>IF(VLOOKUP(F22,Emargement!$A$9:$G$528,2,FALSE)=0,"",VLOOKUP(F22,Emargement!$A$9:$G$528,2,FALSE))</f>
        <v/>
      </c>
      <c r="H22" s="78" t="str">
        <f>IF(VLOOKUP(F22,Emargement!$A$9:$G$528,3,FALSE)=0,"",VLOOKUP(F22,Emargement!$A$9:$G$528,3,FALSE))</f>
        <v/>
      </c>
      <c r="I22" s="78" t="str">
        <f>IF(VLOOKUP(F22,Emargement!$A$9:$G$528,4,FALSE)=0,"",VLOOKUP(F22,Emargement!$A$9:$G$528,4,FALSE))</f>
        <v/>
      </c>
      <c r="J22" s="81" t="str">
        <f>IF(VLOOKUP(F22,Emargement!$A$9:$G$528,7,FALSE)=0,"",VLOOKUP(F22,Emargement!$A$9:$G$528,7,FALSE))</f>
        <v/>
      </c>
      <c r="K22" s="80">
        <f t="shared" si="2"/>
        <v>121</v>
      </c>
      <c r="L22" s="78" t="str">
        <f>IF(VLOOKUP(K22,Emargement!$A$9:$G$528,2,FALSE)=0,"",VLOOKUP(K22,Emargement!$A$9:$G$528,2,FALSE))</f>
        <v/>
      </c>
      <c r="M22" s="78" t="str">
        <f>IF(VLOOKUP(K22,Emargement!$A$9:$G$528,3,FALSE)=0,"",VLOOKUP(K22,Emargement!$A$9:$G$528,3,FALSE))</f>
        <v/>
      </c>
      <c r="N22" s="78" t="str">
        <f>IF(VLOOKUP(K22,Emargement!$A$9:$G$528,4,FALSE)=0,"",VLOOKUP(K22,Emargement!$A$9:$G$528,4,FALSE))</f>
        <v/>
      </c>
      <c r="O22" s="78" t="str">
        <f>IF(VLOOKUP(K22,Emargement!$A$9:$G$528,7,FALSE)=0,"",VLOOKUP(K22,Emargement!$A$9:$G$528,7,FALSE))</f>
        <v/>
      </c>
      <c r="P22" s="80">
        <f t="shared" si="3"/>
        <v>171</v>
      </c>
      <c r="Q22" s="78" t="str">
        <f>IF(VLOOKUP(P22,Emargement!$A$9:$G$528,2,FALSE)=0,"",VLOOKUP(P22,Emargement!$A$9:$G$528,2,FALSE))</f>
        <v/>
      </c>
      <c r="R22" s="78" t="str">
        <f>IF(VLOOKUP(P22,Emargement!$A$9:$G$528,3,FALSE)=0,"",VLOOKUP(P22,Emargement!$A$9:$G$528,3,FALSE))</f>
        <v/>
      </c>
      <c r="S22" s="78" t="str">
        <f>IF(VLOOKUP(P22,Emargement!$A$9:$G$528,4,FALSE)=0,"",VLOOKUP(P22,Emargement!$A$9:$G$528,4,FALSE))</f>
        <v/>
      </c>
      <c r="T22" s="78" t="str">
        <f>IF(VLOOKUP(P22,Emargement!$A$9:$G$528,7,FALSE)=0,"",VLOOKUP(P22,Emargement!$A$9:$G$528,7,FALSE))</f>
        <v/>
      </c>
    </row>
    <row r="23" spans="1:22" ht="15.75" customHeight="1" x14ac:dyDescent="0.25">
      <c r="A23" s="80">
        <f t="shared" si="0"/>
        <v>22</v>
      </c>
      <c r="B23" s="78" t="str">
        <f>IF(VLOOKUP(A23,Emargement!$A$9:$G$528,2,FALSE)=0,"",VLOOKUP(A23,Emargement!$A$9:$G$528,2,FALSE))</f>
        <v/>
      </c>
      <c r="C23" s="78" t="str">
        <f>IF(VLOOKUP(A23,Emargement!$A$9:$G$528,3,FALSE)=0,"",VLOOKUP(A23,Emargement!$A$9:$G$528,3,FALSE))</f>
        <v/>
      </c>
      <c r="D23" s="78" t="str">
        <f>IF(VLOOKUP(A23,Emargement!$A$9:$G$528,4,FALSE)=0,"",VLOOKUP(A23,Emargement!$A$9:$G$528,4,FALSE))</f>
        <v/>
      </c>
      <c r="E23" s="79" t="str">
        <f>IF(VLOOKUP(A23,Emargement!$A$9:$G$528,7,FALSE)=0,"",VLOOKUP(A23,Emargement!$A$9:$G$528,7,FALSE))</f>
        <v/>
      </c>
      <c r="F23" s="80">
        <f t="shared" si="1"/>
        <v>72</v>
      </c>
      <c r="G23" s="78" t="str">
        <f>IF(VLOOKUP(F23,Emargement!$A$9:$G$528,2,FALSE)=0,"",VLOOKUP(F23,Emargement!$A$9:$G$528,2,FALSE))</f>
        <v/>
      </c>
      <c r="H23" s="78" t="str">
        <f>IF(VLOOKUP(F23,Emargement!$A$9:$G$528,3,FALSE)=0,"",VLOOKUP(F23,Emargement!$A$9:$G$528,3,FALSE))</f>
        <v/>
      </c>
      <c r="I23" s="78" t="str">
        <f>IF(VLOOKUP(F23,Emargement!$A$9:$G$528,4,FALSE)=0,"",VLOOKUP(F23,Emargement!$A$9:$G$528,4,FALSE))</f>
        <v/>
      </c>
      <c r="J23" s="81" t="str">
        <f>IF(VLOOKUP(F23,Emargement!$A$9:$G$528,7,FALSE)=0,"",VLOOKUP(F23,Emargement!$A$9:$G$528,7,FALSE))</f>
        <v/>
      </c>
      <c r="K23" s="80">
        <f t="shared" si="2"/>
        <v>122</v>
      </c>
      <c r="L23" s="78" t="str">
        <f>IF(VLOOKUP(K23,Emargement!$A$9:$G$528,2,FALSE)=0,"",VLOOKUP(K23,Emargement!$A$9:$G$528,2,FALSE))</f>
        <v/>
      </c>
      <c r="M23" s="78" t="str">
        <f>IF(VLOOKUP(K23,Emargement!$A$9:$G$528,3,FALSE)=0,"",VLOOKUP(K23,Emargement!$A$9:$G$528,3,FALSE))</f>
        <v/>
      </c>
      <c r="N23" s="78" t="str">
        <f>IF(VLOOKUP(K23,Emargement!$A$9:$G$528,4,FALSE)=0,"",VLOOKUP(K23,Emargement!$A$9:$G$528,4,FALSE))</f>
        <v/>
      </c>
      <c r="O23" s="78" t="str">
        <f>IF(VLOOKUP(K23,Emargement!$A$9:$G$528,7,FALSE)=0,"",VLOOKUP(K23,Emargement!$A$9:$G$528,7,FALSE))</f>
        <v/>
      </c>
      <c r="P23" s="80">
        <f t="shared" si="3"/>
        <v>172</v>
      </c>
      <c r="Q23" s="78" t="str">
        <f>IF(VLOOKUP(P23,Emargement!$A$9:$G$528,2,FALSE)=0,"",VLOOKUP(P23,Emargement!$A$9:$G$528,2,FALSE))</f>
        <v/>
      </c>
      <c r="R23" s="78" t="str">
        <f>IF(VLOOKUP(P23,Emargement!$A$9:$G$528,3,FALSE)=0,"",VLOOKUP(P23,Emargement!$A$9:$G$528,3,FALSE))</f>
        <v/>
      </c>
      <c r="S23" s="78" t="str">
        <f>IF(VLOOKUP(P23,Emargement!$A$9:$G$528,4,FALSE)=0,"",VLOOKUP(P23,Emargement!$A$9:$G$528,4,FALSE))</f>
        <v/>
      </c>
      <c r="T23" s="78" t="str">
        <f>IF(VLOOKUP(P23,Emargement!$A$9:$G$528,7,FALSE)=0,"",VLOOKUP(P23,Emargement!$A$9:$G$528,7,FALSE))</f>
        <v/>
      </c>
    </row>
    <row r="24" spans="1:22" ht="15.75" customHeight="1" x14ac:dyDescent="0.25">
      <c r="A24" s="80">
        <f t="shared" si="0"/>
        <v>23</v>
      </c>
      <c r="B24" s="78" t="str">
        <f>IF(VLOOKUP(A24,Emargement!$A$9:$G$528,2,FALSE)=0,"",VLOOKUP(A24,Emargement!$A$9:$G$528,2,FALSE))</f>
        <v/>
      </c>
      <c r="C24" s="78" t="str">
        <f>IF(VLOOKUP(A24,Emargement!$A$9:$G$528,3,FALSE)=0,"",VLOOKUP(A24,Emargement!$A$9:$G$528,3,FALSE))</f>
        <v/>
      </c>
      <c r="D24" s="78" t="str">
        <f>IF(VLOOKUP(A24,Emargement!$A$9:$G$528,4,FALSE)=0,"",VLOOKUP(A24,Emargement!$A$9:$G$528,4,FALSE))</f>
        <v/>
      </c>
      <c r="E24" s="79" t="str">
        <f>IF(VLOOKUP(A24,Emargement!$A$9:$G$528,7,FALSE)=0,"",VLOOKUP(A24,Emargement!$A$9:$G$528,7,FALSE))</f>
        <v/>
      </c>
      <c r="F24" s="80">
        <f t="shared" si="1"/>
        <v>73</v>
      </c>
      <c r="G24" s="78" t="str">
        <f>IF(VLOOKUP(F24,Emargement!$A$9:$G$528,2,FALSE)=0,"",VLOOKUP(F24,Emargement!$A$9:$G$528,2,FALSE))</f>
        <v/>
      </c>
      <c r="H24" s="78" t="str">
        <f>IF(VLOOKUP(F24,Emargement!$A$9:$G$528,3,FALSE)=0,"",VLOOKUP(F24,Emargement!$A$9:$G$528,3,FALSE))</f>
        <v/>
      </c>
      <c r="I24" s="78" t="str">
        <f>IF(VLOOKUP(F24,Emargement!$A$9:$G$528,4,FALSE)=0,"",VLOOKUP(F24,Emargement!$A$9:$G$528,4,FALSE))</f>
        <v/>
      </c>
      <c r="J24" s="81" t="str">
        <f>IF(VLOOKUP(F24,Emargement!$A$9:$G$528,7,FALSE)=0,"",VLOOKUP(F24,Emargement!$A$9:$G$528,7,FALSE))</f>
        <v/>
      </c>
      <c r="K24" s="80">
        <f t="shared" si="2"/>
        <v>123</v>
      </c>
      <c r="L24" s="78" t="str">
        <f>IF(VLOOKUP(K24,Emargement!$A$9:$G$528,2,FALSE)=0,"",VLOOKUP(K24,Emargement!$A$9:$G$528,2,FALSE))</f>
        <v/>
      </c>
      <c r="M24" s="78" t="str">
        <f>IF(VLOOKUP(K24,Emargement!$A$9:$G$528,3,FALSE)=0,"",VLOOKUP(K24,Emargement!$A$9:$G$528,3,FALSE))</f>
        <v/>
      </c>
      <c r="N24" s="78" t="str">
        <f>IF(VLOOKUP(K24,Emargement!$A$9:$G$528,4,FALSE)=0,"",VLOOKUP(K24,Emargement!$A$9:$G$528,4,FALSE))</f>
        <v/>
      </c>
      <c r="O24" s="78" t="str">
        <f>IF(VLOOKUP(K24,Emargement!$A$9:$G$528,7,FALSE)=0,"",VLOOKUP(K24,Emargement!$A$9:$G$528,7,FALSE))</f>
        <v/>
      </c>
      <c r="P24" s="80">
        <f t="shared" si="3"/>
        <v>173</v>
      </c>
      <c r="Q24" s="78" t="str">
        <f>IF(VLOOKUP(P24,Emargement!$A$9:$G$528,2,FALSE)=0,"",VLOOKUP(P24,Emargement!$A$9:$G$528,2,FALSE))</f>
        <v/>
      </c>
      <c r="R24" s="78" t="str">
        <f>IF(VLOOKUP(P24,Emargement!$A$9:$G$528,3,FALSE)=0,"",VLOOKUP(P24,Emargement!$A$9:$G$528,3,FALSE))</f>
        <v/>
      </c>
      <c r="S24" s="78" t="str">
        <f>IF(VLOOKUP(P24,Emargement!$A$9:$G$528,4,FALSE)=0,"",VLOOKUP(P24,Emargement!$A$9:$G$528,4,FALSE))</f>
        <v/>
      </c>
      <c r="T24" s="78" t="str">
        <f>IF(VLOOKUP(P24,Emargement!$A$9:$G$528,7,FALSE)=0,"",VLOOKUP(P24,Emargement!$A$9:$G$528,7,FALSE))</f>
        <v/>
      </c>
    </row>
    <row r="25" spans="1:22" ht="15.75" customHeight="1" x14ac:dyDescent="0.25">
      <c r="A25" s="80">
        <f t="shared" si="0"/>
        <v>24</v>
      </c>
      <c r="B25" s="78" t="str">
        <f>IF(VLOOKUP(A25,Emargement!$A$9:$G$528,2,FALSE)=0,"",VLOOKUP(A25,Emargement!$A$9:$G$528,2,FALSE))</f>
        <v/>
      </c>
      <c r="C25" s="78" t="str">
        <f>IF(VLOOKUP(A25,Emargement!$A$9:$G$528,3,FALSE)=0,"",VLOOKUP(A25,Emargement!$A$9:$G$528,3,FALSE))</f>
        <v/>
      </c>
      <c r="D25" s="78" t="str">
        <f>IF(VLOOKUP(A25,Emargement!$A$9:$G$528,4,FALSE)=0,"",VLOOKUP(A25,Emargement!$A$9:$G$528,4,FALSE))</f>
        <v/>
      </c>
      <c r="E25" s="79" t="str">
        <f>IF(VLOOKUP(A25,Emargement!$A$9:$G$528,7,FALSE)=0,"",VLOOKUP(A25,Emargement!$A$9:$G$528,7,FALSE))</f>
        <v/>
      </c>
      <c r="F25" s="80">
        <f t="shared" si="1"/>
        <v>74</v>
      </c>
      <c r="G25" s="78" t="str">
        <f>IF(VLOOKUP(F25,Emargement!$A$9:$G$528,2,FALSE)=0,"",VLOOKUP(F25,Emargement!$A$9:$G$528,2,FALSE))</f>
        <v/>
      </c>
      <c r="H25" s="78" t="str">
        <f>IF(VLOOKUP(F25,Emargement!$A$9:$G$528,3,FALSE)=0,"",VLOOKUP(F25,Emargement!$A$9:$G$528,3,FALSE))</f>
        <v/>
      </c>
      <c r="I25" s="78" t="str">
        <f>IF(VLOOKUP(F25,Emargement!$A$9:$G$528,4,FALSE)=0,"",VLOOKUP(F25,Emargement!$A$9:$G$528,4,FALSE))</f>
        <v/>
      </c>
      <c r="J25" s="81" t="str">
        <f>IF(VLOOKUP(F25,Emargement!$A$9:$G$528,7,FALSE)=0,"",VLOOKUP(F25,Emargement!$A$9:$G$528,7,FALSE))</f>
        <v/>
      </c>
      <c r="K25" s="80">
        <f t="shared" si="2"/>
        <v>124</v>
      </c>
      <c r="L25" s="78" t="str">
        <f>IF(VLOOKUP(K25,Emargement!$A$9:$G$528,2,FALSE)=0,"",VLOOKUP(K25,Emargement!$A$9:$G$528,2,FALSE))</f>
        <v/>
      </c>
      <c r="M25" s="78" t="str">
        <f>IF(VLOOKUP(K25,Emargement!$A$9:$G$528,3,FALSE)=0,"",VLOOKUP(K25,Emargement!$A$9:$G$528,3,FALSE))</f>
        <v/>
      </c>
      <c r="N25" s="78" t="str">
        <f>IF(VLOOKUP(K25,Emargement!$A$9:$G$528,4,FALSE)=0,"",VLOOKUP(K25,Emargement!$A$9:$G$528,4,FALSE))</f>
        <v/>
      </c>
      <c r="O25" s="78" t="str">
        <f>IF(VLOOKUP(K25,Emargement!$A$9:$G$528,7,FALSE)=0,"",VLOOKUP(K25,Emargement!$A$9:$G$528,7,FALSE))</f>
        <v/>
      </c>
      <c r="P25" s="80">
        <f t="shared" si="3"/>
        <v>174</v>
      </c>
      <c r="Q25" s="78" t="str">
        <f>IF(VLOOKUP(P25,Emargement!$A$9:$G$528,2,FALSE)=0,"",VLOOKUP(P25,Emargement!$A$9:$G$528,2,FALSE))</f>
        <v/>
      </c>
      <c r="R25" s="78" t="str">
        <f>IF(VLOOKUP(P25,Emargement!$A$9:$G$528,3,FALSE)=0,"",VLOOKUP(P25,Emargement!$A$9:$G$528,3,FALSE))</f>
        <v/>
      </c>
      <c r="S25" s="78" t="str">
        <f>IF(VLOOKUP(P25,Emargement!$A$9:$G$528,4,FALSE)=0,"",VLOOKUP(P25,Emargement!$A$9:$G$528,4,FALSE))</f>
        <v/>
      </c>
      <c r="T25" s="78" t="str">
        <f>IF(VLOOKUP(P25,Emargement!$A$9:$G$528,7,FALSE)=0,"",VLOOKUP(P25,Emargement!$A$9:$G$528,7,FALSE))</f>
        <v/>
      </c>
    </row>
    <row r="26" spans="1:22" ht="15.75" customHeight="1" x14ac:dyDescent="0.25">
      <c r="A26" s="80">
        <f t="shared" si="0"/>
        <v>25</v>
      </c>
      <c r="B26" s="78" t="str">
        <f>IF(VLOOKUP(A26,Emargement!$A$9:$G$528,2,FALSE)=0,"",VLOOKUP(A26,Emargement!$A$9:$G$528,2,FALSE))</f>
        <v/>
      </c>
      <c r="C26" s="78" t="str">
        <f>IF(VLOOKUP(A26,Emargement!$A$9:$G$528,3,FALSE)=0,"",VLOOKUP(A26,Emargement!$A$9:$G$528,3,FALSE))</f>
        <v/>
      </c>
      <c r="D26" s="78" t="str">
        <f>IF(VLOOKUP(A26,Emargement!$A$9:$G$528,4,FALSE)=0,"",VLOOKUP(A26,Emargement!$A$9:$G$528,4,FALSE))</f>
        <v/>
      </c>
      <c r="E26" s="79" t="str">
        <f>IF(VLOOKUP(A26,Emargement!$A$9:$G$528,7,FALSE)=0,"",VLOOKUP(A26,Emargement!$A$9:$G$528,7,FALSE))</f>
        <v/>
      </c>
      <c r="F26" s="80">
        <f t="shared" si="1"/>
        <v>75</v>
      </c>
      <c r="G26" s="78" t="str">
        <f>IF(VLOOKUP(F26,Emargement!$A$9:$G$528,2,FALSE)=0,"",VLOOKUP(F26,Emargement!$A$9:$G$528,2,FALSE))</f>
        <v/>
      </c>
      <c r="H26" s="78" t="str">
        <f>IF(VLOOKUP(F26,Emargement!$A$9:$G$528,3,FALSE)=0,"",VLOOKUP(F26,Emargement!$A$9:$G$528,3,FALSE))</f>
        <v/>
      </c>
      <c r="I26" s="78" t="str">
        <f>IF(VLOOKUP(F26,Emargement!$A$9:$G$528,4,FALSE)=0,"",VLOOKUP(F26,Emargement!$A$9:$G$528,4,FALSE))</f>
        <v/>
      </c>
      <c r="J26" s="81" t="str">
        <f>IF(VLOOKUP(F26,Emargement!$A$9:$G$528,7,FALSE)=0,"",VLOOKUP(F26,Emargement!$A$9:$G$528,7,FALSE))</f>
        <v/>
      </c>
      <c r="K26" s="80">
        <f t="shared" si="2"/>
        <v>125</v>
      </c>
      <c r="L26" s="78" t="str">
        <f>IF(VLOOKUP(K26,Emargement!$A$9:$G$528,2,FALSE)=0,"",VLOOKUP(K26,Emargement!$A$9:$G$528,2,FALSE))</f>
        <v/>
      </c>
      <c r="M26" s="78" t="str">
        <f>IF(VLOOKUP(K26,Emargement!$A$9:$G$528,3,FALSE)=0,"",VLOOKUP(K26,Emargement!$A$9:$G$528,3,FALSE))</f>
        <v/>
      </c>
      <c r="N26" s="78" t="str">
        <f>IF(VLOOKUP(K26,Emargement!$A$9:$G$528,4,FALSE)=0,"",VLOOKUP(K26,Emargement!$A$9:$G$528,4,FALSE))</f>
        <v/>
      </c>
      <c r="O26" s="78" t="str">
        <f>IF(VLOOKUP(K26,Emargement!$A$9:$G$528,7,FALSE)=0,"",VLOOKUP(K26,Emargement!$A$9:$G$528,7,FALSE))</f>
        <v/>
      </c>
      <c r="P26" s="80">
        <f t="shared" si="3"/>
        <v>175</v>
      </c>
      <c r="Q26" s="78" t="str">
        <f>IF(VLOOKUP(P26,Emargement!$A$9:$G$528,2,FALSE)=0,"",VLOOKUP(P26,Emargement!$A$9:$G$528,2,FALSE))</f>
        <v/>
      </c>
      <c r="R26" s="78" t="str">
        <f>IF(VLOOKUP(P26,Emargement!$A$9:$G$528,3,FALSE)=0,"",VLOOKUP(P26,Emargement!$A$9:$G$528,3,FALSE))</f>
        <v/>
      </c>
      <c r="S26" s="78" t="str">
        <f>IF(VLOOKUP(P26,Emargement!$A$9:$G$528,4,FALSE)=0,"",VLOOKUP(P26,Emargement!$A$9:$G$528,4,FALSE))</f>
        <v/>
      </c>
      <c r="T26" s="78" t="str">
        <f>IF(VLOOKUP(P26,Emargement!$A$9:$G$528,7,FALSE)=0,"",VLOOKUP(P26,Emargement!$A$9:$G$528,7,FALSE))</f>
        <v/>
      </c>
    </row>
    <row r="27" spans="1:22" ht="15.75" customHeight="1" x14ac:dyDescent="0.25">
      <c r="A27" s="80">
        <f t="shared" si="0"/>
        <v>26</v>
      </c>
      <c r="B27" s="78" t="str">
        <f>IF(VLOOKUP(A27,Emargement!$A$9:$G$528,2,FALSE)=0,"",VLOOKUP(A27,Emargement!$A$9:$G$528,2,FALSE))</f>
        <v/>
      </c>
      <c r="C27" s="78" t="str">
        <f>IF(VLOOKUP(A27,Emargement!$A$9:$G$528,3,FALSE)=0,"",VLOOKUP(A27,Emargement!$A$9:$G$528,3,FALSE))</f>
        <v/>
      </c>
      <c r="D27" s="78" t="str">
        <f>IF(VLOOKUP(A27,Emargement!$A$9:$G$528,4,FALSE)=0,"",VLOOKUP(A27,Emargement!$A$9:$G$528,4,FALSE))</f>
        <v/>
      </c>
      <c r="E27" s="79" t="str">
        <f>IF(VLOOKUP(A27,Emargement!$A$9:$G$528,7,FALSE)=0,"",VLOOKUP(A27,Emargement!$A$9:$G$528,7,FALSE))</f>
        <v/>
      </c>
      <c r="F27" s="80">
        <f t="shared" si="1"/>
        <v>76</v>
      </c>
      <c r="G27" s="78" t="str">
        <f>IF(VLOOKUP(F27,Emargement!$A$9:$G$528,2,FALSE)=0,"",VLOOKUP(F27,Emargement!$A$9:$G$528,2,FALSE))</f>
        <v/>
      </c>
      <c r="H27" s="78" t="str">
        <f>IF(VLOOKUP(F27,Emargement!$A$9:$G$528,3,FALSE)=0,"",VLOOKUP(F27,Emargement!$A$9:$G$528,3,FALSE))</f>
        <v/>
      </c>
      <c r="I27" s="78" t="str">
        <f>IF(VLOOKUP(F27,Emargement!$A$9:$G$528,4,FALSE)=0,"",VLOOKUP(F27,Emargement!$A$9:$G$528,4,FALSE))</f>
        <v/>
      </c>
      <c r="J27" s="81" t="str">
        <f>IF(VLOOKUP(F27,Emargement!$A$9:$G$528,7,FALSE)=0,"",VLOOKUP(F27,Emargement!$A$9:$G$528,7,FALSE))</f>
        <v/>
      </c>
      <c r="K27" s="80">
        <f t="shared" si="2"/>
        <v>126</v>
      </c>
      <c r="L27" s="78" t="str">
        <f>IF(VLOOKUP(K27,Emargement!$A$9:$G$528,2,FALSE)=0,"",VLOOKUP(K27,Emargement!$A$9:$G$528,2,FALSE))</f>
        <v/>
      </c>
      <c r="M27" s="78" t="str">
        <f>IF(VLOOKUP(K27,Emargement!$A$9:$G$528,3,FALSE)=0,"",VLOOKUP(K27,Emargement!$A$9:$G$528,3,FALSE))</f>
        <v/>
      </c>
      <c r="N27" s="78" t="str">
        <f>IF(VLOOKUP(K27,Emargement!$A$9:$G$528,4,FALSE)=0,"",VLOOKUP(K27,Emargement!$A$9:$G$528,4,FALSE))</f>
        <v/>
      </c>
      <c r="O27" s="78" t="str">
        <f>IF(VLOOKUP(K27,Emargement!$A$9:$G$528,7,FALSE)=0,"",VLOOKUP(K27,Emargement!$A$9:$G$528,7,FALSE))</f>
        <v/>
      </c>
      <c r="P27" s="80">
        <f t="shared" si="3"/>
        <v>176</v>
      </c>
      <c r="Q27" s="78" t="str">
        <f>IF(VLOOKUP(P27,Emargement!$A$9:$G$528,2,FALSE)=0,"",VLOOKUP(P27,Emargement!$A$9:$G$528,2,FALSE))</f>
        <v/>
      </c>
      <c r="R27" s="78" t="str">
        <f>IF(VLOOKUP(P27,Emargement!$A$9:$G$528,3,FALSE)=0,"",VLOOKUP(P27,Emargement!$A$9:$G$528,3,FALSE))</f>
        <v/>
      </c>
      <c r="S27" s="78" t="str">
        <f>IF(VLOOKUP(P27,Emargement!$A$9:$G$528,4,FALSE)=0,"",VLOOKUP(P27,Emargement!$A$9:$G$528,4,FALSE))</f>
        <v/>
      </c>
      <c r="T27" s="78" t="str">
        <f>IF(VLOOKUP(P27,Emargement!$A$9:$G$528,7,FALSE)=0,"",VLOOKUP(P27,Emargement!$A$9:$G$528,7,FALSE))</f>
        <v/>
      </c>
    </row>
    <row r="28" spans="1:22" ht="15.75" customHeight="1" x14ac:dyDescent="0.25">
      <c r="A28" s="80">
        <f t="shared" si="0"/>
        <v>27</v>
      </c>
      <c r="B28" s="78" t="str">
        <f>IF(VLOOKUP(A28,Emargement!$A$9:$G$528,2,FALSE)=0,"",VLOOKUP(A28,Emargement!$A$9:$G$528,2,FALSE))</f>
        <v/>
      </c>
      <c r="C28" s="78" t="str">
        <f>IF(VLOOKUP(A28,Emargement!$A$9:$G$528,3,FALSE)=0,"",VLOOKUP(A28,Emargement!$A$9:$G$528,3,FALSE))</f>
        <v/>
      </c>
      <c r="D28" s="78" t="str">
        <f>IF(VLOOKUP(A28,Emargement!$A$9:$G$528,4,FALSE)=0,"",VLOOKUP(A28,Emargement!$A$9:$G$528,4,FALSE))</f>
        <v/>
      </c>
      <c r="E28" s="79" t="str">
        <f>IF(VLOOKUP(A28,Emargement!$A$9:$G$528,7,FALSE)=0,"",VLOOKUP(A28,Emargement!$A$9:$G$528,7,FALSE))</f>
        <v/>
      </c>
      <c r="F28" s="80">
        <f t="shared" si="1"/>
        <v>77</v>
      </c>
      <c r="G28" s="78" t="str">
        <f>IF(VLOOKUP(F28,Emargement!$A$9:$G$528,2,FALSE)=0,"",VLOOKUP(F28,Emargement!$A$9:$G$528,2,FALSE))</f>
        <v/>
      </c>
      <c r="H28" s="78" t="str">
        <f>IF(VLOOKUP(F28,Emargement!$A$9:$G$528,3,FALSE)=0,"",VLOOKUP(F28,Emargement!$A$9:$G$528,3,FALSE))</f>
        <v/>
      </c>
      <c r="I28" s="78" t="str">
        <f>IF(VLOOKUP(F28,Emargement!$A$9:$G$528,4,FALSE)=0,"",VLOOKUP(F28,Emargement!$A$9:$G$528,4,FALSE))</f>
        <v/>
      </c>
      <c r="J28" s="81" t="str">
        <f>IF(VLOOKUP(F28,Emargement!$A$9:$G$528,7,FALSE)=0,"",VLOOKUP(F28,Emargement!$A$9:$G$528,7,FALSE))</f>
        <v/>
      </c>
      <c r="K28" s="80">
        <f t="shared" si="2"/>
        <v>127</v>
      </c>
      <c r="L28" s="78" t="str">
        <f>IF(VLOOKUP(K28,Emargement!$A$9:$G$528,2,FALSE)=0,"",VLOOKUP(K28,Emargement!$A$9:$G$528,2,FALSE))</f>
        <v/>
      </c>
      <c r="M28" s="78" t="str">
        <f>IF(VLOOKUP(K28,Emargement!$A$9:$G$528,3,FALSE)=0,"",VLOOKUP(K28,Emargement!$A$9:$G$528,3,FALSE))</f>
        <v/>
      </c>
      <c r="N28" s="78" t="str">
        <f>IF(VLOOKUP(K28,Emargement!$A$9:$G$528,4,FALSE)=0,"",VLOOKUP(K28,Emargement!$A$9:$G$528,4,FALSE))</f>
        <v/>
      </c>
      <c r="O28" s="78" t="str">
        <f>IF(VLOOKUP(K28,Emargement!$A$9:$G$528,7,FALSE)=0,"",VLOOKUP(K28,Emargement!$A$9:$G$528,7,FALSE))</f>
        <v/>
      </c>
      <c r="P28" s="80">
        <f t="shared" si="3"/>
        <v>177</v>
      </c>
      <c r="Q28" s="78" t="str">
        <f>IF(VLOOKUP(P28,Emargement!$A$9:$G$528,2,FALSE)=0,"",VLOOKUP(P28,Emargement!$A$9:$G$528,2,FALSE))</f>
        <v/>
      </c>
      <c r="R28" s="78" t="str">
        <f>IF(VLOOKUP(P28,Emargement!$A$9:$G$528,3,FALSE)=0,"",VLOOKUP(P28,Emargement!$A$9:$G$528,3,FALSE))</f>
        <v/>
      </c>
      <c r="S28" s="78" t="str">
        <f>IF(VLOOKUP(P28,Emargement!$A$9:$G$528,4,FALSE)=0,"",VLOOKUP(P28,Emargement!$A$9:$G$528,4,FALSE))</f>
        <v/>
      </c>
      <c r="T28" s="78" t="str">
        <f>IF(VLOOKUP(P28,Emargement!$A$9:$G$528,7,FALSE)=0,"",VLOOKUP(P28,Emargement!$A$9:$G$528,7,FALSE))</f>
        <v/>
      </c>
    </row>
    <row r="29" spans="1:22" ht="15.75" customHeight="1" x14ac:dyDescent="0.25">
      <c r="A29" s="80">
        <f t="shared" si="0"/>
        <v>28</v>
      </c>
      <c r="B29" s="78" t="str">
        <f>IF(VLOOKUP(A29,Emargement!$A$9:$G$528,2,FALSE)=0,"",VLOOKUP(A29,Emargement!$A$9:$G$528,2,FALSE))</f>
        <v/>
      </c>
      <c r="C29" s="78" t="str">
        <f>IF(VLOOKUP(A29,Emargement!$A$9:$G$528,3,FALSE)=0,"",VLOOKUP(A29,Emargement!$A$9:$G$528,3,FALSE))</f>
        <v/>
      </c>
      <c r="D29" s="78" t="str">
        <f>IF(VLOOKUP(A29,Emargement!$A$9:$G$528,4,FALSE)=0,"",VLOOKUP(A29,Emargement!$A$9:$G$528,4,FALSE))</f>
        <v/>
      </c>
      <c r="E29" s="79" t="str">
        <f>IF(VLOOKUP(A29,Emargement!$A$9:$G$528,7,FALSE)=0,"",VLOOKUP(A29,Emargement!$A$9:$G$528,7,FALSE))</f>
        <v/>
      </c>
      <c r="F29" s="80">
        <f t="shared" si="1"/>
        <v>78</v>
      </c>
      <c r="G29" s="78" t="str">
        <f>IF(VLOOKUP(F29,Emargement!$A$9:$G$528,2,FALSE)=0,"",VLOOKUP(F29,Emargement!$A$9:$G$528,2,FALSE))</f>
        <v/>
      </c>
      <c r="H29" s="78" t="str">
        <f>IF(VLOOKUP(F29,Emargement!$A$9:$G$528,3,FALSE)=0,"",VLOOKUP(F29,Emargement!$A$9:$G$528,3,FALSE))</f>
        <v/>
      </c>
      <c r="I29" s="78" t="str">
        <f>IF(VLOOKUP(F29,Emargement!$A$9:$G$528,4,FALSE)=0,"",VLOOKUP(F29,Emargement!$A$9:$G$528,4,FALSE))</f>
        <v/>
      </c>
      <c r="J29" s="81" t="str">
        <f>IF(VLOOKUP(F29,Emargement!$A$9:$G$528,7,FALSE)=0,"",VLOOKUP(F29,Emargement!$A$9:$G$528,7,FALSE))</f>
        <v/>
      </c>
      <c r="K29" s="80">
        <f t="shared" si="2"/>
        <v>128</v>
      </c>
      <c r="L29" s="78" t="str">
        <f>IF(VLOOKUP(K29,Emargement!$A$9:$G$528,2,FALSE)=0,"",VLOOKUP(K29,Emargement!$A$9:$G$528,2,FALSE))</f>
        <v/>
      </c>
      <c r="M29" s="78" t="str">
        <f>IF(VLOOKUP(K29,Emargement!$A$9:$G$528,3,FALSE)=0,"",VLOOKUP(K29,Emargement!$A$9:$G$528,3,FALSE))</f>
        <v/>
      </c>
      <c r="N29" s="78" t="str">
        <f>IF(VLOOKUP(K29,Emargement!$A$9:$G$528,4,FALSE)=0,"",VLOOKUP(K29,Emargement!$A$9:$G$528,4,FALSE))</f>
        <v/>
      </c>
      <c r="O29" s="78" t="str">
        <f>IF(VLOOKUP(K29,Emargement!$A$9:$G$528,7,FALSE)=0,"",VLOOKUP(K29,Emargement!$A$9:$G$528,7,FALSE))</f>
        <v/>
      </c>
      <c r="P29" s="80">
        <f t="shared" si="3"/>
        <v>178</v>
      </c>
      <c r="Q29" s="78" t="str">
        <f>IF(VLOOKUP(P29,Emargement!$A$9:$G$528,2,FALSE)=0,"",VLOOKUP(P29,Emargement!$A$9:$G$528,2,FALSE))</f>
        <v/>
      </c>
      <c r="R29" s="78" t="str">
        <f>IF(VLOOKUP(P29,Emargement!$A$9:$G$528,3,FALSE)=0,"",VLOOKUP(P29,Emargement!$A$9:$G$528,3,FALSE))</f>
        <v/>
      </c>
      <c r="S29" s="78" t="str">
        <f>IF(VLOOKUP(P29,Emargement!$A$9:$G$528,4,FALSE)=0,"",VLOOKUP(P29,Emargement!$A$9:$G$528,4,FALSE))</f>
        <v/>
      </c>
      <c r="T29" s="78" t="str">
        <f>IF(VLOOKUP(P29,Emargement!$A$9:$G$528,7,FALSE)=0,"",VLOOKUP(P29,Emargement!$A$9:$G$528,7,FALSE))</f>
        <v/>
      </c>
    </row>
    <row r="30" spans="1:22" ht="15.75" customHeight="1" x14ac:dyDescent="0.25">
      <c r="A30" s="80">
        <f t="shared" si="0"/>
        <v>29</v>
      </c>
      <c r="B30" s="78" t="str">
        <f>IF(VLOOKUP(A30,Emargement!$A$9:$G$528,2,FALSE)=0,"",VLOOKUP(A30,Emargement!$A$9:$G$528,2,FALSE))</f>
        <v/>
      </c>
      <c r="C30" s="78" t="str">
        <f>IF(VLOOKUP(A30,Emargement!$A$9:$G$528,3,FALSE)=0,"",VLOOKUP(A30,Emargement!$A$9:$G$528,3,FALSE))</f>
        <v/>
      </c>
      <c r="D30" s="78" t="str">
        <f>IF(VLOOKUP(A30,Emargement!$A$9:$G$528,4,FALSE)=0,"",VLOOKUP(A30,Emargement!$A$9:$G$528,4,FALSE))</f>
        <v/>
      </c>
      <c r="E30" s="79" t="str">
        <f>IF(VLOOKUP(A30,Emargement!$A$9:$G$528,7,FALSE)=0,"",VLOOKUP(A30,Emargement!$A$9:$G$528,7,FALSE))</f>
        <v/>
      </c>
      <c r="F30" s="80">
        <f t="shared" si="1"/>
        <v>79</v>
      </c>
      <c r="G30" s="78" t="str">
        <f>IF(VLOOKUP(F30,Emargement!$A$9:$G$528,2,FALSE)=0,"",VLOOKUP(F30,Emargement!$A$9:$G$528,2,FALSE))</f>
        <v/>
      </c>
      <c r="H30" s="78" t="str">
        <f>IF(VLOOKUP(F30,Emargement!$A$9:$G$528,3,FALSE)=0,"",VLOOKUP(F30,Emargement!$A$9:$G$528,3,FALSE))</f>
        <v/>
      </c>
      <c r="I30" s="78" t="str">
        <f>IF(VLOOKUP(F30,Emargement!$A$9:$G$528,4,FALSE)=0,"",VLOOKUP(F30,Emargement!$A$9:$G$528,4,FALSE))</f>
        <v/>
      </c>
      <c r="J30" s="81" t="str">
        <f>IF(VLOOKUP(F30,Emargement!$A$9:$G$528,7,FALSE)=0,"",VLOOKUP(F30,Emargement!$A$9:$G$528,7,FALSE))</f>
        <v/>
      </c>
      <c r="K30" s="80">
        <f t="shared" si="2"/>
        <v>129</v>
      </c>
      <c r="L30" s="78" t="str">
        <f>IF(VLOOKUP(K30,Emargement!$A$9:$G$528,2,FALSE)=0,"",VLOOKUP(K30,Emargement!$A$9:$G$528,2,FALSE))</f>
        <v/>
      </c>
      <c r="M30" s="78" t="str">
        <f>IF(VLOOKUP(K30,Emargement!$A$9:$G$528,3,FALSE)=0,"",VLOOKUP(K30,Emargement!$A$9:$G$528,3,FALSE))</f>
        <v/>
      </c>
      <c r="N30" s="78" t="str">
        <f>IF(VLOOKUP(K30,Emargement!$A$9:$G$528,4,FALSE)=0,"",VLOOKUP(K30,Emargement!$A$9:$G$528,4,FALSE))</f>
        <v/>
      </c>
      <c r="O30" s="78" t="str">
        <f>IF(VLOOKUP(K30,Emargement!$A$9:$G$528,7,FALSE)=0,"",VLOOKUP(K30,Emargement!$A$9:$G$528,7,FALSE))</f>
        <v/>
      </c>
      <c r="P30" s="80">
        <f t="shared" si="3"/>
        <v>179</v>
      </c>
      <c r="Q30" s="78" t="str">
        <f>IF(VLOOKUP(P30,Emargement!$A$9:$G$528,2,FALSE)=0,"",VLOOKUP(P30,Emargement!$A$9:$G$528,2,FALSE))</f>
        <v/>
      </c>
      <c r="R30" s="78" t="str">
        <f>IF(VLOOKUP(P30,Emargement!$A$9:$G$528,3,FALSE)=0,"",VLOOKUP(P30,Emargement!$A$9:$G$528,3,FALSE))</f>
        <v/>
      </c>
      <c r="S30" s="78" t="str">
        <f>IF(VLOOKUP(P30,Emargement!$A$9:$G$528,4,FALSE)=0,"",VLOOKUP(P30,Emargement!$A$9:$G$528,4,FALSE))</f>
        <v/>
      </c>
      <c r="T30" s="78" t="str">
        <f>IF(VLOOKUP(P30,Emargement!$A$9:$G$528,7,FALSE)=0,"",VLOOKUP(P30,Emargement!$A$9:$G$528,7,FALSE))</f>
        <v/>
      </c>
    </row>
    <row r="31" spans="1:22" ht="15.75" customHeight="1" x14ac:dyDescent="0.25">
      <c r="A31" s="80">
        <f t="shared" si="0"/>
        <v>30</v>
      </c>
      <c r="B31" s="78" t="str">
        <f>IF(VLOOKUP(A31,Emargement!$A$9:$G$528,2,FALSE)=0,"",VLOOKUP(A31,Emargement!$A$9:$G$528,2,FALSE))</f>
        <v/>
      </c>
      <c r="C31" s="78" t="str">
        <f>IF(VLOOKUP(A31,Emargement!$A$9:$G$528,3,FALSE)=0,"",VLOOKUP(A31,Emargement!$A$9:$G$528,3,FALSE))</f>
        <v/>
      </c>
      <c r="D31" s="78" t="str">
        <f>IF(VLOOKUP(A31,Emargement!$A$9:$G$528,4,FALSE)=0,"",VLOOKUP(A31,Emargement!$A$9:$G$528,4,FALSE))</f>
        <v/>
      </c>
      <c r="E31" s="79" t="str">
        <f>IF(VLOOKUP(A31,Emargement!$A$9:$G$528,7,FALSE)=0,"",VLOOKUP(A31,Emargement!$A$9:$G$528,7,FALSE))</f>
        <v/>
      </c>
      <c r="F31" s="80">
        <f t="shared" si="1"/>
        <v>80</v>
      </c>
      <c r="G31" s="78" t="str">
        <f>IF(VLOOKUP(F31,Emargement!$A$9:$G$528,2,FALSE)=0,"",VLOOKUP(F31,Emargement!$A$9:$G$528,2,FALSE))</f>
        <v/>
      </c>
      <c r="H31" s="78" t="str">
        <f>IF(VLOOKUP(F31,Emargement!$A$9:$G$528,3,FALSE)=0,"",VLOOKUP(F31,Emargement!$A$9:$G$528,3,FALSE))</f>
        <v/>
      </c>
      <c r="I31" s="78" t="str">
        <f>IF(VLOOKUP(F31,Emargement!$A$9:$G$528,4,FALSE)=0,"",VLOOKUP(F31,Emargement!$A$9:$G$528,4,FALSE))</f>
        <v/>
      </c>
      <c r="J31" s="81" t="str">
        <f>IF(VLOOKUP(F31,Emargement!$A$9:$G$528,7,FALSE)=0,"",VLOOKUP(F31,Emargement!$A$9:$G$528,7,FALSE))</f>
        <v/>
      </c>
      <c r="K31" s="80">
        <f t="shared" si="2"/>
        <v>130</v>
      </c>
      <c r="L31" s="78" t="str">
        <f>IF(VLOOKUP(K31,Emargement!$A$9:$G$528,2,FALSE)=0,"",VLOOKUP(K31,Emargement!$A$9:$G$528,2,FALSE))</f>
        <v/>
      </c>
      <c r="M31" s="78" t="str">
        <f>IF(VLOOKUP(K31,Emargement!$A$9:$G$528,3,FALSE)=0,"",VLOOKUP(K31,Emargement!$A$9:$G$528,3,FALSE))</f>
        <v/>
      </c>
      <c r="N31" s="78" t="str">
        <f>IF(VLOOKUP(K31,Emargement!$A$9:$G$528,4,FALSE)=0,"",VLOOKUP(K31,Emargement!$A$9:$G$528,4,FALSE))</f>
        <v/>
      </c>
      <c r="O31" s="78" t="str">
        <f>IF(VLOOKUP(K31,Emargement!$A$9:$G$528,7,FALSE)=0,"",VLOOKUP(K31,Emargement!$A$9:$G$528,7,FALSE))</f>
        <v/>
      </c>
      <c r="P31" s="80">
        <f t="shared" si="3"/>
        <v>180</v>
      </c>
      <c r="Q31" s="78" t="str">
        <f>IF(VLOOKUP(P31,Emargement!$A$9:$G$528,2,FALSE)=0,"",VLOOKUP(P31,Emargement!$A$9:$G$528,2,FALSE))</f>
        <v/>
      </c>
      <c r="R31" s="78" t="str">
        <f>IF(VLOOKUP(P31,Emargement!$A$9:$G$528,3,FALSE)=0,"",VLOOKUP(P31,Emargement!$A$9:$G$528,3,FALSE))</f>
        <v/>
      </c>
      <c r="S31" s="78" t="str">
        <f>IF(VLOOKUP(P31,Emargement!$A$9:$G$528,4,FALSE)=0,"",VLOOKUP(P31,Emargement!$A$9:$G$528,4,FALSE))</f>
        <v/>
      </c>
      <c r="T31" s="78" t="str">
        <f>IF(VLOOKUP(P31,Emargement!$A$9:$G$528,7,FALSE)=0,"",VLOOKUP(P31,Emargement!$A$9:$G$528,7,FALSE))</f>
        <v/>
      </c>
      <c r="V31" s="76"/>
    </row>
    <row r="32" spans="1:22" ht="15.75" customHeight="1" x14ac:dyDescent="0.25">
      <c r="A32" s="80">
        <f t="shared" si="0"/>
        <v>31</v>
      </c>
      <c r="B32" s="78" t="str">
        <f>IF(VLOOKUP(A32,Emargement!$A$9:$G$528,2,FALSE)=0,"",VLOOKUP(A32,Emargement!$A$9:$G$528,2,FALSE))</f>
        <v/>
      </c>
      <c r="C32" s="78" t="str">
        <f>IF(VLOOKUP(A32,Emargement!$A$9:$G$528,3,FALSE)=0,"",VLOOKUP(A32,Emargement!$A$9:$G$528,3,FALSE))</f>
        <v/>
      </c>
      <c r="D32" s="78" t="str">
        <f>IF(VLOOKUP(A32,Emargement!$A$9:$G$528,4,FALSE)=0,"",VLOOKUP(A32,Emargement!$A$9:$G$528,4,FALSE))</f>
        <v/>
      </c>
      <c r="E32" s="79" t="str">
        <f>IF(VLOOKUP(A32,Emargement!$A$9:$G$528,7,FALSE)=0,"",VLOOKUP(A32,Emargement!$A$9:$G$528,7,FALSE))</f>
        <v/>
      </c>
      <c r="F32" s="80">
        <f t="shared" si="1"/>
        <v>81</v>
      </c>
      <c r="G32" s="78" t="str">
        <f>IF(VLOOKUP(F32,Emargement!$A$9:$G$528,2,FALSE)=0,"",VLOOKUP(F32,Emargement!$A$9:$G$528,2,FALSE))</f>
        <v/>
      </c>
      <c r="H32" s="78" t="str">
        <f>IF(VLOOKUP(F32,Emargement!$A$9:$G$528,3,FALSE)=0,"",VLOOKUP(F32,Emargement!$A$9:$G$528,3,FALSE))</f>
        <v/>
      </c>
      <c r="I32" s="78" t="str">
        <f>IF(VLOOKUP(F32,Emargement!$A$9:$G$528,4,FALSE)=0,"",VLOOKUP(F32,Emargement!$A$9:$G$528,4,FALSE))</f>
        <v/>
      </c>
      <c r="J32" s="81" t="str">
        <f>IF(VLOOKUP(F32,Emargement!$A$9:$G$528,7,FALSE)=0,"",VLOOKUP(F32,Emargement!$A$9:$G$528,7,FALSE))</f>
        <v/>
      </c>
      <c r="K32" s="80">
        <f t="shared" si="2"/>
        <v>131</v>
      </c>
      <c r="L32" s="78" t="str">
        <f>IF(VLOOKUP(K32,Emargement!$A$9:$G$528,2,FALSE)=0,"",VLOOKUP(K32,Emargement!$A$9:$G$528,2,FALSE))</f>
        <v/>
      </c>
      <c r="M32" s="78" t="str">
        <f>IF(VLOOKUP(K32,Emargement!$A$9:$G$528,3,FALSE)=0,"",VLOOKUP(K32,Emargement!$A$9:$G$528,3,FALSE))</f>
        <v/>
      </c>
      <c r="N32" s="78" t="str">
        <f>IF(VLOOKUP(K32,Emargement!$A$9:$G$528,4,FALSE)=0,"",VLOOKUP(K32,Emargement!$A$9:$G$528,4,FALSE))</f>
        <v/>
      </c>
      <c r="O32" s="78" t="str">
        <f>IF(VLOOKUP(K32,Emargement!$A$9:$G$528,7,FALSE)=0,"",VLOOKUP(K32,Emargement!$A$9:$G$528,7,FALSE))</f>
        <v/>
      </c>
      <c r="P32" s="80">
        <f t="shared" si="3"/>
        <v>181</v>
      </c>
      <c r="Q32" s="78" t="str">
        <f>IF(VLOOKUP(P32,Emargement!$A$9:$G$528,2,FALSE)=0,"",VLOOKUP(P32,Emargement!$A$9:$G$528,2,FALSE))</f>
        <v/>
      </c>
      <c r="R32" s="78" t="str">
        <f>IF(VLOOKUP(P32,Emargement!$A$9:$G$528,3,FALSE)=0,"",VLOOKUP(P32,Emargement!$A$9:$G$528,3,FALSE))</f>
        <v/>
      </c>
      <c r="S32" s="78" t="str">
        <f>IF(VLOOKUP(P32,Emargement!$A$9:$G$528,4,FALSE)=0,"",VLOOKUP(P32,Emargement!$A$9:$G$528,4,FALSE))</f>
        <v/>
      </c>
      <c r="T32" s="78" t="str">
        <f>IF(VLOOKUP(P32,Emargement!$A$9:$G$528,7,FALSE)=0,"",VLOOKUP(P32,Emargement!$A$9:$G$528,7,FALSE))</f>
        <v/>
      </c>
    </row>
    <row r="33" spans="1:20" ht="15.75" customHeight="1" x14ac:dyDescent="0.25">
      <c r="A33" s="80">
        <f t="shared" si="0"/>
        <v>32</v>
      </c>
      <c r="B33" s="78" t="str">
        <f>IF(VLOOKUP(A33,Emargement!$A$9:$G$528,2,FALSE)=0,"",VLOOKUP(A33,Emargement!$A$9:$G$528,2,FALSE))</f>
        <v/>
      </c>
      <c r="C33" s="78" t="str">
        <f>IF(VLOOKUP(A33,Emargement!$A$9:$G$528,3,FALSE)=0,"",VLOOKUP(A33,Emargement!$A$9:$G$528,3,FALSE))</f>
        <v/>
      </c>
      <c r="D33" s="78" t="str">
        <f>IF(VLOOKUP(A33,Emargement!$A$9:$G$528,4,FALSE)=0,"",VLOOKUP(A33,Emargement!$A$9:$G$528,4,FALSE))</f>
        <v/>
      </c>
      <c r="E33" s="79" t="str">
        <f>IF(VLOOKUP(A33,Emargement!$A$9:$G$528,7,FALSE)=0,"",VLOOKUP(A33,Emargement!$A$9:$G$528,7,FALSE))</f>
        <v/>
      </c>
      <c r="F33" s="80">
        <f t="shared" si="1"/>
        <v>82</v>
      </c>
      <c r="G33" s="78" t="str">
        <f>IF(VLOOKUP(F33,Emargement!$A$9:$G$528,2,FALSE)=0,"",VLOOKUP(F33,Emargement!$A$9:$G$528,2,FALSE))</f>
        <v/>
      </c>
      <c r="H33" s="78" t="str">
        <f>IF(VLOOKUP(F33,Emargement!$A$9:$G$528,3,FALSE)=0,"",VLOOKUP(F33,Emargement!$A$9:$G$528,3,FALSE))</f>
        <v/>
      </c>
      <c r="I33" s="78" t="str">
        <f>IF(VLOOKUP(F33,Emargement!$A$9:$G$528,4,FALSE)=0,"",VLOOKUP(F33,Emargement!$A$9:$G$528,4,FALSE))</f>
        <v/>
      </c>
      <c r="J33" s="81" t="str">
        <f>IF(VLOOKUP(F33,Emargement!$A$9:$G$528,7,FALSE)=0,"",VLOOKUP(F33,Emargement!$A$9:$G$528,7,FALSE))</f>
        <v/>
      </c>
      <c r="K33" s="80">
        <f t="shared" si="2"/>
        <v>132</v>
      </c>
      <c r="L33" s="78" t="str">
        <f>IF(VLOOKUP(K33,Emargement!$A$9:$G$528,2,FALSE)=0,"",VLOOKUP(K33,Emargement!$A$9:$G$528,2,FALSE))</f>
        <v/>
      </c>
      <c r="M33" s="78" t="str">
        <f>IF(VLOOKUP(K33,Emargement!$A$9:$G$528,3,FALSE)=0,"",VLOOKUP(K33,Emargement!$A$9:$G$528,3,FALSE))</f>
        <v/>
      </c>
      <c r="N33" s="78" t="str">
        <f>IF(VLOOKUP(K33,Emargement!$A$9:$G$528,4,FALSE)=0,"",VLOOKUP(K33,Emargement!$A$9:$G$528,4,FALSE))</f>
        <v/>
      </c>
      <c r="O33" s="78" t="str">
        <f>IF(VLOOKUP(K33,Emargement!$A$9:$G$528,7,FALSE)=0,"",VLOOKUP(K33,Emargement!$A$9:$G$528,7,FALSE))</f>
        <v/>
      </c>
      <c r="P33" s="80">
        <f t="shared" si="3"/>
        <v>182</v>
      </c>
      <c r="Q33" s="78" t="str">
        <f>IF(VLOOKUP(P33,Emargement!$A$9:$G$528,2,FALSE)=0,"",VLOOKUP(P33,Emargement!$A$9:$G$528,2,FALSE))</f>
        <v/>
      </c>
      <c r="R33" s="78" t="str">
        <f>IF(VLOOKUP(P33,Emargement!$A$9:$G$528,3,FALSE)=0,"",VLOOKUP(P33,Emargement!$A$9:$G$528,3,FALSE))</f>
        <v/>
      </c>
      <c r="S33" s="78" t="str">
        <f>IF(VLOOKUP(P33,Emargement!$A$9:$G$528,4,FALSE)=0,"",VLOOKUP(P33,Emargement!$A$9:$G$528,4,FALSE))</f>
        <v/>
      </c>
      <c r="T33" s="78" t="str">
        <f>IF(VLOOKUP(P33,Emargement!$A$9:$G$528,7,FALSE)=0,"",VLOOKUP(P33,Emargement!$A$9:$G$528,7,FALSE))</f>
        <v/>
      </c>
    </row>
    <row r="34" spans="1:20" ht="15.75" customHeight="1" x14ac:dyDescent="0.25">
      <c r="A34" s="80">
        <f t="shared" si="0"/>
        <v>33</v>
      </c>
      <c r="B34" s="78" t="str">
        <f>IF(VLOOKUP(A34,Emargement!$A$9:$G$528,2,FALSE)=0,"",VLOOKUP(A34,Emargement!$A$9:$G$528,2,FALSE))</f>
        <v/>
      </c>
      <c r="C34" s="78" t="str">
        <f>IF(VLOOKUP(A34,Emargement!$A$9:$G$528,3,FALSE)=0,"",VLOOKUP(A34,Emargement!$A$9:$G$528,3,FALSE))</f>
        <v/>
      </c>
      <c r="D34" s="78" t="str">
        <f>IF(VLOOKUP(A34,Emargement!$A$9:$G$528,4,FALSE)=0,"",VLOOKUP(A34,Emargement!$A$9:$G$528,4,FALSE))</f>
        <v/>
      </c>
      <c r="E34" s="79" t="str">
        <f>IF(VLOOKUP(A34,Emargement!$A$9:$G$528,7,FALSE)=0,"",VLOOKUP(A34,Emargement!$A$9:$G$528,7,FALSE))</f>
        <v/>
      </c>
      <c r="F34" s="80">
        <f t="shared" si="1"/>
        <v>83</v>
      </c>
      <c r="G34" s="78" t="str">
        <f>IF(VLOOKUP(F34,Emargement!$A$9:$G$528,2,FALSE)=0,"",VLOOKUP(F34,Emargement!$A$9:$G$528,2,FALSE))</f>
        <v/>
      </c>
      <c r="H34" s="78" t="str">
        <f>IF(VLOOKUP(F34,Emargement!$A$9:$G$528,3,FALSE)=0,"",VLOOKUP(F34,Emargement!$A$9:$G$528,3,FALSE))</f>
        <v/>
      </c>
      <c r="I34" s="78" t="str">
        <f>IF(VLOOKUP(F34,Emargement!$A$9:$G$528,4,FALSE)=0,"",VLOOKUP(F34,Emargement!$A$9:$G$528,4,FALSE))</f>
        <v/>
      </c>
      <c r="J34" s="81" t="str">
        <f>IF(VLOOKUP(F34,Emargement!$A$9:$G$528,7,FALSE)=0,"",VLOOKUP(F34,Emargement!$A$9:$G$528,7,FALSE))</f>
        <v/>
      </c>
      <c r="K34" s="80">
        <f t="shared" si="2"/>
        <v>133</v>
      </c>
      <c r="L34" s="78" t="str">
        <f>IF(VLOOKUP(K34,Emargement!$A$9:$G$528,2,FALSE)=0,"",VLOOKUP(K34,Emargement!$A$9:$G$528,2,FALSE))</f>
        <v/>
      </c>
      <c r="M34" s="78" t="str">
        <f>IF(VLOOKUP(K34,Emargement!$A$9:$G$528,3,FALSE)=0,"",VLOOKUP(K34,Emargement!$A$9:$G$528,3,FALSE))</f>
        <v/>
      </c>
      <c r="N34" s="78" t="str">
        <f>IF(VLOOKUP(K34,Emargement!$A$9:$G$528,4,FALSE)=0,"",VLOOKUP(K34,Emargement!$A$9:$G$528,4,FALSE))</f>
        <v/>
      </c>
      <c r="O34" s="78" t="str">
        <f>IF(VLOOKUP(K34,Emargement!$A$9:$G$528,7,FALSE)=0,"",VLOOKUP(K34,Emargement!$A$9:$G$528,7,FALSE))</f>
        <v/>
      </c>
      <c r="P34" s="80">
        <f t="shared" si="3"/>
        <v>183</v>
      </c>
      <c r="Q34" s="78" t="str">
        <f>IF(VLOOKUP(P34,Emargement!$A$9:$G$528,2,FALSE)=0,"",VLOOKUP(P34,Emargement!$A$9:$G$528,2,FALSE))</f>
        <v/>
      </c>
      <c r="R34" s="78" t="str">
        <f>IF(VLOOKUP(P34,Emargement!$A$9:$G$528,3,FALSE)=0,"",VLOOKUP(P34,Emargement!$A$9:$G$528,3,FALSE))</f>
        <v/>
      </c>
      <c r="S34" s="78" t="str">
        <f>IF(VLOOKUP(P34,Emargement!$A$9:$G$528,4,FALSE)=0,"",VLOOKUP(P34,Emargement!$A$9:$G$528,4,FALSE))</f>
        <v/>
      </c>
      <c r="T34" s="78" t="str">
        <f>IF(VLOOKUP(P34,Emargement!$A$9:$G$528,7,FALSE)=0,"",VLOOKUP(P34,Emargement!$A$9:$G$528,7,FALSE))</f>
        <v/>
      </c>
    </row>
    <row r="35" spans="1:20" ht="15.75" customHeight="1" x14ac:dyDescent="0.25">
      <c r="A35" s="80">
        <f t="shared" si="0"/>
        <v>34</v>
      </c>
      <c r="B35" s="78" t="str">
        <f>IF(VLOOKUP(A35,Emargement!$A$9:$G$528,2,FALSE)=0,"",VLOOKUP(A35,Emargement!$A$9:$G$528,2,FALSE))</f>
        <v/>
      </c>
      <c r="C35" s="78" t="str">
        <f>IF(VLOOKUP(A35,Emargement!$A$9:$G$528,3,FALSE)=0,"",VLOOKUP(A35,Emargement!$A$9:$G$528,3,FALSE))</f>
        <v/>
      </c>
      <c r="D35" s="78" t="str">
        <f>IF(VLOOKUP(A35,Emargement!$A$9:$G$528,4,FALSE)=0,"",VLOOKUP(A35,Emargement!$A$9:$G$528,4,FALSE))</f>
        <v/>
      </c>
      <c r="E35" s="79" t="str">
        <f>IF(VLOOKUP(A35,Emargement!$A$9:$G$528,7,FALSE)=0,"",VLOOKUP(A35,Emargement!$A$9:$G$528,7,FALSE))</f>
        <v/>
      </c>
      <c r="F35" s="80">
        <f t="shared" si="1"/>
        <v>84</v>
      </c>
      <c r="G35" s="78" t="str">
        <f>IF(VLOOKUP(F35,Emargement!$A$9:$G$528,2,FALSE)=0,"",VLOOKUP(F35,Emargement!$A$9:$G$528,2,FALSE))</f>
        <v/>
      </c>
      <c r="H35" s="78" t="str">
        <f>IF(VLOOKUP(F35,Emargement!$A$9:$G$528,3,FALSE)=0,"",VLOOKUP(F35,Emargement!$A$9:$G$528,3,FALSE))</f>
        <v/>
      </c>
      <c r="I35" s="78" t="str">
        <f>IF(VLOOKUP(F35,Emargement!$A$9:$G$528,4,FALSE)=0,"",VLOOKUP(F35,Emargement!$A$9:$G$528,4,FALSE))</f>
        <v/>
      </c>
      <c r="J35" s="81" t="str">
        <f>IF(VLOOKUP(F35,Emargement!$A$9:$G$528,7,FALSE)=0,"",VLOOKUP(F35,Emargement!$A$9:$G$528,7,FALSE))</f>
        <v/>
      </c>
      <c r="K35" s="80">
        <f t="shared" si="2"/>
        <v>134</v>
      </c>
      <c r="L35" s="78" t="str">
        <f>IF(VLOOKUP(K35,Emargement!$A$9:$G$528,2,FALSE)=0,"",VLOOKUP(K35,Emargement!$A$9:$G$528,2,FALSE))</f>
        <v/>
      </c>
      <c r="M35" s="78" t="str">
        <f>IF(VLOOKUP(K35,Emargement!$A$9:$G$528,3,FALSE)=0,"",VLOOKUP(K35,Emargement!$A$9:$G$528,3,FALSE))</f>
        <v/>
      </c>
      <c r="N35" s="78" t="str">
        <f>IF(VLOOKUP(K35,Emargement!$A$9:$G$528,4,FALSE)=0,"",VLOOKUP(K35,Emargement!$A$9:$G$528,4,FALSE))</f>
        <v/>
      </c>
      <c r="O35" s="78" t="str">
        <f>IF(VLOOKUP(K35,Emargement!$A$9:$G$528,7,FALSE)=0,"",VLOOKUP(K35,Emargement!$A$9:$G$528,7,FALSE))</f>
        <v/>
      </c>
      <c r="P35" s="80">
        <f t="shared" si="3"/>
        <v>184</v>
      </c>
      <c r="Q35" s="78" t="str">
        <f>IF(VLOOKUP(P35,Emargement!$A$9:$G$528,2,FALSE)=0,"",VLOOKUP(P35,Emargement!$A$9:$G$528,2,FALSE))</f>
        <v/>
      </c>
      <c r="R35" s="78" t="str">
        <f>IF(VLOOKUP(P35,Emargement!$A$9:$G$528,3,FALSE)=0,"",VLOOKUP(P35,Emargement!$A$9:$G$528,3,FALSE))</f>
        <v/>
      </c>
      <c r="S35" s="78" t="str">
        <f>IF(VLOOKUP(P35,Emargement!$A$9:$G$528,4,FALSE)=0,"",VLOOKUP(P35,Emargement!$A$9:$G$528,4,FALSE))</f>
        <v/>
      </c>
      <c r="T35" s="78" t="str">
        <f>IF(VLOOKUP(P35,Emargement!$A$9:$G$528,7,FALSE)=0,"",VLOOKUP(P35,Emargement!$A$9:$G$528,7,FALSE))</f>
        <v/>
      </c>
    </row>
    <row r="36" spans="1:20" ht="15.75" customHeight="1" x14ac:dyDescent="0.25">
      <c r="A36" s="80">
        <f t="shared" si="0"/>
        <v>35</v>
      </c>
      <c r="B36" s="78" t="str">
        <f>IF(VLOOKUP(A36,Emargement!$A$9:$G$528,2,FALSE)=0,"",VLOOKUP(A36,Emargement!$A$9:$G$528,2,FALSE))</f>
        <v/>
      </c>
      <c r="C36" s="78" t="str">
        <f>IF(VLOOKUP(A36,Emargement!$A$9:$G$528,3,FALSE)=0,"",VLOOKUP(A36,Emargement!$A$9:$G$528,3,FALSE))</f>
        <v/>
      </c>
      <c r="D36" s="78" t="str">
        <f>IF(VLOOKUP(A36,Emargement!$A$9:$G$528,4,FALSE)=0,"",VLOOKUP(A36,Emargement!$A$9:$G$528,4,FALSE))</f>
        <v/>
      </c>
      <c r="E36" s="79" t="str">
        <f>IF(VLOOKUP(A36,Emargement!$A$9:$G$528,7,FALSE)=0,"",VLOOKUP(A36,Emargement!$A$9:$G$528,7,FALSE))</f>
        <v/>
      </c>
      <c r="F36" s="80">
        <f t="shared" si="1"/>
        <v>85</v>
      </c>
      <c r="G36" s="78" t="str">
        <f>IF(VLOOKUP(F36,Emargement!$A$9:$G$528,2,FALSE)=0,"",VLOOKUP(F36,Emargement!$A$9:$G$528,2,FALSE))</f>
        <v/>
      </c>
      <c r="H36" s="78" t="str">
        <f>IF(VLOOKUP(F36,Emargement!$A$9:$G$528,3,FALSE)=0,"",VLOOKUP(F36,Emargement!$A$9:$G$528,3,FALSE))</f>
        <v/>
      </c>
      <c r="I36" s="78" t="str">
        <f>IF(VLOOKUP(F36,Emargement!$A$9:$G$528,4,FALSE)=0,"",VLOOKUP(F36,Emargement!$A$9:$G$528,4,FALSE))</f>
        <v/>
      </c>
      <c r="J36" s="81" t="str">
        <f>IF(VLOOKUP(F36,Emargement!$A$9:$G$528,7,FALSE)=0,"",VLOOKUP(F36,Emargement!$A$9:$G$528,7,FALSE))</f>
        <v/>
      </c>
      <c r="K36" s="80">
        <f t="shared" si="2"/>
        <v>135</v>
      </c>
      <c r="L36" s="78" t="str">
        <f>IF(VLOOKUP(K36,Emargement!$A$9:$G$528,2,FALSE)=0,"",VLOOKUP(K36,Emargement!$A$9:$G$528,2,FALSE))</f>
        <v/>
      </c>
      <c r="M36" s="78" t="str">
        <f>IF(VLOOKUP(K36,Emargement!$A$9:$G$528,3,FALSE)=0,"",VLOOKUP(K36,Emargement!$A$9:$G$528,3,FALSE))</f>
        <v/>
      </c>
      <c r="N36" s="78" t="str">
        <f>IF(VLOOKUP(K36,Emargement!$A$9:$G$528,4,FALSE)=0,"",VLOOKUP(K36,Emargement!$A$9:$G$528,4,FALSE))</f>
        <v/>
      </c>
      <c r="O36" s="78" t="str">
        <f>IF(VLOOKUP(K36,Emargement!$A$9:$G$528,7,FALSE)=0,"",VLOOKUP(K36,Emargement!$A$9:$G$528,7,FALSE))</f>
        <v/>
      </c>
      <c r="P36" s="80">
        <f t="shared" si="3"/>
        <v>185</v>
      </c>
      <c r="Q36" s="78" t="str">
        <f>IF(VLOOKUP(P36,Emargement!$A$9:$G$528,2,FALSE)=0,"",VLOOKUP(P36,Emargement!$A$9:$G$528,2,FALSE))</f>
        <v/>
      </c>
      <c r="R36" s="78" t="str">
        <f>IF(VLOOKUP(P36,Emargement!$A$9:$G$528,3,FALSE)=0,"",VLOOKUP(P36,Emargement!$A$9:$G$528,3,FALSE))</f>
        <v/>
      </c>
      <c r="S36" s="78" t="str">
        <f>IF(VLOOKUP(P36,Emargement!$A$9:$G$528,4,FALSE)=0,"",VLOOKUP(P36,Emargement!$A$9:$G$528,4,FALSE))</f>
        <v/>
      </c>
      <c r="T36" s="78" t="str">
        <f>IF(VLOOKUP(P36,Emargement!$A$9:$G$528,7,FALSE)=0,"",VLOOKUP(P36,Emargement!$A$9:$G$528,7,FALSE))</f>
        <v/>
      </c>
    </row>
    <row r="37" spans="1:20" ht="15.75" customHeight="1" x14ac:dyDescent="0.25">
      <c r="A37" s="80">
        <f t="shared" si="0"/>
        <v>36</v>
      </c>
      <c r="B37" s="78" t="str">
        <f>IF(VLOOKUP(A37,Emargement!$A$9:$G$528,2,FALSE)=0,"",VLOOKUP(A37,Emargement!$A$9:$G$528,2,FALSE))</f>
        <v/>
      </c>
      <c r="C37" s="78" t="str">
        <f>IF(VLOOKUP(A37,Emargement!$A$9:$G$528,3,FALSE)=0,"",VLOOKUP(A37,Emargement!$A$9:$G$528,3,FALSE))</f>
        <v/>
      </c>
      <c r="D37" s="78" t="str">
        <f>IF(VLOOKUP(A37,Emargement!$A$9:$G$528,4,FALSE)=0,"",VLOOKUP(A37,Emargement!$A$9:$G$528,4,FALSE))</f>
        <v/>
      </c>
      <c r="E37" s="79" t="str">
        <f>IF(VLOOKUP(A37,Emargement!$A$9:$G$528,7,FALSE)=0,"",VLOOKUP(A37,Emargement!$A$9:$G$528,7,FALSE))</f>
        <v/>
      </c>
      <c r="F37" s="80">
        <f t="shared" si="1"/>
        <v>86</v>
      </c>
      <c r="G37" s="78" t="str">
        <f>IF(VLOOKUP(F37,Emargement!$A$9:$G$528,2,FALSE)=0,"",VLOOKUP(F37,Emargement!$A$9:$G$528,2,FALSE))</f>
        <v/>
      </c>
      <c r="H37" s="78" t="str">
        <f>IF(VLOOKUP(F37,Emargement!$A$9:$G$528,3,FALSE)=0,"",VLOOKUP(F37,Emargement!$A$9:$G$528,3,FALSE))</f>
        <v/>
      </c>
      <c r="I37" s="78" t="str">
        <f>IF(VLOOKUP(F37,Emargement!$A$9:$G$528,4,FALSE)=0,"",VLOOKUP(F37,Emargement!$A$9:$G$528,4,FALSE))</f>
        <v/>
      </c>
      <c r="J37" s="81" t="str">
        <f>IF(VLOOKUP(F37,Emargement!$A$9:$G$528,7,FALSE)=0,"",VLOOKUP(F37,Emargement!$A$9:$G$528,7,FALSE))</f>
        <v/>
      </c>
      <c r="K37" s="80">
        <f t="shared" si="2"/>
        <v>136</v>
      </c>
      <c r="L37" s="78" t="str">
        <f>IF(VLOOKUP(K37,Emargement!$A$9:$G$528,2,FALSE)=0,"",VLOOKUP(K37,Emargement!$A$9:$G$528,2,FALSE))</f>
        <v/>
      </c>
      <c r="M37" s="78" t="str">
        <f>IF(VLOOKUP(K37,Emargement!$A$9:$G$528,3,FALSE)=0,"",VLOOKUP(K37,Emargement!$A$9:$G$528,3,FALSE))</f>
        <v/>
      </c>
      <c r="N37" s="78" t="str">
        <f>IF(VLOOKUP(K37,Emargement!$A$9:$G$528,4,FALSE)=0,"",VLOOKUP(K37,Emargement!$A$9:$G$528,4,FALSE))</f>
        <v/>
      </c>
      <c r="O37" s="78" t="str">
        <f>IF(VLOOKUP(K37,Emargement!$A$9:$G$528,7,FALSE)=0,"",VLOOKUP(K37,Emargement!$A$9:$G$528,7,FALSE))</f>
        <v/>
      </c>
      <c r="P37" s="80">
        <f t="shared" si="3"/>
        <v>186</v>
      </c>
      <c r="Q37" s="78" t="str">
        <f>IF(VLOOKUP(P37,Emargement!$A$9:$G$528,2,FALSE)=0,"",VLOOKUP(P37,Emargement!$A$9:$G$528,2,FALSE))</f>
        <v/>
      </c>
      <c r="R37" s="78" t="str">
        <f>IF(VLOOKUP(P37,Emargement!$A$9:$G$528,3,FALSE)=0,"",VLOOKUP(P37,Emargement!$A$9:$G$528,3,FALSE))</f>
        <v/>
      </c>
      <c r="S37" s="78" t="str">
        <f>IF(VLOOKUP(P37,Emargement!$A$9:$G$528,4,FALSE)=0,"",VLOOKUP(P37,Emargement!$A$9:$G$528,4,FALSE))</f>
        <v/>
      </c>
      <c r="T37" s="78" t="str">
        <f>IF(VLOOKUP(P37,Emargement!$A$9:$G$528,7,FALSE)=0,"",VLOOKUP(P37,Emargement!$A$9:$G$528,7,FALSE))</f>
        <v/>
      </c>
    </row>
    <row r="38" spans="1:20" ht="15.75" customHeight="1" x14ac:dyDescent="0.25">
      <c r="A38" s="80">
        <f t="shared" si="0"/>
        <v>37</v>
      </c>
      <c r="B38" s="78" t="str">
        <f>IF(VLOOKUP(A38,Emargement!$A$9:$G$528,2,FALSE)=0,"",VLOOKUP(A38,Emargement!$A$9:$G$528,2,FALSE))</f>
        <v/>
      </c>
      <c r="C38" s="78" t="str">
        <f>IF(VLOOKUP(A38,Emargement!$A$9:$G$528,3,FALSE)=0,"",VLOOKUP(A38,Emargement!$A$9:$G$528,3,FALSE))</f>
        <v/>
      </c>
      <c r="D38" s="78" t="str">
        <f>IF(VLOOKUP(A38,Emargement!$A$9:$G$528,4,FALSE)=0,"",VLOOKUP(A38,Emargement!$A$9:$G$528,4,FALSE))</f>
        <v/>
      </c>
      <c r="E38" s="79" t="str">
        <f>IF(VLOOKUP(A38,Emargement!$A$9:$G$528,7,FALSE)=0,"",VLOOKUP(A38,Emargement!$A$9:$G$528,7,FALSE))</f>
        <v/>
      </c>
      <c r="F38" s="80">
        <f t="shared" si="1"/>
        <v>87</v>
      </c>
      <c r="G38" s="78" t="str">
        <f>IF(VLOOKUP(F38,Emargement!$A$9:$G$528,2,FALSE)=0,"",VLOOKUP(F38,Emargement!$A$9:$G$528,2,FALSE))</f>
        <v/>
      </c>
      <c r="H38" s="78" t="str">
        <f>IF(VLOOKUP(F38,Emargement!$A$9:$G$528,3,FALSE)=0,"",VLOOKUP(F38,Emargement!$A$9:$G$528,3,FALSE))</f>
        <v/>
      </c>
      <c r="I38" s="78" t="str">
        <f>IF(VLOOKUP(F38,Emargement!$A$9:$G$528,4,FALSE)=0,"",VLOOKUP(F38,Emargement!$A$9:$G$528,4,FALSE))</f>
        <v/>
      </c>
      <c r="J38" s="81" t="str">
        <f>IF(VLOOKUP(F38,Emargement!$A$9:$G$528,7,FALSE)=0,"",VLOOKUP(F38,Emargement!$A$9:$G$528,7,FALSE))</f>
        <v/>
      </c>
      <c r="K38" s="80">
        <f t="shared" si="2"/>
        <v>137</v>
      </c>
      <c r="L38" s="78" t="str">
        <f>IF(VLOOKUP(K38,Emargement!$A$9:$G$528,2,FALSE)=0,"",VLOOKUP(K38,Emargement!$A$9:$G$528,2,FALSE))</f>
        <v/>
      </c>
      <c r="M38" s="78" t="str">
        <f>IF(VLOOKUP(K38,Emargement!$A$9:$G$528,3,FALSE)=0,"",VLOOKUP(K38,Emargement!$A$9:$G$528,3,FALSE))</f>
        <v/>
      </c>
      <c r="N38" s="78" t="str">
        <f>IF(VLOOKUP(K38,Emargement!$A$9:$G$528,4,FALSE)=0,"",VLOOKUP(K38,Emargement!$A$9:$G$528,4,FALSE))</f>
        <v/>
      </c>
      <c r="O38" s="78" t="str">
        <f>IF(VLOOKUP(K38,Emargement!$A$9:$G$528,7,FALSE)=0,"",VLOOKUP(K38,Emargement!$A$9:$G$528,7,FALSE))</f>
        <v/>
      </c>
      <c r="P38" s="80">
        <f t="shared" si="3"/>
        <v>187</v>
      </c>
      <c r="Q38" s="78" t="str">
        <f>IF(VLOOKUP(P38,Emargement!$A$9:$G$528,2,FALSE)=0,"",VLOOKUP(P38,Emargement!$A$9:$G$528,2,FALSE))</f>
        <v/>
      </c>
      <c r="R38" s="78" t="str">
        <f>IF(VLOOKUP(P38,Emargement!$A$9:$G$528,3,FALSE)=0,"",VLOOKUP(P38,Emargement!$A$9:$G$528,3,FALSE))</f>
        <v/>
      </c>
      <c r="S38" s="78" t="str">
        <f>IF(VLOOKUP(P38,Emargement!$A$9:$G$528,4,FALSE)=0,"",VLOOKUP(P38,Emargement!$A$9:$G$528,4,FALSE))</f>
        <v/>
      </c>
      <c r="T38" s="78" t="str">
        <f>IF(VLOOKUP(P38,Emargement!$A$9:$G$528,7,FALSE)=0,"",VLOOKUP(P38,Emargement!$A$9:$G$528,7,FALSE))</f>
        <v/>
      </c>
    </row>
    <row r="39" spans="1:20" ht="15.75" customHeight="1" x14ac:dyDescent="0.25">
      <c r="A39" s="80">
        <f t="shared" si="0"/>
        <v>38</v>
      </c>
      <c r="B39" s="78" t="str">
        <f>IF(VLOOKUP(A39,Emargement!$A$9:$G$528,2,FALSE)=0,"",VLOOKUP(A39,Emargement!$A$9:$G$528,2,FALSE))</f>
        <v/>
      </c>
      <c r="C39" s="78" t="str">
        <f>IF(VLOOKUP(A39,Emargement!$A$9:$G$528,3,FALSE)=0,"",VLOOKUP(A39,Emargement!$A$9:$G$528,3,FALSE))</f>
        <v/>
      </c>
      <c r="D39" s="78" t="str">
        <f>IF(VLOOKUP(A39,Emargement!$A$9:$G$528,4,FALSE)=0,"",VLOOKUP(A39,Emargement!$A$9:$G$528,4,FALSE))</f>
        <v/>
      </c>
      <c r="E39" s="79" t="str">
        <f>IF(VLOOKUP(A39,Emargement!$A$9:$G$528,7,FALSE)=0,"",VLOOKUP(A39,Emargement!$A$9:$G$528,7,FALSE))</f>
        <v/>
      </c>
      <c r="F39" s="80">
        <f t="shared" si="1"/>
        <v>88</v>
      </c>
      <c r="G39" s="78" t="str">
        <f>IF(VLOOKUP(F39,Emargement!$A$9:$G$528,2,FALSE)=0,"",VLOOKUP(F39,Emargement!$A$9:$G$528,2,FALSE))</f>
        <v/>
      </c>
      <c r="H39" s="78" t="str">
        <f>IF(VLOOKUP(F39,Emargement!$A$9:$G$528,3,FALSE)=0,"",VLOOKUP(F39,Emargement!$A$9:$G$528,3,FALSE))</f>
        <v/>
      </c>
      <c r="I39" s="78" t="str">
        <f>IF(VLOOKUP(F39,Emargement!$A$9:$G$528,4,FALSE)=0,"",VLOOKUP(F39,Emargement!$A$9:$G$528,4,FALSE))</f>
        <v/>
      </c>
      <c r="J39" s="81" t="str">
        <f>IF(VLOOKUP(F39,Emargement!$A$9:$G$528,7,FALSE)=0,"",VLOOKUP(F39,Emargement!$A$9:$G$528,7,FALSE))</f>
        <v/>
      </c>
      <c r="K39" s="80">
        <f t="shared" si="2"/>
        <v>138</v>
      </c>
      <c r="L39" s="78" t="str">
        <f>IF(VLOOKUP(K39,Emargement!$A$9:$G$528,2,FALSE)=0,"",VLOOKUP(K39,Emargement!$A$9:$G$528,2,FALSE))</f>
        <v/>
      </c>
      <c r="M39" s="78" t="str">
        <f>IF(VLOOKUP(K39,Emargement!$A$9:$G$528,3,FALSE)=0,"",VLOOKUP(K39,Emargement!$A$9:$G$528,3,FALSE))</f>
        <v/>
      </c>
      <c r="N39" s="78" t="str">
        <f>IF(VLOOKUP(K39,Emargement!$A$9:$G$528,4,FALSE)=0,"",VLOOKUP(K39,Emargement!$A$9:$G$528,4,FALSE))</f>
        <v/>
      </c>
      <c r="O39" s="78" t="str">
        <f>IF(VLOOKUP(K39,Emargement!$A$9:$G$528,7,FALSE)=0,"",VLOOKUP(K39,Emargement!$A$9:$G$528,7,FALSE))</f>
        <v/>
      </c>
      <c r="P39" s="80">
        <f t="shared" si="3"/>
        <v>188</v>
      </c>
      <c r="Q39" s="78" t="str">
        <f>IF(VLOOKUP(P39,Emargement!$A$9:$G$528,2,FALSE)=0,"",VLOOKUP(P39,Emargement!$A$9:$G$528,2,FALSE))</f>
        <v/>
      </c>
      <c r="R39" s="78" t="str">
        <f>IF(VLOOKUP(P39,Emargement!$A$9:$G$528,3,FALSE)=0,"",VLOOKUP(P39,Emargement!$A$9:$G$528,3,FALSE))</f>
        <v/>
      </c>
      <c r="S39" s="78" t="str">
        <f>IF(VLOOKUP(P39,Emargement!$A$9:$G$528,4,FALSE)=0,"",VLOOKUP(P39,Emargement!$A$9:$G$528,4,FALSE))</f>
        <v/>
      </c>
      <c r="T39" s="78" t="str">
        <f>IF(VLOOKUP(P39,Emargement!$A$9:$G$528,7,FALSE)=0,"",VLOOKUP(P39,Emargement!$A$9:$G$528,7,FALSE))</f>
        <v/>
      </c>
    </row>
    <row r="40" spans="1:20" ht="15.75" customHeight="1" x14ac:dyDescent="0.25">
      <c r="A40" s="80">
        <f t="shared" si="0"/>
        <v>39</v>
      </c>
      <c r="B40" s="78" t="str">
        <f>IF(VLOOKUP(A40,Emargement!$A$9:$G$528,2,FALSE)=0,"",VLOOKUP(A40,Emargement!$A$9:$G$528,2,FALSE))</f>
        <v/>
      </c>
      <c r="C40" s="78" t="str">
        <f>IF(VLOOKUP(A40,Emargement!$A$9:$G$528,3,FALSE)=0,"",VLOOKUP(A40,Emargement!$A$9:$G$528,3,FALSE))</f>
        <v/>
      </c>
      <c r="D40" s="78" t="str">
        <f>IF(VLOOKUP(A40,Emargement!$A$9:$G$528,4,FALSE)=0,"",VLOOKUP(A40,Emargement!$A$9:$G$528,4,FALSE))</f>
        <v/>
      </c>
      <c r="E40" s="79" t="str">
        <f>IF(VLOOKUP(A40,Emargement!$A$9:$G$528,7,FALSE)=0,"",VLOOKUP(A40,Emargement!$A$9:$G$528,7,FALSE))</f>
        <v/>
      </c>
      <c r="F40" s="80">
        <f t="shared" si="1"/>
        <v>89</v>
      </c>
      <c r="G40" s="78" t="str">
        <f>IF(VLOOKUP(F40,Emargement!$A$9:$G$528,2,FALSE)=0,"",VLOOKUP(F40,Emargement!$A$9:$G$528,2,FALSE))</f>
        <v/>
      </c>
      <c r="H40" s="78" t="str">
        <f>IF(VLOOKUP(F40,Emargement!$A$9:$G$528,3,FALSE)=0,"",VLOOKUP(F40,Emargement!$A$9:$G$528,3,FALSE))</f>
        <v/>
      </c>
      <c r="I40" s="78" t="str">
        <f>IF(VLOOKUP(F40,Emargement!$A$9:$G$528,4,FALSE)=0,"",VLOOKUP(F40,Emargement!$A$9:$G$528,4,FALSE))</f>
        <v/>
      </c>
      <c r="J40" s="81" t="str">
        <f>IF(VLOOKUP(F40,Emargement!$A$9:$G$528,7,FALSE)=0,"",VLOOKUP(F40,Emargement!$A$9:$G$528,7,FALSE))</f>
        <v/>
      </c>
      <c r="K40" s="80">
        <f t="shared" si="2"/>
        <v>139</v>
      </c>
      <c r="L40" s="78" t="str">
        <f>IF(VLOOKUP(K40,Emargement!$A$9:$G$528,2,FALSE)=0,"",VLOOKUP(K40,Emargement!$A$9:$G$528,2,FALSE))</f>
        <v/>
      </c>
      <c r="M40" s="78" t="str">
        <f>IF(VLOOKUP(K40,Emargement!$A$9:$G$528,3,FALSE)=0,"",VLOOKUP(K40,Emargement!$A$9:$G$528,3,FALSE))</f>
        <v/>
      </c>
      <c r="N40" s="78" t="str">
        <f>IF(VLOOKUP(K40,Emargement!$A$9:$G$528,4,FALSE)=0,"",VLOOKUP(K40,Emargement!$A$9:$G$528,4,FALSE))</f>
        <v/>
      </c>
      <c r="O40" s="78" t="str">
        <f>IF(VLOOKUP(K40,Emargement!$A$9:$G$528,7,FALSE)=0,"",VLOOKUP(K40,Emargement!$A$9:$G$528,7,FALSE))</f>
        <v/>
      </c>
      <c r="P40" s="80">
        <f t="shared" si="3"/>
        <v>189</v>
      </c>
      <c r="Q40" s="78" t="str">
        <f>IF(VLOOKUP(P40,Emargement!$A$9:$G$528,2,FALSE)=0,"",VLOOKUP(P40,Emargement!$A$9:$G$528,2,FALSE))</f>
        <v/>
      </c>
      <c r="R40" s="78" t="str">
        <f>IF(VLOOKUP(P40,Emargement!$A$9:$G$528,3,FALSE)=0,"",VLOOKUP(P40,Emargement!$A$9:$G$528,3,FALSE))</f>
        <v/>
      </c>
      <c r="S40" s="78" t="str">
        <f>IF(VLOOKUP(P40,Emargement!$A$9:$G$528,4,FALSE)=0,"",VLOOKUP(P40,Emargement!$A$9:$G$528,4,FALSE))</f>
        <v/>
      </c>
      <c r="T40" s="78" t="str">
        <f>IF(VLOOKUP(P40,Emargement!$A$9:$G$528,7,FALSE)=0,"",VLOOKUP(P40,Emargement!$A$9:$G$528,7,FALSE))</f>
        <v/>
      </c>
    </row>
    <row r="41" spans="1:20" ht="15.75" customHeight="1" x14ac:dyDescent="0.25">
      <c r="A41" s="80">
        <f t="shared" si="0"/>
        <v>40</v>
      </c>
      <c r="B41" s="78" t="str">
        <f>IF(VLOOKUP(A41,Emargement!$A$9:$G$528,2,FALSE)=0,"",VLOOKUP(A41,Emargement!$A$9:$G$528,2,FALSE))</f>
        <v/>
      </c>
      <c r="C41" s="78" t="str">
        <f>IF(VLOOKUP(A41,Emargement!$A$9:$G$528,3,FALSE)=0,"",VLOOKUP(A41,Emargement!$A$9:$G$528,3,FALSE))</f>
        <v/>
      </c>
      <c r="D41" s="78" t="str">
        <f>IF(VLOOKUP(A41,Emargement!$A$9:$G$528,4,FALSE)=0,"",VLOOKUP(A41,Emargement!$A$9:$G$528,4,FALSE))</f>
        <v/>
      </c>
      <c r="E41" s="79" t="str">
        <f>IF(VLOOKUP(A41,Emargement!$A$9:$G$528,7,FALSE)=0,"",VLOOKUP(A41,Emargement!$A$9:$G$528,7,FALSE))</f>
        <v/>
      </c>
      <c r="F41" s="80">
        <f t="shared" si="1"/>
        <v>90</v>
      </c>
      <c r="G41" s="78" t="str">
        <f>IF(VLOOKUP(F41,Emargement!$A$9:$G$528,2,FALSE)=0,"",VLOOKUP(F41,Emargement!$A$9:$G$528,2,FALSE))</f>
        <v/>
      </c>
      <c r="H41" s="78" t="str">
        <f>IF(VLOOKUP(F41,Emargement!$A$9:$G$528,3,FALSE)=0,"",VLOOKUP(F41,Emargement!$A$9:$G$528,3,FALSE))</f>
        <v/>
      </c>
      <c r="I41" s="78" t="str">
        <f>IF(VLOOKUP(F41,Emargement!$A$9:$G$528,4,FALSE)=0,"",VLOOKUP(F41,Emargement!$A$9:$G$528,4,FALSE))</f>
        <v/>
      </c>
      <c r="J41" s="81" t="str">
        <f>IF(VLOOKUP(F41,Emargement!$A$9:$G$528,7,FALSE)=0,"",VLOOKUP(F41,Emargement!$A$9:$G$528,7,FALSE))</f>
        <v/>
      </c>
      <c r="K41" s="80">
        <f t="shared" si="2"/>
        <v>140</v>
      </c>
      <c r="L41" s="78" t="str">
        <f>IF(VLOOKUP(K41,Emargement!$A$9:$G$528,2,FALSE)=0,"",VLOOKUP(K41,Emargement!$A$9:$G$528,2,FALSE))</f>
        <v/>
      </c>
      <c r="M41" s="78" t="str">
        <f>IF(VLOOKUP(K41,Emargement!$A$9:$G$528,3,FALSE)=0,"",VLOOKUP(K41,Emargement!$A$9:$G$528,3,FALSE))</f>
        <v/>
      </c>
      <c r="N41" s="78" t="str">
        <f>IF(VLOOKUP(K41,Emargement!$A$9:$G$528,4,FALSE)=0,"",VLOOKUP(K41,Emargement!$A$9:$G$528,4,FALSE))</f>
        <v/>
      </c>
      <c r="O41" s="78" t="str">
        <f>IF(VLOOKUP(K41,Emargement!$A$9:$G$528,7,FALSE)=0,"",VLOOKUP(K41,Emargement!$A$9:$G$528,7,FALSE))</f>
        <v/>
      </c>
      <c r="P41" s="80">
        <f t="shared" si="3"/>
        <v>190</v>
      </c>
      <c r="Q41" s="78" t="str">
        <f>IF(VLOOKUP(P41,Emargement!$A$9:$G$528,2,FALSE)=0,"",VLOOKUP(P41,Emargement!$A$9:$G$528,2,FALSE))</f>
        <v/>
      </c>
      <c r="R41" s="78" t="str">
        <f>IF(VLOOKUP(P41,Emargement!$A$9:$G$528,3,FALSE)=0,"",VLOOKUP(P41,Emargement!$A$9:$G$528,3,FALSE))</f>
        <v/>
      </c>
      <c r="S41" s="78" t="str">
        <f>IF(VLOOKUP(P41,Emargement!$A$9:$G$528,4,FALSE)=0,"",VLOOKUP(P41,Emargement!$A$9:$G$528,4,FALSE))</f>
        <v/>
      </c>
      <c r="T41" s="78" t="str">
        <f>IF(VLOOKUP(P41,Emargement!$A$9:$G$528,7,FALSE)=0,"",VLOOKUP(P41,Emargement!$A$9:$G$528,7,FALSE))</f>
        <v/>
      </c>
    </row>
    <row r="42" spans="1:20" ht="15.75" customHeight="1" x14ac:dyDescent="0.25">
      <c r="A42" s="80">
        <f t="shared" si="0"/>
        <v>41</v>
      </c>
      <c r="B42" s="78" t="str">
        <f>IF(VLOOKUP(A42,Emargement!$A$9:$G$528,2,FALSE)=0,"",VLOOKUP(A42,Emargement!$A$9:$G$528,2,FALSE))</f>
        <v/>
      </c>
      <c r="C42" s="78" t="str">
        <f>IF(VLOOKUP(A42,Emargement!$A$9:$G$528,3,FALSE)=0,"",VLOOKUP(A42,Emargement!$A$9:$G$528,3,FALSE))</f>
        <v/>
      </c>
      <c r="D42" s="78" t="str">
        <f>IF(VLOOKUP(A42,Emargement!$A$9:$G$528,4,FALSE)=0,"",VLOOKUP(A42,Emargement!$A$9:$G$528,4,FALSE))</f>
        <v/>
      </c>
      <c r="E42" s="79" t="str">
        <f>IF(VLOOKUP(A42,Emargement!$A$9:$G$528,7,FALSE)=0,"",VLOOKUP(A42,Emargement!$A$9:$G$528,7,FALSE))</f>
        <v/>
      </c>
      <c r="F42" s="80">
        <f t="shared" si="1"/>
        <v>91</v>
      </c>
      <c r="G42" s="78" t="str">
        <f>IF(VLOOKUP(F42,Emargement!$A$9:$G$528,2,FALSE)=0,"",VLOOKUP(F42,Emargement!$A$9:$G$528,2,FALSE))</f>
        <v/>
      </c>
      <c r="H42" s="78" t="str">
        <f>IF(VLOOKUP(F42,Emargement!$A$9:$G$528,3,FALSE)=0,"",VLOOKUP(F42,Emargement!$A$9:$G$528,3,FALSE))</f>
        <v/>
      </c>
      <c r="I42" s="78" t="str">
        <f>IF(VLOOKUP(F42,Emargement!$A$9:$G$528,4,FALSE)=0,"",VLOOKUP(F42,Emargement!$A$9:$G$528,4,FALSE))</f>
        <v/>
      </c>
      <c r="J42" s="81" t="str">
        <f>IF(VLOOKUP(F42,Emargement!$A$9:$G$528,7,FALSE)=0,"",VLOOKUP(F42,Emargement!$A$9:$G$528,7,FALSE))</f>
        <v/>
      </c>
      <c r="K42" s="80">
        <f t="shared" si="2"/>
        <v>141</v>
      </c>
      <c r="L42" s="78" t="str">
        <f>IF(VLOOKUP(K42,Emargement!$A$9:$G$528,2,FALSE)=0,"",VLOOKUP(K42,Emargement!$A$9:$G$528,2,FALSE))</f>
        <v/>
      </c>
      <c r="M42" s="78" t="str">
        <f>IF(VLOOKUP(K42,Emargement!$A$9:$G$528,3,FALSE)=0,"",VLOOKUP(K42,Emargement!$A$9:$G$528,3,FALSE))</f>
        <v/>
      </c>
      <c r="N42" s="78" t="str">
        <f>IF(VLOOKUP(K42,Emargement!$A$9:$G$528,4,FALSE)=0,"",VLOOKUP(K42,Emargement!$A$9:$G$528,4,FALSE))</f>
        <v/>
      </c>
      <c r="O42" s="78" t="str">
        <f>IF(VLOOKUP(K42,Emargement!$A$9:$G$528,7,FALSE)=0,"",VLOOKUP(K42,Emargement!$A$9:$G$528,7,FALSE))</f>
        <v/>
      </c>
      <c r="P42" s="80">
        <f t="shared" si="3"/>
        <v>191</v>
      </c>
      <c r="Q42" s="78" t="str">
        <f>IF(VLOOKUP(P42,Emargement!$A$9:$G$528,2,FALSE)=0,"",VLOOKUP(P42,Emargement!$A$9:$G$528,2,FALSE))</f>
        <v/>
      </c>
      <c r="R42" s="78" t="str">
        <f>IF(VLOOKUP(P42,Emargement!$A$9:$G$528,3,FALSE)=0,"",VLOOKUP(P42,Emargement!$A$9:$G$528,3,FALSE))</f>
        <v/>
      </c>
      <c r="S42" s="78" t="str">
        <f>IF(VLOOKUP(P42,Emargement!$A$9:$G$528,4,FALSE)=0,"",VLOOKUP(P42,Emargement!$A$9:$G$528,4,FALSE))</f>
        <v/>
      </c>
      <c r="T42" s="78" t="str">
        <f>IF(VLOOKUP(P42,Emargement!$A$9:$G$528,7,FALSE)=0,"",VLOOKUP(P42,Emargement!$A$9:$G$528,7,FALSE))</f>
        <v/>
      </c>
    </row>
    <row r="43" spans="1:20" ht="15.75" customHeight="1" x14ac:dyDescent="0.25">
      <c r="A43" s="80">
        <f t="shared" si="0"/>
        <v>42</v>
      </c>
      <c r="B43" s="78" t="str">
        <f>IF(VLOOKUP(A43,Emargement!$A$9:$G$528,2,FALSE)=0,"",VLOOKUP(A43,Emargement!$A$9:$G$528,2,FALSE))</f>
        <v/>
      </c>
      <c r="C43" s="78" t="str">
        <f>IF(VLOOKUP(A43,Emargement!$A$9:$G$528,3,FALSE)=0,"",VLOOKUP(A43,Emargement!$A$9:$G$528,3,FALSE))</f>
        <v/>
      </c>
      <c r="D43" s="78" t="str">
        <f>IF(VLOOKUP(A43,Emargement!$A$9:$G$528,4,FALSE)=0,"",VLOOKUP(A43,Emargement!$A$9:$G$528,4,FALSE))</f>
        <v/>
      </c>
      <c r="E43" s="79" t="str">
        <f>IF(VLOOKUP(A43,Emargement!$A$9:$G$528,7,FALSE)=0,"",VLOOKUP(A43,Emargement!$A$9:$G$528,7,FALSE))</f>
        <v/>
      </c>
      <c r="F43" s="80">
        <f t="shared" si="1"/>
        <v>92</v>
      </c>
      <c r="G43" s="78" t="str">
        <f>IF(VLOOKUP(F43,Emargement!$A$9:$G$528,2,FALSE)=0,"",VLOOKUP(F43,Emargement!$A$9:$G$528,2,FALSE))</f>
        <v/>
      </c>
      <c r="H43" s="78" t="str">
        <f>IF(VLOOKUP(F43,Emargement!$A$9:$G$528,3,FALSE)=0,"",VLOOKUP(F43,Emargement!$A$9:$G$528,3,FALSE))</f>
        <v/>
      </c>
      <c r="I43" s="78" t="str">
        <f>IF(VLOOKUP(F43,Emargement!$A$9:$G$528,4,FALSE)=0,"",VLOOKUP(F43,Emargement!$A$9:$G$528,4,FALSE))</f>
        <v/>
      </c>
      <c r="J43" s="81" t="str">
        <f>IF(VLOOKUP(F43,Emargement!$A$9:$G$528,7,FALSE)=0,"",VLOOKUP(F43,Emargement!$A$9:$G$528,7,FALSE))</f>
        <v/>
      </c>
      <c r="K43" s="80">
        <f t="shared" si="2"/>
        <v>142</v>
      </c>
      <c r="L43" s="78" t="str">
        <f>IF(VLOOKUP(K43,Emargement!$A$9:$G$528,2,FALSE)=0,"",VLOOKUP(K43,Emargement!$A$9:$G$528,2,FALSE))</f>
        <v/>
      </c>
      <c r="M43" s="78" t="str">
        <f>IF(VLOOKUP(K43,Emargement!$A$9:$G$528,3,FALSE)=0,"",VLOOKUP(K43,Emargement!$A$9:$G$528,3,FALSE))</f>
        <v/>
      </c>
      <c r="N43" s="78" t="str">
        <f>IF(VLOOKUP(K43,Emargement!$A$9:$G$528,4,FALSE)=0,"",VLOOKUP(K43,Emargement!$A$9:$G$528,4,FALSE))</f>
        <v/>
      </c>
      <c r="O43" s="78" t="str">
        <f>IF(VLOOKUP(K43,Emargement!$A$9:$G$528,7,FALSE)=0,"",VLOOKUP(K43,Emargement!$A$9:$G$528,7,FALSE))</f>
        <v/>
      </c>
      <c r="P43" s="80">
        <f t="shared" si="3"/>
        <v>192</v>
      </c>
      <c r="Q43" s="78" t="str">
        <f>IF(VLOOKUP(P43,Emargement!$A$9:$G$528,2,FALSE)=0,"",VLOOKUP(P43,Emargement!$A$9:$G$528,2,FALSE))</f>
        <v/>
      </c>
      <c r="R43" s="78" t="str">
        <f>IF(VLOOKUP(P43,Emargement!$A$9:$G$528,3,FALSE)=0,"",VLOOKUP(P43,Emargement!$A$9:$G$528,3,FALSE))</f>
        <v/>
      </c>
      <c r="S43" s="78" t="str">
        <f>IF(VLOOKUP(P43,Emargement!$A$9:$G$528,4,FALSE)=0,"",VLOOKUP(P43,Emargement!$A$9:$G$528,4,FALSE))</f>
        <v/>
      </c>
      <c r="T43" s="78" t="str">
        <f>IF(VLOOKUP(P43,Emargement!$A$9:$G$528,7,FALSE)=0,"",VLOOKUP(P43,Emargement!$A$9:$G$528,7,FALSE))</f>
        <v/>
      </c>
    </row>
    <row r="44" spans="1:20" ht="15.75" customHeight="1" x14ac:dyDescent="0.25">
      <c r="A44" s="80">
        <f t="shared" si="0"/>
        <v>43</v>
      </c>
      <c r="B44" s="78" t="str">
        <f>IF(VLOOKUP(A44,Emargement!$A$9:$G$528,2,FALSE)=0,"",VLOOKUP(A44,Emargement!$A$9:$G$528,2,FALSE))</f>
        <v/>
      </c>
      <c r="C44" s="78" t="str">
        <f>IF(VLOOKUP(A44,Emargement!$A$9:$G$528,3,FALSE)=0,"",VLOOKUP(A44,Emargement!$A$9:$G$528,3,FALSE))</f>
        <v/>
      </c>
      <c r="D44" s="78" t="str">
        <f>IF(VLOOKUP(A44,Emargement!$A$9:$G$528,4,FALSE)=0,"",VLOOKUP(A44,Emargement!$A$9:$G$528,4,FALSE))</f>
        <v/>
      </c>
      <c r="E44" s="79" t="str">
        <f>IF(VLOOKUP(A44,Emargement!$A$9:$G$528,7,FALSE)=0,"",VLOOKUP(A44,Emargement!$A$9:$G$528,7,FALSE))</f>
        <v/>
      </c>
      <c r="F44" s="80">
        <f t="shared" si="1"/>
        <v>93</v>
      </c>
      <c r="G44" s="78" t="str">
        <f>IF(VLOOKUP(F44,Emargement!$A$9:$G$528,2,FALSE)=0,"",VLOOKUP(F44,Emargement!$A$9:$G$528,2,FALSE))</f>
        <v/>
      </c>
      <c r="H44" s="78" t="str">
        <f>IF(VLOOKUP(F44,Emargement!$A$9:$G$528,3,FALSE)=0,"",VLOOKUP(F44,Emargement!$A$9:$G$528,3,FALSE))</f>
        <v/>
      </c>
      <c r="I44" s="78" t="str">
        <f>IF(VLOOKUP(F44,Emargement!$A$9:$G$528,4,FALSE)=0,"",VLOOKUP(F44,Emargement!$A$9:$G$528,4,FALSE))</f>
        <v/>
      </c>
      <c r="J44" s="81" t="str">
        <f>IF(VLOOKUP(F44,Emargement!$A$9:$G$528,7,FALSE)=0,"",VLOOKUP(F44,Emargement!$A$9:$G$528,7,FALSE))</f>
        <v/>
      </c>
      <c r="K44" s="80">
        <f t="shared" si="2"/>
        <v>143</v>
      </c>
      <c r="L44" s="78" t="str">
        <f>IF(VLOOKUP(K44,Emargement!$A$9:$G$528,2,FALSE)=0,"",VLOOKUP(K44,Emargement!$A$9:$G$528,2,FALSE))</f>
        <v/>
      </c>
      <c r="M44" s="78" t="str">
        <f>IF(VLOOKUP(K44,Emargement!$A$9:$G$528,3,FALSE)=0,"",VLOOKUP(K44,Emargement!$A$9:$G$528,3,FALSE))</f>
        <v/>
      </c>
      <c r="N44" s="78" t="str">
        <f>IF(VLOOKUP(K44,Emargement!$A$9:$G$528,4,FALSE)=0,"",VLOOKUP(K44,Emargement!$A$9:$G$528,4,FALSE))</f>
        <v/>
      </c>
      <c r="O44" s="78" t="str">
        <f>IF(VLOOKUP(K44,Emargement!$A$9:$G$528,7,FALSE)=0,"",VLOOKUP(K44,Emargement!$A$9:$G$528,7,FALSE))</f>
        <v/>
      </c>
      <c r="P44" s="80">
        <f t="shared" si="3"/>
        <v>193</v>
      </c>
      <c r="Q44" s="78" t="str">
        <f>IF(VLOOKUP(P44,Emargement!$A$9:$G$528,2,FALSE)=0,"",VLOOKUP(P44,Emargement!$A$9:$G$528,2,FALSE))</f>
        <v/>
      </c>
      <c r="R44" s="78" t="str">
        <f>IF(VLOOKUP(P44,Emargement!$A$9:$G$528,3,FALSE)=0,"",VLOOKUP(P44,Emargement!$A$9:$G$528,3,FALSE))</f>
        <v/>
      </c>
      <c r="S44" s="78" t="str">
        <f>IF(VLOOKUP(P44,Emargement!$A$9:$G$528,4,FALSE)=0,"",VLOOKUP(P44,Emargement!$A$9:$G$528,4,FALSE))</f>
        <v/>
      </c>
      <c r="T44" s="78" t="str">
        <f>IF(VLOOKUP(P44,Emargement!$A$9:$G$528,7,FALSE)=0,"",VLOOKUP(P44,Emargement!$A$9:$G$528,7,FALSE))</f>
        <v/>
      </c>
    </row>
    <row r="45" spans="1:20" ht="15.75" customHeight="1" x14ac:dyDescent="0.25">
      <c r="A45" s="80">
        <f t="shared" si="0"/>
        <v>44</v>
      </c>
      <c r="B45" s="78" t="str">
        <f>IF(VLOOKUP(A45,Emargement!$A$9:$G$528,2,FALSE)=0,"",VLOOKUP(A45,Emargement!$A$9:$G$528,2,FALSE))</f>
        <v/>
      </c>
      <c r="C45" s="78" t="str">
        <f>IF(VLOOKUP(A45,Emargement!$A$9:$G$528,3,FALSE)=0,"",VLOOKUP(A45,Emargement!$A$9:$G$528,3,FALSE))</f>
        <v/>
      </c>
      <c r="D45" s="78" t="str">
        <f>IF(VLOOKUP(A45,Emargement!$A$9:$G$528,4,FALSE)=0,"",VLOOKUP(A45,Emargement!$A$9:$G$528,4,FALSE))</f>
        <v/>
      </c>
      <c r="E45" s="79" t="str">
        <f>IF(VLOOKUP(A45,Emargement!$A$9:$G$528,7,FALSE)=0,"",VLOOKUP(A45,Emargement!$A$9:$G$528,7,FALSE))</f>
        <v/>
      </c>
      <c r="F45" s="80">
        <f t="shared" si="1"/>
        <v>94</v>
      </c>
      <c r="G45" s="78" t="str">
        <f>IF(VLOOKUP(F45,Emargement!$A$9:$G$528,2,FALSE)=0,"",VLOOKUP(F45,Emargement!$A$9:$G$528,2,FALSE))</f>
        <v/>
      </c>
      <c r="H45" s="78" t="str">
        <f>IF(VLOOKUP(F45,Emargement!$A$9:$G$528,3,FALSE)=0,"",VLOOKUP(F45,Emargement!$A$9:$G$528,3,FALSE))</f>
        <v/>
      </c>
      <c r="I45" s="78" t="str">
        <f>IF(VLOOKUP(F45,Emargement!$A$9:$G$528,4,FALSE)=0,"",VLOOKUP(F45,Emargement!$A$9:$G$528,4,FALSE))</f>
        <v/>
      </c>
      <c r="J45" s="81" t="str">
        <f>IF(VLOOKUP(F45,Emargement!$A$9:$G$528,7,FALSE)=0,"",VLOOKUP(F45,Emargement!$A$9:$G$528,7,FALSE))</f>
        <v/>
      </c>
      <c r="K45" s="80">
        <f t="shared" si="2"/>
        <v>144</v>
      </c>
      <c r="L45" s="78" t="str">
        <f>IF(VLOOKUP(K45,Emargement!$A$9:$G$528,2,FALSE)=0,"",VLOOKUP(K45,Emargement!$A$9:$G$528,2,FALSE))</f>
        <v/>
      </c>
      <c r="M45" s="78" t="str">
        <f>IF(VLOOKUP(K45,Emargement!$A$9:$G$528,3,FALSE)=0,"",VLOOKUP(K45,Emargement!$A$9:$G$528,3,FALSE))</f>
        <v/>
      </c>
      <c r="N45" s="78" t="str">
        <f>IF(VLOOKUP(K45,Emargement!$A$9:$G$528,4,FALSE)=0,"",VLOOKUP(K45,Emargement!$A$9:$G$528,4,FALSE))</f>
        <v/>
      </c>
      <c r="O45" s="78" t="str">
        <f>IF(VLOOKUP(K45,Emargement!$A$9:$G$528,7,FALSE)=0,"",VLOOKUP(K45,Emargement!$A$9:$G$528,7,FALSE))</f>
        <v/>
      </c>
      <c r="P45" s="80">
        <f t="shared" si="3"/>
        <v>194</v>
      </c>
      <c r="Q45" s="78" t="str">
        <f>IF(VLOOKUP(P45,Emargement!$A$9:$G$528,2,FALSE)=0,"",VLOOKUP(P45,Emargement!$A$9:$G$528,2,FALSE))</f>
        <v/>
      </c>
      <c r="R45" s="78" t="str">
        <f>IF(VLOOKUP(P45,Emargement!$A$9:$G$528,3,FALSE)=0,"",VLOOKUP(P45,Emargement!$A$9:$G$528,3,FALSE))</f>
        <v/>
      </c>
      <c r="S45" s="78" t="str">
        <f>IF(VLOOKUP(P45,Emargement!$A$9:$G$528,4,FALSE)=0,"",VLOOKUP(P45,Emargement!$A$9:$G$528,4,FALSE))</f>
        <v/>
      </c>
      <c r="T45" s="78" t="str">
        <f>IF(VLOOKUP(P45,Emargement!$A$9:$G$528,7,FALSE)=0,"",VLOOKUP(P45,Emargement!$A$9:$G$528,7,FALSE))</f>
        <v/>
      </c>
    </row>
    <row r="46" spans="1:20" ht="15.75" customHeight="1" x14ac:dyDescent="0.25">
      <c r="A46" s="80">
        <f t="shared" si="0"/>
        <v>45</v>
      </c>
      <c r="B46" s="78" t="str">
        <f>IF(VLOOKUP(A46,Emargement!$A$9:$G$528,2,FALSE)=0,"",VLOOKUP(A46,Emargement!$A$9:$G$528,2,FALSE))</f>
        <v/>
      </c>
      <c r="C46" s="78" t="str">
        <f>IF(VLOOKUP(A46,Emargement!$A$9:$G$528,3,FALSE)=0,"",VLOOKUP(A46,Emargement!$A$9:$G$528,3,FALSE))</f>
        <v/>
      </c>
      <c r="D46" s="78" t="str">
        <f>IF(VLOOKUP(A46,Emargement!$A$9:$G$528,4,FALSE)=0,"",VLOOKUP(A46,Emargement!$A$9:$G$528,4,FALSE))</f>
        <v/>
      </c>
      <c r="E46" s="79" t="str">
        <f>IF(VLOOKUP(A46,Emargement!$A$9:$G$528,7,FALSE)=0,"",VLOOKUP(A46,Emargement!$A$9:$G$528,7,FALSE))</f>
        <v/>
      </c>
      <c r="F46" s="80">
        <f t="shared" si="1"/>
        <v>95</v>
      </c>
      <c r="G46" s="78" t="str">
        <f>IF(VLOOKUP(F46,Emargement!$A$9:$G$528,2,FALSE)=0,"",VLOOKUP(F46,Emargement!$A$9:$G$528,2,FALSE))</f>
        <v/>
      </c>
      <c r="H46" s="78" t="str">
        <f>IF(VLOOKUP(F46,Emargement!$A$9:$G$528,3,FALSE)=0,"",VLOOKUP(F46,Emargement!$A$9:$G$528,3,FALSE))</f>
        <v/>
      </c>
      <c r="I46" s="78" t="str">
        <f>IF(VLOOKUP(F46,Emargement!$A$9:$G$528,4,FALSE)=0,"",VLOOKUP(F46,Emargement!$A$9:$G$528,4,FALSE))</f>
        <v/>
      </c>
      <c r="J46" s="81" t="str">
        <f>IF(VLOOKUP(F46,Emargement!$A$9:$G$528,7,FALSE)=0,"",VLOOKUP(F46,Emargement!$A$9:$G$528,7,FALSE))</f>
        <v/>
      </c>
      <c r="K46" s="80">
        <f t="shared" si="2"/>
        <v>145</v>
      </c>
      <c r="L46" s="78" t="str">
        <f>IF(VLOOKUP(K46,Emargement!$A$9:$G$528,2,FALSE)=0,"",VLOOKUP(K46,Emargement!$A$9:$G$528,2,FALSE))</f>
        <v/>
      </c>
      <c r="M46" s="78" t="str">
        <f>IF(VLOOKUP(K46,Emargement!$A$9:$G$528,3,FALSE)=0,"",VLOOKUP(K46,Emargement!$A$9:$G$528,3,FALSE))</f>
        <v/>
      </c>
      <c r="N46" s="78" t="str">
        <f>IF(VLOOKUP(K46,Emargement!$A$9:$G$528,4,FALSE)=0,"",VLOOKUP(K46,Emargement!$A$9:$G$528,4,FALSE))</f>
        <v/>
      </c>
      <c r="O46" s="78" t="str">
        <f>IF(VLOOKUP(K46,Emargement!$A$9:$G$528,7,FALSE)=0,"",VLOOKUP(K46,Emargement!$A$9:$G$528,7,FALSE))</f>
        <v/>
      </c>
      <c r="P46" s="80">
        <f t="shared" si="3"/>
        <v>195</v>
      </c>
      <c r="Q46" s="78" t="str">
        <f>IF(VLOOKUP(P46,Emargement!$A$9:$G$528,2,FALSE)=0,"",VLOOKUP(P46,Emargement!$A$9:$G$528,2,FALSE))</f>
        <v/>
      </c>
      <c r="R46" s="78" t="str">
        <f>IF(VLOOKUP(P46,Emargement!$A$9:$G$528,3,FALSE)=0,"",VLOOKUP(P46,Emargement!$A$9:$G$528,3,FALSE))</f>
        <v/>
      </c>
      <c r="S46" s="78" t="str">
        <f>IF(VLOOKUP(P46,Emargement!$A$9:$G$528,4,FALSE)=0,"",VLOOKUP(P46,Emargement!$A$9:$G$528,4,FALSE))</f>
        <v/>
      </c>
      <c r="T46" s="78" t="str">
        <f>IF(VLOOKUP(P46,Emargement!$A$9:$G$528,7,FALSE)=0,"",VLOOKUP(P46,Emargement!$A$9:$G$528,7,FALSE))</f>
        <v/>
      </c>
    </row>
    <row r="47" spans="1:20" ht="15.75" customHeight="1" x14ac:dyDescent="0.25">
      <c r="A47" s="80">
        <f t="shared" si="0"/>
        <v>46</v>
      </c>
      <c r="B47" s="78" t="str">
        <f>IF(VLOOKUP(A47,Emargement!$A$9:$G$528,2,FALSE)=0,"",VLOOKUP(A47,Emargement!$A$9:$G$528,2,FALSE))</f>
        <v/>
      </c>
      <c r="C47" s="78" t="str">
        <f>IF(VLOOKUP(A47,Emargement!$A$9:$G$528,3,FALSE)=0,"",VLOOKUP(A47,Emargement!$A$9:$G$528,3,FALSE))</f>
        <v/>
      </c>
      <c r="D47" s="78" t="str">
        <f>IF(VLOOKUP(A47,Emargement!$A$9:$G$528,4,FALSE)=0,"",VLOOKUP(A47,Emargement!$A$9:$G$528,4,FALSE))</f>
        <v/>
      </c>
      <c r="E47" s="79" t="str">
        <f>IF(VLOOKUP(A47,Emargement!$A$9:$G$528,7,FALSE)=0,"",VLOOKUP(A47,Emargement!$A$9:$G$528,7,FALSE))</f>
        <v/>
      </c>
      <c r="F47" s="80">
        <f t="shared" si="1"/>
        <v>96</v>
      </c>
      <c r="G47" s="78" t="str">
        <f>IF(VLOOKUP(F47,Emargement!$A$9:$G$528,2,FALSE)=0,"",VLOOKUP(F47,Emargement!$A$9:$G$528,2,FALSE))</f>
        <v/>
      </c>
      <c r="H47" s="78" t="str">
        <f>IF(VLOOKUP(F47,Emargement!$A$9:$G$528,3,FALSE)=0,"",VLOOKUP(F47,Emargement!$A$9:$G$528,3,FALSE))</f>
        <v/>
      </c>
      <c r="I47" s="78" t="str">
        <f>IF(VLOOKUP(F47,Emargement!$A$9:$G$528,4,FALSE)=0,"",VLOOKUP(F47,Emargement!$A$9:$G$528,4,FALSE))</f>
        <v/>
      </c>
      <c r="J47" s="81" t="str">
        <f>IF(VLOOKUP(F47,Emargement!$A$9:$G$528,7,FALSE)=0,"",VLOOKUP(F47,Emargement!$A$9:$G$528,7,FALSE))</f>
        <v/>
      </c>
      <c r="K47" s="80">
        <f t="shared" si="2"/>
        <v>146</v>
      </c>
      <c r="L47" s="78" t="str">
        <f>IF(VLOOKUP(K47,Emargement!$A$9:$G$528,2,FALSE)=0,"",VLOOKUP(K47,Emargement!$A$9:$G$528,2,FALSE))</f>
        <v/>
      </c>
      <c r="M47" s="78" t="str">
        <f>IF(VLOOKUP(K47,Emargement!$A$9:$G$528,3,FALSE)=0,"",VLOOKUP(K47,Emargement!$A$9:$G$528,3,FALSE))</f>
        <v/>
      </c>
      <c r="N47" s="78" t="str">
        <f>IF(VLOOKUP(K47,Emargement!$A$9:$G$528,4,FALSE)=0,"",VLOOKUP(K47,Emargement!$A$9:$G$528,4,FALSE))</f>
        <v/>
      </c>
      <c r="O47" s="78" t="str">
        <f>IF(VLOOKUP(K47,Emargement!$A$9:$G$528,7,FALSE)=0,"",VLOOKUP(K47,Emargement!$A$9:$G$528,7,FALSE))</f>
        <v/>
      </c>
      <c r="P47" s="80">
        <f t="shared" si="3"/>
        <v>196</v>
      </c>
      <c r="Q47" s="78" t="str">
        <f>IF(VLOOKUP(P47,Emargement!$A$9:$G$528,2,FALSE)=0,"",VLOOKUP(P47,Emargement!$A$9:$G$528,2,FALSE))</f>
        <v/>
      </c>
      <c r="R47" s="78" t="str">
        <f>IF(VLOOKUP(P47,Emargement!$A$9:$G$528,3,FALSE)=0,"",VLOOKUP(P47,Emargement!$A$9:$G$528,3,FALSE))</f>
        <v/>
      </c>
      <c r="S47" s="78" t="str">
        <f>IF(VLOOKUP(P47,Emargement!$A$9:$G$528,4,FALSE)=0,"",VLOOKUP(P47,Emargement!$A$9:$G$528,4,FALSE))</f>
        <v/>
      </c>
      <c r="T47" s="78" t="str">
        <f>IF(VLOOKUP(P47,Emargement!$A$9:$G$528,7,FALSE)=0,"",VLOOKUP(P47,Emargement!$A$9:$G$528,7,FALSE))</f>
        <v/>
      </c>
    </row>
    <row r="48" spans="1:20" ht="15.75" customHeight="1" x14ac:dyDescent="0.25">
      <c r="A48" s="80">
        <f t="shared" si="0"/>
        <v>47</v>
      </c>
      <c r="B48" s="78" t="str">
        <f>IF(VLOOKUP(A48,Emargement!$A$9:$G$528,2,FALSE)=0,"",VLOOKUP(A48,Emargement!$A$9:$G$528,2,FALSE))</f>
        <v/>
      </c>
      <c r="C48" s="78" t="str">
        <f>IF(VLOOKUP(A48,Emargement!$A$9:$G$528,3,FALSE)=0,"",VLOOKUP(A48,Emargement!$A$9:$G$528,3,FALSE))</f>
        <v/>
      </c>
      <c r="D48" s="78" t="str">
        <f>IF(VLOOKUP(A48,Emargement!$A$9:$G$528,4,FALSE)=0,"",VLOOKUP(A48,Emargement!$A$9:$G$528,4,FALSE))</f>
        <v/>
      </c>
      <c r="E48" s="79" t="str">
        <f>IF(VLOOKUP(A48,Emargement!$A$9:$G$528,7,FALSE)=0,"",VLOOKUP(A48,Emargement!$A$9:$G$528,7,FALSE))</f>
        <v/>
      </c>
      <c r="F48" s="80">
        <f t="shared" si="1"/>
        <v>97</v>
      </c>
      <c r="G48" s="78" t="str">
        <f>IF(VLOOKUP(F48,Emargement!$A$9:$G$528,2,FALSE)=0,"",VLOOKUP(F48,Emargement!$A$9:$G$528,2,FALSE))</f>
        <v/>
      </c>
      <c r="H48" s="78" t="str">
        <f>IF(VLOOKUP(F48,Emargement!$A$9:$G$528,3,FALSE)=0,"",VLOOKUP(F48,Emargement!$A$9:$G$528,3,FALSE))</f>
        <v/>
      </c>
      <c r="I48" s="78" t="str">
        <f>IF(VLOOKUP(F48,Emargement!$A$9:$G$528,4,FALSE)=0,"",VLOOKUP(F48,Emargement!$A$9:$G$528,4,FALSE))</f>
        <v/>
      </c>
      <c r="J48" s="81" t="str">
        <f>IF(VLOOKUP(F48,Emargement!$A$9:$G$528,7,FALSE)=0,"",VLOOKUP(F48,Emargement!$A$9:$G$528,7,FALSE))</f>
        <v/>
      </c>
      <c r="K48" s="80">
        <f t="shared" si="2"/>
        <v>147</v>
      </c>
      <c r="L48" s="78" t="str">
        <f>IF(VLOOKUP(K48,Emargement!$A$9:$G$528,2,FALSE)=0,"",VLOOKUP(K48,Emargement!$A$9:$G$528,2,FALSE))</f>
        <v/>
      </c>
      <c r="M48" s="78" t="str">
        <f>IF(VLOOKUP(K48,Emargement!$A$9:$G$528,3,FALSE)=0,"",VLOOKUP(K48,Emargement!$A$9:$G$528,3,FALSE))</f>
        <v/>
      </c>
      <c r="N48" s="78" t="str">
        <f>IF(VLOOKUP(K48,Emargement!$A$9:$G$528,4,FALSE)=0,"",VLOOKUP(K48,Emargement!$A$9:$G$528,4,FALSE))</f>
        <v/>
      </c>
      <c r="O48" s="78" t="str">
        <f>IF(VLOOKUP(K48,Emargement!$A$9:$G$528,7,FALSE)=0,"",VLOOKUP(K48,Emargement!$A$9:$G$528,7,FALSE))</f>
        <v/>
      </c>
      <c r="P48" s="80">
        <f t="shared" si="3"/>
        <v>197</v>
      </c>
      <c r="Q48" s="78" t="str">
        <f>IF(VLOOKUP(P48,Emargement!$A$9:$G$528,2,FALSE)=0,"",VLOOKUP(P48,Emargement!$A$9:$G$528,2,FALSE))</f>
        <v/>
      </c>
      <c r="R48" s="78" t="str">
        <f>IF(VLOOKUP(P48,Emargement!$A$9:$G$528,3,FALSE)=0,"",VLOOKUP(P48,Emargement!$A$9:$G$528,3,FALSE))</f>
        <v/>
      </c>
      <c r="S48" s="78" t="str">
        <f>IF(VLOOKUP(P48,Emargement!$A$9:$G$528,4,FALSE)=0,"",VLOOKUP(P48,Emargement!$A$9:$G$528,4,FALSE))</f>
        <v/>
      </c>
      <c r="T48" s="78" t="str">
        <f>IF(VLOOKUP(P48,Emargement!$A$9:$G$528,7,FALSE)=0,"",VLOOKUP(P48,Emargement!$A$9:$G$528,7,FALSE))</f>
        <v/>
      </c>
    </row>
    <row r="49" spans="1:20" ht="15.75" customHeight="1" x14ac:dyDescent="0.25">
      <c r="A49" s="80">
        <f t="shared" si="0"/>
        <v>48</v>
      </c>
      <c r="B49" s="78" t="str">
        <f>IF(VLOOKUP(A49,Emargement!$A$9:$G$528,2,FALSE)=0,"",VLOOKUP(A49,Emargement!$A$9:$G$528,2,FALSE))</f>
        <v/>
      </c>
      <c r="C49" s="78" t="str">
        <f>IF(VLOOKUP(A49,Emargement!$A$9:$G$528,3,FALSE)=0,"",VLOOKUP(A49,Emargement!$A$9:$G$528,3,FALSE))</f>
        <v/>
      </c>
      <c r="D49" s="78" t="str">
        <f>IF(VLOOKUP(A49,Emargement!$A$9:$G$528,4,FALSE)=0,"",VLOOKUP(A49,Emargement!$A$9:$G$528,4,FALSE))</f>
        <v/>
      </c>
      <c r="E49" s="79" t="str">
        <f>IF(VLOOKUP(A49,Emargement!$A$9:$G$528,7,FALSE)=0,"",VLOOKUP(A49,Emargement!$A$9:$G$528,7,FALSE))</f>
        <v/>
      </c>
      <c r="F49" s="80">
        <f t="shared" si="1"/>
        <v>98</v>
      </c>
      <c r="G49" s="78" t="str">
        <f>IF(VLOOKUP(F49,Emargement!$A$9:$G$528,2,FALSE)=0,"",VLOOKUP(F49,Emargement!$A$9:$G$528,2,FALSE))</f>
        <v/>
      </c>
      <c r="H49" s="78" t="str">
        <f>IF(VLOOKUP(F49,Emargement!$A$9:$G$528,3,FALSE)=0,"",VLOOKUP(F49,Emargement!$A$9:$G$528,3,FALSE))</f>
        <v/>
      </c>
      <c r="I49" s="78" t="str">
        <f>IF(VLOOKUP(F49,Emargement!$A$9:$G$528,4,FALSE)=0,"",VLOOKUP(F49,Emargement!$A$9:$G$528,4,FALSE))</f>
        <v/>
      </c>
      <c r="J49" s="81" t="str">
        <f>IF(VLOOKUP(F49,Emargement!$A$9:$G$528,7,FALSE)=0,"",VLOOKUP(F49,Emargement!$A$9:$G$528,7,FALSE))</f>
        <v/>
      </c>
      <c r="K49" s="80">
        <f t="shared" si="2"/>
        <v>148</v>
      </c>
      <c r="L49" s="78" t="str">
        <f>IF(VLOOKUP(K49,Emargement!$A$9:$G$528,2,FALSE)=0,"",VLOOKUP(K49,Emargement!$A$9:$G$528,2,FALSE))</f>
        <v/>
      </c>
      <c r="M49" s="78" t="str">
        <f>IF(VLOOKUP(K49,Emargement!$A$9:$G$528,3,FALSE)=0,"",VLOOKUP(K49,Emargement!$A$9:$G$528,3,FALSE))</f>
        <v/>
      </c>
      <c r="N49" s="78" t="str">
        <f>IF(VLOOKUP(K49,Emargement!$A$9:$G$528,4,FALSE)=0,"",VLOOKUP(K49,Emargement!$A$9:$G$528,4,FALSE))</f>
        <v/>
      </c>
      <c r="O49" s="78" t="str">
        <f>IF(VLOOKUP(K49,Emargement!$A$9:$G$528,7,FALSE)=0,"",VLOOKUP(K49,Emargement!$A$9:$G$528,7,FALSE))</f>
        <v/>
      </c>
      <c r="P49" s="80">
        <f t="shared" si="3"/>
        <v>198</v>
      </c>
      <c r="Q49" s="78" t="str">
        <f>IF(VLOOKUP(P49,Emargement!$A$9:$G$528,2,FALSE)=0,"",VLOOKUP(P49,Emargement!$A$9:$G$528,2,FALSE))</f>
        <v/>
      </c>
      <c r="R49" s="78" t="str">
        <f>IF(VLOOKUP(P49,Emargement!$A$9:$G$528,3,FALSE)=0,"",VLOOKUP(P49,Emargement!$A$9:$G$528,3,FALSE))</f>
        <v/>
      </c>
      <c r="S49" s="78" t="str">
        <f>IF(VLOOKUP(P49,Emargement!$A$9:$G$528,4,FALSE)=0,"",VLOOKUP(P49,Emargement!$A$9:$G$528,4,FALSE))</f>
        <v/>
      </c>
      <c r="T49" s="78" t="str">
        <f>IF(VLOOKUP(P49,Emargement!$A$9:$G$528,7,FALSE)=0,"",VLOOKUP(P49,Emargement!$A$9:$G$528,7,FALSE))</f>
        <v/>
      </c>
    </row>
    <row r="50" spans="1:20" ht="15.75" customHeight="1" x14ac:dyDescent="0.25">
      <c r="A50" s="80">
        <f t="shared" si="0"/>
        <v>49</v>
      </c>
      <c r="B50" s="78" t="str">
        <f>IF(VLOOKUP(A50,Emargement!$A$9:$G$528,2,FALSE)=0,"",VLOOKUP(A50,Emargement!$A$9:$G$528,2,FALSE))</f>
        <v/>
      </c>
      <c r="C50" s="78" t="str">
        <f>IF(VLOOKUP(A50,Emargement!$A$9:$G$528,3,FALSE)=0,"",VLOOKUP(A50,Emargement!$A$9:$G$528,3,FALSE))</f>
        <v/>
      </c>
      <c r="D50" s="78" t="str">
        <f>IF(VLOOKUP(A50,Emargement!$A$9:$G$528,4,FALSE)=0,"",VLOOKUP(A50,Emargement!$A$9:$G$528,4,FALSE))</f>
        <v/>
      </c>
      <c r="E50" s="79" t="str">
        <f>IF(VLOOKUP(A50,Emargement!$A$9:$G$528,7,FALSE)=0,"",VLOOKUP(A50,Emargement!$A$9:$G$528,7,FALSE))</f>
        <v/>
      </c>
      <c r="F50" s="80">
        <f t="shared" si="1"/>
        <v>99</v>
      </c>
      <c r="G50" s="78" t="str">
        <f>IF(VLOOKUP(F50,Emargement!$A$9:$G$528,2,FALSE)=0,"",VLOOKUP(F50,Emargement!$A$9:$G$528,2,FALSE))</f>
        <v/>
      </c>
      <c r="H50" s="78" t="str">
        <f>IF(VLOOKUP(F50,Emargement!$A$9:$G$528,3,FALSE)=0,"",VLOOKUP(F50,Emargement!$A$9:$G$528,3,FALSE))</f>
        <v/>
      </c>
      <c r="I50" s="78" t="str">
        <f>IF(VLOOKUP(F50,Emargement!$A$9:$G$528,4,FALSE)=0,"",VLOOKUP(F50,Emargement!$A$9:$G$528,4,FALSE))</f>
        <v/>
      </c>
      <c r="J50" s="81" t="str">
        <f>IF(VLOOKUP(F50,Emargement!$A$9:$G$528,7,FALSE)=0,"",VLOOKUP(F50,Emargement!$A$9:$G$528,7,FALSE))</f>
        <v/>
      </c>
      <c r="K50" s="80">
        <f t="shared" si="2"/>
        <v>149</v>
      </c>
      <c r="L50" s="78" t="str">
        <f>IF(VLOOKUP(K50,Emargement!$A$9:$G$528,2,FALSE)=0,"",VLOOKUP(K50,Emargement!$A$9:$G$528,2,FALSE))</f>
        <v/>
      </c>
      <c r="M50" s="78" t="str">
        <f>IF(VLOOKUP(K50,Emargement!$A$9:$G$528,3,FALSE)=0,"",VLOOKUP(K50,Emargement!$A$9:$G$528,3,FALSE))</f>
        <v/>
      </c>
      <c r="N50" s="78" t="str">
        <f>IF(VLOOKUP(K50,Emargement!$A$9:$G$528,4,FALSE)=0,"",VLOOKUP(K50,Emargement!$A$9:$G$528,4,FALSE))</f>
        <v/>
      </c>
      <c r="O50" s="78" t="str">
        <f>IF(VLOOKUP(K50,Emargement!$A$9:$G$528,7,FALSE)=0,"",VLOOKUP(K50,Emargement!$A$9:$G$528,7,FALSE))</f>
        <v/>
      </c>
      <c r="P50" s="80">
        <f t="shared" si="3"/>
        <v>199</v>
      </c>
      <c r="Q50" s="78" t="str">
        <f>IF(VLOOKUP(P50,Emargement!$A$9:$G$528,2,FALSE)=0,"",VLOOKUP(P50,Emargement!$A$9:$G$528,2,FALSE))</f>
        <v/>
      </c>
      <c r="R50" s="78" t="str">
        <f>IF(VLOOKUP(P50,Emargement!$A$9:$G$528,3,FALSE)=0,"",VLOOKUP(P50,Emargement!$A$9:$G$528,3,FALSE))</f>
        <v/>
      </c>
      <c r="S50" s="78" t="str">
        <f>IF(VLOOKUP(P50,Emargement!$A$9:$G$528,4,FALSE)=0,"",VLOOKUP(P50,Emargement!$A$9:$G$528,4,FALSE))</f>
        <v/>
      </c>
      <c r="T50" s="78" t="str">
        <f>IF(VLOOKUP(P50,Emargement!$A$9:$G$528,7,FALSE)=0,"",VLOOKUP(P50,Emargement!$A$9:$G$528,7,FALSE))</f>
        <v/>
      </c>
    </row>
    <row r="51" spans="1:20" ht="15.75" customHeight="1" x14ac:dyDescent="0.25">
      <c r="A51" s="80">
        <f t="shared" si="0"/>
        <v>50</v>
      </c>
      <c r="B51" s="78" t="str">
        <f>IF(VLOOKUP(A51,Emargement!$A$9:$G$528,2,FALSE)=0,"",VLOOKUP(A51,Emargement!$A$9:$G$528,2,FALSE))</f>
        <v/>
      </c>
      <c r="C51" s="78" t="str">
        <f>IF(VLOOKUP(A51,Emargement!$A$9:$G$528,3,FALSE)=0,"",VLOOKUP(A51,Emargement!$A$9:$G$528,3,FALSE))</f>
        <v/>
      </c>
      <c r="D51" s="78" t="str">
        <f>IF(VLOOKUP(A51,Emargement!$A$9:$G$528,4,FALSE)=0,"",VLOOKUP(A51,Emargement!$A$9:$G$528,4,FALSE))</f>
        <v/>
      </c>
      <c r="E51" s="79" t="str">
        <f>IF(VLOOKUP(A51,Emargement!$A$9:$G$528,7,FALSE)=0,"",VLOOKUP(A51,Emargement!$A$9:$G$528,7,FALSE))</f>
        <v/>
      </c>
      <c r="F51" s="80">
        <f t="shared" si="1"/>
        <v>100</v>
      </c>
      <c r="G51" s="78" t="str">
        <f>IF(VLOOKUP(F51,Emargement!$A$9:$G$528,2,FALSE)=0,"",VLOOKUP(F51,Emargement!$A$9:$G$528,2,FALSE))</f>
        <v/>
      </c>
      <c r="H51" s="78" t="str">
        <f>IF(VLOOKUP(F51,Emargement!$A$9:$G$528,3,FALSE)=0,"",VLOOKUP(F51,Emargement!$A$9:$G$528,3,FALSE))</f>
        <v/>
      </c>
      <c r="I51" s="78" t="str">
        <f>IF(VLOOKUP(F51,Emargement!$A$9:$G$528,4,FALSE)=0,"",VLOOKUP(F51,Emargement!$A$9:$G$528,4,FALSE))</f>
        <v/>
      </c>
      <c r="J51" s="81" t="str">
        <f>IF(VLOOKUP(F51,Emargement!$A$9:$G$528,7,FALSE)=0,"",VLOOKUP(F51,Emargement!$A$9:$G$528,7,FALSE))</f>
        <v/>
      </c>
      <c r="K51" s="80">
        <f t="shared" si="2"/>
        <v>150</v>
      </c>
      <c r="L51" s="78" t="str">
        <f>IF(VLOOKUP(K51,Emargement!$A$9:$G$528,2,FALSE)=0,"",VLOOKUP(K51,Emargement!$A$9:$G$528,2,FALSE))</f>
        <v/>
      </c>
      <c r="M51" s="78" t="str">
        <f>IF(VLOOKUP(K51,Emargement!$A$9:$G$528,3,FALSE)=0,"",VLOOKUP(K51,Emargement!$A$9:$G$528,3,FALSE))</f>
        <v/>
      </c>
      <c r="N51" s="78" t="str">
        <f>IF(VLOOKUP(K51,Emargement!$A$9:$G$528,4,FALSE)=0,"",VLOOKUP(K51,Emargement!$A$9:$G$528,4,FALSE))</f>
        <v/>
      </c>
      <c r="O51" s="78" t="str">
        <f>IF(VLOOKUP(K51,Emargement!$A$9:$G$528,7,FALSE)=0,"",VLOOKUP(K51,Emargement!$A$9:$G$528,7,FALSE))</f>
        <v/>
      </c>
      <c r="P51" s="80">
        <f t="shared" si="3"/>
        <v>200</v>
      </c>
      <c r="Q51" s="78" t="str">
        <f>IF(VLOOKUP(P51,Emargement!$A$9:$G$528,2,FALSE)=0,"",VLOOKUP(P51,Emargement!$A$9:$G$528,2,FALSE))</f>
        <v/>
      </c>
      <c r="R51" s="78" t="str">
        <f>IF(VLOOKUP(P51,Emargement!$A$9:$G$528,3,FALSE)=0,"",VLOOKUP(P51,Emargement!$A$9:$G$528,3,FALSE))</f>
        <v/>
      </c>
      <c r="S51" s="78" t="str">
        <f>IF(VLOOKUP(P51,Emargement!$A$9:$G$528,4,FALSE)=0,"",VLOOKUP(P51,Emargement!$A$9:$G$528,4,FALSE))</f>
        <v/>
      </c>
      <c r="T51" s="78" t="str">
        <f>IF(VLOOKUP(P51,Emargement!$A$9:$G$528,7,FALSE)=0,"",VLOOKUP(P51,Emargement!$A$9:$G$528,7,FALSE))</f>
        <v/>
      </c>
    </row>
  </sheetData>
  <mergeCells count="6">
    <mergeCell ref="S1:T1"/>
    <mergeCell ref="I1:J1"/>
    <mergeCell ref="A1:B1"/>
    <mergeCell ref="K1:L1"/>
    <mergeCell ref="C1:H1"/>
    <mergeCell ref="M1:R1"/>
  </mergeCells>
  <printOptions horizontalCentered="1" verticalCentered="1"/>
  <pageMargins left="0.23622047244094491" right="0.23622047244094491" top="0.23622047244094491" bottom="0" header="0.23622047244094491" footer="0"/>
  <pageSetup paperSize="9" scale="99" orientation="portrait" r:id="rId1"/>
  <colBreaks count="1" manualBreakCount="1">
    <brk id="10" max="50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8116D09-9358-488D-9FAE-B7FB5CC33D48}">
            <xm:f>VLOOKUP(A2,Emargement!$A$9:$J$528,10,FALSE)&lt;&gt;0</xm:f>
            <x14:dxf>
              <font>
                <strike/>
              </font>
            </x14:dxf>
          </x14:cfRule>
          <xm:sqref>A2:T51</xm:sqref>
        </x14:conditionalFormatting>
        <x14:conditionalFormatting xmlns:xm="http://schemas.microsoft.com/office/excel/2006/main">
          <x14:cfRule type="expression" priority="2" id="{A9D871CB-2092-4484-A355-45194AAFE8F4}">
            <xm:f>VLOOKUP(A2,Emargement!$A$9:$J$528,10,FALSE)&lt;&gt;""</xm:f>
            <x14:dxf>
              <font>
                <strike/>
              </font>
            </x14:dxf>
          </x14:cfRule>
          <xm:sqref>B2:T51</xm:sqref>
        </x14:conditionalFormatting>
        <x14:conditionalFormatting xmlns:xm="http://schemas.microsoft.com/office/excel/2006/main">
          <x14:cfRule type="expression" priority="3" id="{78375971-8627-4B6D-A666-20101268C498}">
            <xm:f>VLOOKUP(A2,Emargement!$A$9:$J$528,10,FALSE)&lt;&gt;""</xm:f>
            <x14:dxf>
              <font>
                <strike/>
              </font>
            </x14:dxf>
          </x14:cfRule>
          <xm:sqref>C2:T51</xm:sqref>
        </x14:conditionalFormatting>
        <x14:conditionalFormatting xmlns:xm="http://schemas.microsoft.com/office/excel/2006/main">
          <x14:cfRule type="expression" priority="4" id="{4C3C1B33-DB0F-474E-BB57-7BA4B3BBC561}">
            <xm:f>VLOOKUP(A2,Emargement!$A$9:$J$528,10,FALSE)&lt;&gt;""</xm:f>
            <x14:dxf>
              <font>
                <strike/>
              </font>
            </x14:dxf>
          </x14:cfRule>
          <xm:sqref>D2:T51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theme="7" tint="0.59999389629810485"/>
    <pageSetUpPr fitToPage="1"/>
  </sheetPr>
  <dimension ref="A1:V28"/>
  <sheetViews>
    <sheetView zoomScaleNormal="100" zoomScaleSheetLayoutView="100" workbookViewId="0">
      <selection activeCell="H9" sqref="H9"/>
    </sheetView>
  </sheetViews>
  <sheetFormatPr baseColWidth="10" defaultRowHeight="15" x14ac:dyDescent="0.25"/>
  <cols>
    <col min="2" max="3" width="2.85546875" customWidth="1"/>
    <col min="4" max="4" width="4.28515625" customWidth="1"/>
    <col min="5" max="5" width="6.140625" customWidth="1"/>
    <col min="6" max="9" width="5.28515625" customWidth="1"/>
    <col min="10" max="10" width="4.7109375" customWidth="1"/>
    <col min="11" max="11" width="11.140625" customWidth="1"/>
    <col min="12" max="12" width="9.42578125" customWidth="1"/>
    <col min="13" max="14" width="6.7109375" customWidth="1"/>
  </cols>
  <sheetData>
    <row r="1" spans="1:22" ht="72" customHeight="1" x14ac:dyDescent="0.25">
      <c r="A1" s="94"/>
      <c r="B1" s="94"/>
      <c r="C1" s="94"/>
      <c r="D1" s="94"/>
      <c r="E1" s="215" t="s">
        <v>154</v>
      </c>
      <c r="F1" s="215"/>
      <c r="G1" s="215"/>
      <c r="H1" s="215"/>
      <c r="I1" s="215"/>
      <c r="J1" s="215"/>
      <c r="K1" s="215"/>
      <c r="L1" s="215"/>
      <c r="M1" s="215"/>
      <c r="N1" s="215"/>
      <c r="O1" s="93"/>
      <c r="P1" s="93"/>
      <c r="Q1" s="93"/>
      <c r="R1" s="93"/>
      <c r="S1" s="93"/>
      <c r="T1" s="93"/>
      <c r="U1" s="93"/>
      <c r="V1" s="93"/>
    </row>
    <row r="3" spans="1:22" x14ac:dyDescent="0.25">
      <c r="A3" s="214" t="s">
        <v>65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</row>
    <row r="6" spans="1:22" ht="15" customHeight="1" x14ac:dyDescent="0.25">
      <c r="A6" t="s">
        <v>66</v>
      </c>
      <c r="G6" s="82"/>
      <c r="J6" s="82"/>
    </row>
    <row r="7" spans="1:22" ht="15" customHeight="1" x14ac:dyDescent="0.25"/>
    <row r="8" spans="1:22" ht="15" customHeight="1" x14ac:dyDescent="0.25">
      <c r="A8" t="s">
        <v>35</v>
      </c>
      <c r="D8" s="216" t="str">
        <f>IF(Emargement!G4="","",Emargement!G4)</f>
        <v/>
      </c>
      <c r="E8" s="216"/>
      <c r="F8" s="217" t="s">
        <v>34</v>
      </c>
      <c r="G8" s="217"/>
      <c r="H8" s="217"/>
      <c r="I8" s="213" t="str">
        <f>IF(Emargement!C4="","",Emargement!C4)</f>
        <v/>
      </c>
      <c r="J8" s="213"/>
      <c r="K8" s="213"/>
      <c r="L8" s="213"/>
      <c r="M8" s="213"/>
      <c r="N8" s="213"/>
    </row>
    <row r="9" spans="1:22" ht="15" customHeight="1" x14ac:dyDescent="0.25"/>
    <row r="10" spans="1:22" ht="15" customHeight="1" x14ac:dyDescent="0.25">
      <c r="A10" s="211" t="s">
        <v>67</v>
      </c>
      <c r="B10" s="211"/>
      <c r="C10" s="212" t="s">
        <v>76</v>
      </c>
      <c r="D10" s="212"/>
      <c r="E10" s="212"/>
      <c r="F10" s="212"/>
      <c r="G10" s="212"/>
      <c r="H10" s="211" t="s">
        <v>5</v>
      </c>
      <c r="I10" s="211"/>
      <c r="J10" s="211"/>
      <c r="K10" s="213" t="str">
        <f>IF(Emargement!G5="","",Emargement!G5)</f>
        <v/>
      </c>
      <c r="L10" s="213"/>
      <c r="M10" s="213"/>
      <c r="N10" s="213"/>
    </row>
    <row r="11" spans="1:22" ht="15" customHeight="1" x14ac:dyDescent="0.25"/>
    <row r="12" spans="1:22" ht="15" customHeight="1" x14ac:dyDescent="0.25">
      <c r="A12" t="s">
        <v>68</v>
      </c>
      <c r="E12" s="213" t="str">
        <f>IF(Emargement!C3="","",Emargement!C3)</f>
        <v/>
      </c>
      <c r="F12" s="213"/>
      <c r="G12" s="213"/>
      <c r="H12" s="213"/>
      <c r="I12" s="213"/>
      <c r="J12" s="213"/>
      <c r="K12" s="213"/>
      <c r="L12" s="213"/>
      <c r="M12" s="213"/>
      <c r="N12" s="213"/>
    </row>
    <row r="13" spans="1:22" ht="15" customHeight="1" x14ac:dyDescent="0.25"/>
    <row r="14" spans="1:22" ht="15" customHeight="1" x14ac:dyDescent="0.25">
      <c r="A14" t="s">
        <v>69</v>
      </c>
      <c r="E14" s="213" t="str">
        <f>IF(Emargement!G3="","",Emargement!G3)</f>
        <v/>
      </c>
      <c r="F14" s="213"/>
      <c r="G14" s="213"/>
      <c r="H14" s="213"/>
      <c r="I14" s="213"/>
      <c r="J14" s="213"/>
      <c r="K14" s="213"/>
      <c r="L14" s="213"/>
      <c r="M14" s="213"/>
      <c r="N14" s="213"/>
    </row>
    <row r="15" spans="1:22" ht="15" customHeight="1" x14ac:dyDescent="0.25"/>
    <row r="16" spans="1:22" ht="18" customHeight="1" x14ac:dyDescent="0.25">
      <c r="A16" s="203" t="s">
        <v>70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</row>
    <row r="17" spans="1:14" ht="18" customHeight="1" x14ac:dyDescent="0.25">
      <c r="A17" s="203"/>
      <c r="B17" s="203"/>
      <c r="C17" s="203"/>
      <c r="D17" s="203"/>
      <c r="E17" s="204" t="s">
        <v>71</v>
      </c>
      <c r="F17" s="205"/>
      <c r="G17" s="205"/>
      <c r="H17" s="205"/>
      <c r="I17" s="206"/>
      <c r="J17" s="204" t="s">
        <v>72</v>
      </c>
      <c r="K17" s="205"/>
      <c r="L17" s="206"/>
      <c r="M17" s="203" t="s">
        <v>40</v>
      </c>
      <c r="N17" s="203"/>
    </row>
    <row r="18" spans="1:14" ht="24" customHeight="1" x14ac:dyDescent="0.25">
      <c r="A18" s="202" t="s">
        <v>73</v>
      </c>
      <c r="B18" s="202"/>
      <c r="C18" s="202"/>
      <c r="D18" s="202"/>
      <c r="E18" s="207"/>
      <c r="F18" s="208"/>
      <c r="G18" s="208"/>
      <c r="H18" s="208"/>
      <c r="I18" s="209"/>
      <c r="J18" s="207"/>
      <c r="K18" s="208"/>
      <c r="L18" s="209"/>
      <c r="M18" s="210"/>
      <c r="N18" s="210"/>
    </row>
    <row r="19" spans="1:14" ht="24" customHeight="1" x14ac:dyDescent="0.25">
      <c r="A19" s="202" t="s">
        <v>74</v>
      </c>
      <c r="B19" s="202"/>
      <c r="C19" s="202"/>
      <c r="D19" s="202"/>
      <c r="E19" s="207"/>
      <c r="F19" s="208"/>
      <c r="G19" s="208"/>
      <c r="H19" s="208"/>
      <c r="I19" s="209"/>
      <c r="J19" s="207"/>
      <c r="K19" s="208"/>
      <c r="L19" s="209"/>
      <c r="M19" s="210"/>
      <c r="N19" s="210"/>
    </row>
    <row r="20" spans="1:14" ht="24" customHeight="1" x14ac:dyDescent="0.25">
      <c r="A20" s="202" t="s">
        <v>74</v>
      </c>
      <c r="B20" s="202"/>
      <c r="C20" s="202"/>
      <c r="D20" s="202"/>
      <c r="E20" s="207"/>
      <c r="F20" s="208"/>
      <c r="G20" s="208"/>
      <c r="H20" s="208"/>
      <c r="I20" s="209"/>
      <c r="J20" s="207"/>
      <c r="K20" s="208"/>
      <c r="L20" s="209"/>
      <c r="M20" s="210"/>
      <c r="N20" s="210"/>
    </row>
    <row r="21" spans="1:14" ht="24" customHeight="1" x14ac:dyDescent="0.25">
      <c r="A21" s="202" t="s">
        <v>74</v>
      </c>
      <c r="B21" s="202"/>
      <c r="C21" s="202"/>
      <c r="D21" s="202"/>
      <c r="E21" s="207"/>
      <c r="F21" s="208"/>
      <c r="G21" s="208"/>
      <c r="H21" s="208"/>
      <c r="I21" s="209"/>
      <c r="J21" s="207"/>
      <c r="K21" s="208"/>
      <c r="L21" s="209"/>
      <c r="M21" s="210"/>
      <c r="N21" s="210"/>
    </row>
    <row r="22" spans="1:14" ht="24" customHeight="1" x14ac:dyDescent="0.25">
      <c r="A22" s="202" t="s">
        <v>75</v>
      </c>
      <c r="B22" s="202"/>
      <c r="C22" s="202"/>
      <c r="D22" s="202"/>
      <c r="E22" s="207"/>
      <c r="F22" s="208"/>
      <c r="G22" s="208"/>
      <c r="H22" s="208"/>
      <c r="I22" s="209"/>
      <c r="J22" s="207"/>
      <c r="K22" s="208"/>
      <c r="L22" s="209"/>
      <c r="M22" s="210"/>
      <c r="N22" s="210"/>
    </row>
    <row r="23" spans="1:14" ht="24" customHeight="1" x14ac:dyDescent="0.25">
      <c r="A23" s="202" t="str">
        <f>IF($E$1="ETAT DE RESULTATS ROUTE","Arbitre Moto","Secrétaire")</f>
        <v>Secrétaire</v>
      </c>
      <c r="B23" s="202"/>
      <c r="C23" s="202"/>
      <c r="D23" s="202"/>
      <c r="E23" s="207"/>
      <c r="F23" s="208"/>
      <c r="G23" s="208"/>
      <c r="H23" s="208"/>
      <c r="I23" s="209"/>
      <c r="J23" s="207"/>
      <c r="K23" s="208"/>
      <c r="L23" s="209"/>
      <c r="M23" s="210"/>
      <c r="N23" s="210"/>
    </row>
    <row r="24" spans="1:14" ht="24" customHeight="1" x14ac:dyDescent="0.25">
      <c r="A24" s="202" t="str">
        <f>IF($E$1="ETAT DE RESULTATS ROUTE","Arbitre Moto","Arbitre Adjoint")</f>
        <v>Arbitre Adjoint</v>
      </c>
      <c r="B24" s="202"/>
      <c r="C24" s="202"/>
      <c r="D24" s="202"/>
      <c r="E24" s="207"/>
      <c r="F24" s="208"/>
      <c r="G24" s="208"/>
      <c r="H24" s="208"/>
      <c r="I24" s="209"/>
      <c r="J24" s="207"/>
      <c r="K24" s="208"/>
      <c r="L24" s="209"/>
      <c r="M24" s="210"/>
      <c r="N24" s="210"/>
    </row>
    <row r="25" spans="1:14" ht="24" customHeight="1" x14ac:dyDescent="0.25">
      <c r="A25" s="202" t="str">
        <f>IF($E$1="ETAT DE RESULTATS ROUTE","Arbitre Moto","Arbitre Adjoint")</f>
        <v>Arbitre Adjoint</v>
      </c>
      <c r="B25" s="202"/>
      <c r="C25" s="202"/>
      <c r="D25" s="202"/>
      <c r="E25" s="207"/>
      <c r="F25" s="208"/>
      <c r="G25" s="208"/>
      <c r="H25" s="208"/>
      <c r="I25" s="209"/>
      <c r="J25" s="207"/>
      <c r="K25" s="208"/>
      <c r="L25" s="209"/>
      <c r="M25" s="210"/>
      <c r="N25" s="210"/>
    </row>
    <row r="26" spans="1:14" ht="24" customHeight="1" x14ac:dyDescent="0.25">
      <c r="A26" s="202" t="str">
        <f>IF($E$1="ETAT DE RESULTATS ROUTE","Chronométreur","Arbitre Adjoint")</f>
        <v>Arbitre Adjoint</v>
      </c>
      <c r="B26" s="202"/>
      <c r="C26" s="202"/>
      <c r="D26" s="202"/>
      <c r="E26" s="207"/>
      <c r="F26" s="208"/>
      <c r="G26" s="208"/>
      <c r="H26" s="208"/>
      <c r="I26" s="209"/>
      <c r="J26" s="207"/>
      <c r="K26" s="208"/>
      <c r="L26" s="209"/>
      <c r="M26" s="210"/>
      <c r="N26" s="210"/>
    </row>
    <row r="27" spans="1:14" ht="24" customHeight="1" x14ac:dyDescent="0.25">
      <c r="A27" s="202" t="str">
        <f>IF($E$1="ETAT DE RESULTATS ROUTE","Chronométreur","Arbitre Adjoint")</f>
        <v>Arbitre Adjoint</v>
      </c>
      <c r="B27" s="202"/>
      <c r="C27" s="202"/>
      <c r="D27" s="202"/>
      <c r="E27" s="207"/>
      <c r="F27" s="208"/>
      <c r="G27" s="208"/>
      <c r="H27" s="208"/>
      <c r="I27" s="209"/>
      <c r="J27" s="207"/>
      <c r="K27" s="208"/>
      <c r="L27" s="209"/>
      <c r="M27" s="210"/>
      <c r="N27" s="210"/>
    </row>
    <row r="28" spans="1:14" ht="24" customHeight="1" x14ac:dyDescent="0.25">
      <c r="A28" s="202" t="str">
        <f>IF($E$1="ETAT DE RESULTATS ROUTE","Commissaire TV Support","Chronométreur")</f>
        <v>Chronométreur</v>
      </c>
      <c r="B28" s="202"/>
      <c r="C28" s="202"/>
      <c r="D28" s="202"/>
      <c r="E28" s="207"/>
      <c r="F28" s="208"/>
      <c r="G28" s="208"/>
      <c r="H28" s="208"/>
      <c r="I28" s="209"/>
      <c r="J28" s="207"/>
      <c r="K28" s="208"/>
      <c r="L28" s="209"/>
      <c r="M28" s="210"/>
      <c r="N28" s="210"/>
    </row>
  </sheetData>
  <mergeCells count="60">
    <mergeCell ref="A3:N3"/>
    <mergeCell ref="E1:N1"/>
    <mergeCell ref="D8:E8"/>
    <mergeCell ref="F8:H8"/>
    <mergeCell ref="I8:N8"/>
    <mergeCell ref="M18:N18"/>
    <mergeCell ref="M19:N19"/>
    <mergeCell ref="A10:B10"/>
    <mergeCell ref="H10:J10"/>
    <mergeCell ref="J17:L17"/>
    <mergeCell ref="M17:N17"/>
    <mergeCell ref="A16:N16"/>
    <mergeCell ref="C10:G10"/>
    <mergeCell ref="K10:N10"/>
    <mergeCell ref="E12:N12"/>
    <mergeCell ref="E14:N14"/>
    <mergeCell ref="A18:D18"/>
    <mergeCell ref="A19:D19"/>
    <mergeCell ref="J18:L18"/>
    <mergeCell ref="J19:L19"/>
    <mergeCell ref="M20:N20"/>
    <mergeCell ref="M21:N21"/>
    <mergeCell ref="E21:I21"/>
    <mergeCell ref="J22:L22"/>
    <mergeCell ref="J23:L23"/>
    <mergeCell ref="M22:N22"/>
    <mergeCell ref="M23:N23"/>
    <mergeCell ref="E22:I22"/>
    <mergeCell ref="E23:I23"/>
    <mergeCell ref="J20:L20"/>
    <mergeCell ref="J21:L21"/>
    <mergeCell ref="M24:N24"/>
    <mergeCell ref="M25:N25"/>
    <mergeCell ref="E24:I24"/>
    <mergeCell ref="E25:I25"/>
    <mergeCell ref="M28:N28"/>
    <mergeCell ref="J28:L28"/>
    <mergeCell ref="E26:I26"/>
    <mergeCell ref="E27:I27"/>
    <mergeCell ref="J24:L24"/>
    <mergeCell ref="J25:L25"/>
    <mergeCell ref="A28:D28"/>
    <mergeCell ref="J26:L26"/>
    <mergeCell ref="J27:L27"/>
    <mergeCell ref="M26:N26"/>
    <mergeCell ref="M27:N27"/>
    <mergeCell ref="A26:D26"/>
    <mergeCell ref="A27:D27"/>
    <mergeCell ref="E28:I28"/>
    <mergeCell ref="A20:D20"/>
    <mergeCell ref="A17:D17"/>
    <mergeCell ref="E17:I17"/>
    <mergeCell ref="E18:I18"/>
    <mergeCell ref="E19:I19"/>
    <mergeCell ref="E20:I20"/>
    <mergeCell ref="A21:D21"/>
    <mergeCell ref="A22:D22"/>
    <mergeCell ref="A23:D23"/>
    <mergeCell ref="A24:D24"/>
    <mergeCell ref="A25:D25"/>
  </mergeCells>
  <dataValidations count="1">
    <dataValidation type="list" allowBlank="1" showInputMessage="1" showErrorMessage="1" sqref="E1:N1" xr:uid="{9ED9ED69-C954-4FA3-BEB5-0DFA39FD73C5}">
      <formula1>"ETAT DE RESULTATS ROUTE, ETAT DE RESULTATS CYCLO-CROSS"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 altText="   OUI">
                <anchor moveWithCells="1">
                  <from>
                    <xdr:col>4</xdr:col>
                    <xdr:colOff>333375</xdr:colOff>
                    <xdr:row>4</xdr:row>
                    <xdr:rowOff>161925</xdr:rowOff>
                  </from>
                  <to>
                    <xdr:col>6</xdr:col>
                    <xdr:colOff>76200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 altText="   NON">
                <anchor moveWithCells="1">
                  <from>
                    <xdr:col>6</xdr:col>
                    <xdr:colOff>247650</xdr:colOff>
                    <xdr:row>4</xdr:row>
                    <xdr:rowOff>161925</xdr:rowOff>
                  </from>
                  <to>
                    <xdr:col>8</xdr:col>
                    <xdr:colOff>57150</xdr:colOff>
                    <xdr:row>6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FC6778-D9C8-460F-AF57-AD6A535E6F8A}">
          <x14:formula1>
            <xm:f>Comite!$A$2:$A$20</xm:f>
          </x14:formula1>
          <xm:sqref>C10:G10 J18:L28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28195-189B-4EBA-9F27-D681FBABD757}">
  <sheetPr>
    <tabColor theme="2" tint="-0.249977111117893"/>
  </sheetPr>
  <dimension ref="A1:A20"/>
  <sheetViews>
    <sheetView workbookViewId="0"/>
  </sheetViews>
  <sheetFormatPr baseColWidth="10" defaultRowHeight="15" x14ac:dyDescent="0.25"/>
  <cols>
    <col min="1" max="1" width="27.28515625" bestFit="1" customWidth="1"/>
    <col min="2" max="2" width="14.7109375" bestFit="1" customWidth="1"/>
  </cols>
  <sheetData>
    <row r="1" spans="1:1" x14ac:dyDescent="0.25">
      <c r="A1" s="105" t="s">
        <v>112</v>
      </c>
    </row>
    <row r="2" spans="1:1" x14ac:dyDescent="0.25">
      <c r="A2" s="99" t="s">
        <v>77</v>
      </c>
    </row>
    <row r="3" spans="1:1" x14ac:dyDescent="0.25">
      <c r="A3" s="99" t="s">
        <v>76</v>
      </c>
    </row>
    <row r="4" spans="1:1" x14ac:dyDescent="0.25">
      <c r="A4" s="99" t="s">
        <v>78</v>
      </c>
    </row>
    <row r="5" spans="1:1" x14ac:dyDescent="0.25">
      <c r="A5" s="99" t="s">
        <v>79</v>
      </c>
    </row>
    <row r="6" spans="1:1" x14ac:dyDescent="0.25">
      <c r="A6" s="99" t="s">
        <v>80</v>
      </c>
    </row>
    <row r="7" spans="1:1" x14ac:dyDescent="0.25">
      <c r="A7" s="99" t="s">
        <v>81</v>
      </c>
    </row>
    <row r="8" spans="1:1" x14ac:dyDescent="0.25">
      <c r="A8" s="99" t="s">
        <v>82</v>
      </c>
    </row>
    <row r="9" spans="1:1" x14ac:dyDescent="0.25">
      <c r="A9" s="99" t="s">
        <v>83</v>
      </c>
    </row>
    <row r="10" spans="1:1" x14ac:dyDescent="0.25">
      <c r="A10" s="99" t="s">
        <v>84</v>
      </c>
    </row>
    <row r="11" spans="1:1" x14ac:dyDescent="0.25">
      <c r="A11" s="99" t="s">
        <v>85</v>
      </c>
    </row>
    <row r="12" spans="1:1" x14ac:dyDescent="0.25">
      <c r="A12" s="99" t="s">
        <v>86</v>
      </c>
    </row>
    <row r="13" spans="1:1" x14ac:dyDescent="0.25">
      <c r="A13" s="99" t="s">
        <v>87</v>
      </c>
    </row>
    <row r="14" spans="1:1" x14ac:dyDescent="0.25">
      <c r="A14" s="99" t="s">
        <v>88</v>
      </c>
    </row>
    <row r="15" spans="1:1" x14ac:dyDescent="0.25">
      <c r="A15" s="99" t="s">
        <v>113</v>
      </c>
    </row>
    <row r="16" spans="1:1" x14ac:dyDescent="0.25">
      <c r="A16" s="99" t="s">
        <v>114</v>
      </c>
    </row>
    <row r="17" spans="1:1" x14ac:dyDescent="0.25">
      <c r="A17" s="99" t="s">
        <v>115</v>
      </c>
    </row>
    <row r="18" spans="1:1" x14ac:dyDescent="0.25">
      <c r="A18" s="99" t="s">
        <v>116</v>
      </c>
    </row>
    <row r="19" spans="1:1" x14ac:dyDescent="0.25">
      <c r="A19" s="99" t="s">
        <v>117</v>
      </c>
    </row>
    <row r="20" spans="1:1" x14ac:dyDescent="0.25">
      <c r="A20" s="99" t="s">
        <v>118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065FB-749F-4B56-B532-03BF2C0B67D8}">
  <sheetPr codeName="Feuil7">
    <tabColor theme="7" tint="0.59999389629810485"/>
  </sheetPr>
  <dimension ref="A2:L43"/>
  <sheetViews>
    <sheetView zoomScaleNormal="100" zoomScaleSheetLayoutView="100" workbookViewId="0">
      <selection activeCell="A2" sqref="A2:L2"/>
    </sheetView>
  </sheetViews>
  <sheetFormatPr baseColWidth="10" defaultRowHeight="15" x14ac:dyDescent="0.25"/>
  <cols>
    <col min="1" max="1" width="2.85546875" customWidth="1"/>
    <col min="3" max="5" width="6.7109375" customWidth="1"/>
    <col min="6" max="6" width="10" customWidth="1"/>
    <col min="7" max="7" width="14.140625" bestFit="1" customWidth="1"/>
    <col min="8" max="11" width="6.7109375" customWidth="1"/>
    <col min="12" max="12" width="13.28515625" customWidth="1"/>
  </cols>
  <sheetData>
    <row r="2" spans="1:12" ht="28.5" x14ac:dyDescent="0.45">
      <c r="A2" s="220" t="s">
        <v>46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pans="1:12" ht="15.75" thickBot="1" x14ac:dyDescent="0.3"/>
    <row r="4" spans="1:12" x14ac:dyDescent="0.25">
      <c r="D4" s="222" t="s">
        <v>52</v>
      </c>
      <c r="E4" s="223"/>
      <c r="F4" s="223"/>
      <c r="G4" s="223"/>
      <c r="H4" s="223"/>
      <c r="I4" s="223"/>
      <c r="J4" s="223"/>
      <c r="K4" s="223"/>
      <c r="L4" s="224"/>
    </row>
    <row r="5" spans="1:12" x14ac:dyDescent="0.25">
      <c r="D5" s="225"/>
      <c r="E5" s="226"/>
      <c r="F5" s="226"/>
      <c r="G5" s="226"/>
      <c r="H5" s="226"/>
      <c r="I5" s="226"/>
      <c r="J5" s="226"/>
      <c r="K5" s="226"/>
      <c r="L5" s="227"/>
    </row>
    <row r="6" spans="1:12" x14ac:dyDescent="0.25">
      <c r="D6" s="225" t="s">
        <v>47</v>
      </c>
      <c r="E6" s="226"/>
      <c r="F6" s="226"/>
      <c r="G6" s="226"/>
      <c r="H6" s="226"/>
      <c r="I6" s="226"/>
      <c r="J6" s="226"/>
      <c r="K6" s="226"/>
      <c r="L6" s="227"/>
    </row>
    <row r="7" spans="1:12" ht="15.75" thickBot="1" x14ac:dyDescent="0.3">
      <c r="D7" s="228"/>
      <c r="E7" s="229"/>
      <c r="F7" s="229"/>
      <c r="G7" s="229"/>
      <c r="H7" s="229"/>
      <c r="I7" s="229"/>
      <c r="J7" s="229"/>
      <c r="K7" s="229"/>
      <c r="L7" s="230"/>
    </row>
    <row r="10" spans="1:12" ht="15.6" customHeight="1" x14ac:dyDescent="0.25">
      <c r="A10" s="221" t="s">
        <v>48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</row>
    <row r="11" spans="1:12" ht="15.6" customHeight="1" x14ac:dyDescent="0.25">
      <c r="A11" s="221"/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</row>
    <row r="12" spans="1:12" x14ac:dyDescent="0.25">
      <c r="A12" s="221"/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</row>
    <row r="13" spans="1:12" ht="15.6" customHeight="1" x14ac:dyDescent="0.25"/>
    <row r="14" spans="1:12" ht="15.6" customHeight="1" x14ac:dyDescent="0.25"/>
    <row r="15" spans="1:12" ht="15.6" customHeight="1" x14ac:dyDescent="0.25">
      <c r="A15" s="218" t="s">
        <v>49</v>
      </c>
      <c r="B15" s="218"/>
      <c r="C15" s="219" t="str">
        <f>IF(Emargement!C4="","",Emargement!C4)</f>
        <v/>
      </c>
      <c r="D15" s="219"/>
      <c r="E15" s="219"/>
      <c r="F15" s="219"/>
      <c r="G15" s="219"/>
      <c r="H15" s="219"/>
      <c r="I15" s="219"/>
      <c r="J15" s="219"/>
      <c r="K15" s="84" t="s">
        <v>50</v>
      </c>
      <c r="L15" s="92" t="str">
        <f>IF(Emargement!G4="","",Emargement!G4)</f>
        <v/>
      </c>
    </row>
    <row r="16" spans="1:12" ht="15.6" customHeight="1" x14ac:dyDescent="0.25">
      <c r="B16" s="86"/>
      <c r="C16" s="84"/>
      <c r="D16" s="84"/>
      <c r="E16" s="84"/>
      <c r="F16" s="84"/>
      <c r="G16" s="84"/>
      <c r="H16" s="84"/>
      <c r="I16" s="84"/>
      <c r="J16" s="84"/>
      <c r="K16" s="84"/>
    </row>
    <row r="17" spans="1:12" ht="15.6" customHeight="1" x14ac:dyDescent="0.25">
      <c r="B17" s="86"/>
      <c r="C17" s="84"/>
      <c r="D17" s="84"/>
      <c r="E17" s="84"/>
      <c r="F17" s="84"/>
      <c r="G17" s="84"/>
      <c r="H17" s="84"/>
      <c r="I17" s="84"/>
      <c r="J17" s="84"/>
      <c r="K17" s="84"/>
    </row>
    <row r="18" spans="1:12" ht="15.6" customHeight="1" x14ac:dyDescent="0.25">
      <c r="A18" s="218" t="s">
        <v>3</v>
      </c>
      <c r="B18" s="218"/>
      <c r="C18" s="219" t="str">
        <f>IF(Emargement!G3="","",Emargement!G3)</f>
        <v/>
      </c>
      <c r="D18" s="219"/>
      <c r="E18" s="219"/>
      <c r="F18" s="219"/>
      <c r="G18" s="84" t="s">
        <v>51</v>
      </c>
      <c r="H18" s="219" t="str">
        <f>IF(Emargement!C3="","",Emargement!C3)</f>
        <v/>
      </c>
      <c r="I18" s="219"/>
      <c r="J18" s="219"/>
      <c r="K18" s="219"/>
      <c r="L18" s="219"/>
    </row>
    <row r="19" spans="1:12" ht="15.6" customHeight="1" x14ac:dyDescent="0.25">
      <c r="G19" s="84"/>
      <c r="H19" s="84"/>
      <c r="I19" s="84"/>
      <c r="J19" s="84"/>
      <c r="K19" s="84"/>
      <c r="L19" s="84"/>
    </row>
    <row r="20" spans="1:12" ht="15.6" customHeight="1" x14ac:dyDescent="0.25">
      <c r="C20" s="84"/>
      <c r="D20" s="84"/>
      <c r="E20" s="84"/>
      <c r="F20" s="84"/>
      <c r="G20" s="84"/>
      <c r="H20" s="84"/>
      <c r="I20" s="84"/>
      <c r="J20" s="84"/>
      <c r="K20" s="84"/>
      <c r="L20" s="84"/>
    </row>
    <row r="21" spans="1:12" ht="15.6" customHeight="1" x14ac:dyDescent="0.25">
      <c r="B21" s="89"/>
      <c r="C21" s="84" t="s">
        <v>64</v>
      </c>
      <c r="D21" s="84"/>
      <c r="E21" s="84"/>
      <c r="F21" s="84"/>
      <c r="G21" s="84"/>
      <c r="H21" s="84"/>
      <c r="I21" s="84"/>
      <c r="J21" s="84"/>
      <c r="K21" s="84"/>
      <c r="L21" s="84"/>
    </row>
    <row r="22" spans="1:12" ht="15.6" customHeight="1" x14ac:dyDescent="0.25">
      <c r="C22" s="84"/>
      <c r="D22" s="84"/>
      <c r="E22" s="84"/>
      <c r="F22" s="84"/>
      <c r="G22" s="84"/>
      <c r="H22" s="84"/>
      <c r="I22" s="84"/>
      <c r="J22" s="84"/>
      <c r="K22" s="84"/>
      <c r="L22" s="84"/>
    </row>
    <row r="23" spans="1:12" ht="15.6" customHeight="1" x14ac:dyDescent="0.25">
      <c r="A23" s="85" t="s">
        <v>61</v>
      </c>
      <c r="B23" s="89"/>
      <c r="C23" s="84" t="s">
        <v>53</v>
      </c>
      <c r="D23" s="84"/>
      <c r="E23" s="84"/>
      <c r="F23" s="84"/>
      <c r="G23" s="84"/>
      <c r="H23" s="84"/>
      <c r="I23" s="84"/>
      <c r="J23" s="84"/>
      <c r="K23" s="84"/>
      <c r="L23" s="84"/>
    </row>
    <row r="24" spans="1:12" ht="15.6" customHeight="1" x14ac:dyDescent="0.25">
      <c r="A24" s="85"/>
      <c r="C24" s="84"/>
      <c r="D24" s="84" t="s">
        <v>55</v>
      </c>
      <c r="E24" s="84"/>
      <c r="F24" s="89"/>
      <c r="G24" s="91"/>
      <c r="H24" s="91"/>
      <c r="I24" s="91"/>
      <c r="J24" s="91"/>
      <c r="K24" s="91"/>
      <c r="L24" s="91"/>
    </row>
    <row r="25" spans="1:12" ht="15.6" customHeight="1" x14ac:dyDescent="0.25">
      <c r="A25" s="85"/>
      <c r="C25" s="84"/>
      <c r="D25" s="84"/>
      <c r="E25" s="84"/>
      <c r="F25" s="84"/>
      <c r="G25" s="84"/>
      <c r="H25" s="84"/>
      <c r="I25" s="84"/>
      <c r="J25" s="84"/>
      <c r="K25" s="84"/>
      <c r="L25" s="84"/>
    </row>
    <row r="26" spans="1:12" ht="15.6" customHeight="1" x14ac:dyDescent="0.25">
      <c r="A26" s="85" t="s">
        <v>61</v>
      </c>
      <c r="B26" s="89"/>
      <c r="C26" s="84" t="s">
        <v>54</v>
      </c>
      <c r="D26" s="84"/>
      <c r="E26" s="84"/>
      <c r="F26" s="84"/>
      <c r="G26" s="84"/>
      <c r="H26" s="84"/>
      <c r="I26" s="84"/>
      <c r="J26" s="84"/>
      <c r="K26" s="84"/>
      <c r="L26" s="84"/>
    </row>
    <row r="27" spans="1:12" ht="15.6" customHeight="1" x14ac:dyDescent="0.25">
      <c r="A27" s="85"/>
      <c r="C27" s="84"/>
      <c r="D27" s="84" t="s">
        <v>55</v>
      </c>
      <c r="E27" s="84"/>
      <c r="F27" s="89"/>
      <c r="G27" s="91"/>
      <c r="H27" s="91"/>
      <c r="I27" s="91"/>
      <c r="J27" s="91"/>
      <c r="K27" s="91"/>
      <c r="L27" s="91"/>
    </row>
    <row r="28" spans="1:12" ht="15.6" customHeight="1" x14ac:dyDescent="0.25">
      <c r="A28" s="85"/>
      <c r="C28" s="84"/>
      <c r="D28" s="84"/>
      <c r="E28" s="84"/>
      <c r="F28" s="84"/>
      <c r="G28" s="84"/>
      <c r="H28" s="84"/>
      <c r="I28" s="84"/>
      <c r="J28" s="84"/>
      <c r="K28" s="84"/>
      <c r="L28" s="84"/>
    </row>
    <row r="29" spans="1:12" ht="15.6" customHeight="1" x14ac:dyDescent="0.25">
      <c r="A29" s="85" t="s">
        <v>61</v>
      </c>
      <c r="C29" s="84" t="s">
        <v>56</v>
      </c>
      <c r="D29" s="84"/>
      <c r="E29" s="84"/>
      <c r="F29" s="84"/>
      <c r="G29" s="84"/>
      <c r="H29" s="84"/>
      <c r="I29" s="84"/>
      <c r="J29" s="84"/>
      <c r="K29" s="84"/>
      <c r="L29" s="84"/>
    </row>
    <row r="30" spans="1:12" ht="15.6" customHeight="1" x14ac:dyDescent="0.25">
      <c r="A30" s="85"/>
      <c r="B30" s="90"/>
      <c r="C30" s="84"/>
      <c r="D30" s="84" t="s">
        <v>55</v>
      </c>
      <c r="E30" s="84"/>
      <c r="F30" s="89"/>
      <c r="G30" s="91"/>
      <c r="H30" s="91"/>
      <c r="I30" s="91"/>
      <c r="J30" s="91"/>
      <c r="K30" s="91"/>
      <c r="L30" s="91"/>
    </row>
    <row r="31" spans="1:12" ht="15.6" customHeight="1" x14ac:dyDescent="0.25">
      <c r="A31" s="85"/>
      <c r="C31" s="84"/>
      <c r="D31" s="84"/>
      <c r="E31" s="84"/>
      <c r="F31" s="84"/>
      <c r="G31" s="84"/>
      <c r="H31" s="84"/>
      <c r="I31" s="84"/>
      <c r="J31" s="84"/>
      <c r="K31" s="84"/>
      <c r="L31" s="84"/>
    </row>
    <row r="32" spans="1:12" ht="15.6" customHeight="1" x14ac:dyDescent="0.25">
      <c r="A32" s="85" t="s">
        <v>62</v>
      </c>
      <c r="B32" s="89"/>
      <c r="C32" s="84" t="s">
        <v>57</v>
      </c>
      <c r="D32" s="84"/>
      <c r="E32" s="84"/>
      <c r="F32" s="84"/>
      <c r="G32" s="84"/>
      <c r="H32" s="84"/>
      <c r="I32" s="84"/>
      <c r="J32" s="84"/>
      <c r="K32" s="84"/>
      <c r="L32" s="84"/>
    </row>
    <row r="33" spans="1:12" ht="15.6" customHeight="1" x14ac:dyDescent="0.25">
      <c r="A33" s="85"/>
      <c r="C33" s="84"/>
      <c r="D33" s="84" t="s">
        <v>55</v>
      </c>
      <c r="E33" s="84"/>
      <c r="F33" s="89"/>
      <c r="G33" s="91"/>
      <c r="H33" s="91"/>
      <c r="I33" s="91"/>
      <c r="J33" s="91"/>
      <c r="K33" s="91"/>
      <c r="L33" s="91"/>
    </row>
    <row r="34" spans="1:12" ht="15.6" customHeight="1" x14ac:dyDescent="0.25">
      <c r="A34" s="85"/>
      <c r="C34" s="84"/>
      <c r="D34" s="84"/>
      <c r="E34" s="84"/>
      <c r="F34" s="84"/>
      <c r="G34" s="84"/>
      <c r="H34" s="84"/>
      <c r="I34" s="84"/>
      <c r="J34" s="84"/>
      <c r="K34" s="84"/>
      <c r="L34" s="84"/>
    </row>
    <row r="35" spans="1:12" ht="15.75" x14ac:dyDescent="0.25">
      <c r="A35" s="85" t="s">
        <v>62</v>
      </c>
      <c r="B35" s="89"/>
      <c r="C35" s="84" t="s">
        <v>58</v>
      </c>
      <c r="D35" s="84"/>
      <c r="E35" s="84"/>
      <c r="F35" s="84"/>
      <c r="G35" s="84"/>
      <c r="H35" s="84"/>
      <c r="I35" s="84"/>
      <c r="J35" s="84"/>
      <c r="K35" s="84"/>
      <c r="L35" s="84"/>
    </row>
    <row r="36" spans="1:12" ht="15.75" x14ac:dyDescent="0.25">
      <c r="A36" s="85"/>
      <c r="C36" s="84"/>
      <c r="D36" s="84" t="s">
        <v>55</v>
      </c>
      <c r="E36" s="84"/>
      <c r="F36" s="89"/>
      <c r="G36" s="91"/>
      <c r="H36" s="91"/>
      <c r="I36" s="91"/>
      <c r="J36" s="91"/>
      <c r="K36" s="91"/>
      <c r="L36" s="91"/>
    </row>
    <row r="37" spans="1:12" ht="15.75" x14ac:dyDescent="0.25">
      <c r="A37" s="85"/>
      <c r="C37" s="84"/>
      <c r="D37" s="84"/>
      <c r="E37" s="84"/>
      <c r="F37" s="84"/>
      <c r="G37" s="84"/>
      <c r="H37" s="84"/>
      <c r="I37" s="84"/>
      <c r="J37" s="84"/>
      <c r="K37" s="84"/>
      <c r="L37" s="84"/>
    </row>
    <row r="38" spans="1:12" ht="15.75" x14ac:dyDescent="0.25">
      <c r="A38" s="85" t="s">
        <v>63</v>
      </c>
      <c r="B38" s="89"/>
      <c r="C38" s="84" t="s">
        <v>59</v>
      </c>
      <c r="D38" s="84"/>
      <c r="E38" s="84"/>
      <c r="F38" s="84"/>
      <c r="G38" s="84"/>
      <c r="H38" s="84"/>
      <c r="I38" s="84"/>
      <c r="J38" s="84"/>
      <c r="K38" s="84"/>
      <c r="L38" s="84"/>
    </row>
    <row r="39" spans="1:12" ht="15.75" x14ac:dyDescent="0.25">
      <c r="C39" s="84"/>
      <c r="D39" s="84"/>
      <c r="E39" s="84"/>
      <c r="F39" s="84"/>
      <c r="G39" s="84"/>
      <c r="H39" s="84"/>
      <c r="I39" s="84"/>
      <c r="J39" s="84"/>
      <c r="K39" s="84"/>
      <c r="L39" s="84"/>
    </row>
    <row r="40" spans="1:12" ht="15.75" x14ac:dyDescent="0.25">
      <c r="A40" s="87"/>
      <c r="B40" s="87"/>
      <c r="C40" s="88"/>
      <c r="D40" s="88"/>
      <c r="E40" s="88"/>
      <c r="F40" s="88"/>
      <c r="G40" s="88"/>
      <c r="H40" s="88"/>
      <c r="I40" s="88"/>
      <c r="J40" s="88"/>
      <c r="K40" s="88"/>
      <c r="L40" s="88"/>
    </row>
    <row r="41" spans="1:12" ht="15.75" x14ac:dyDescent="0.25">
      <c r="B41" s="84" t="s">
        <v>60</v>
      </c>
      <c r="D41" s="84"/>
      <c r="E41" s="84"/>
      <c r="F41" s="84"/>
      <c r="G41" s="84"/>
      <c r="H41" s="84"/>
      <c r="I41" s="84"/>
      <c r="J41" s="84"/>
      <c r="K41" s="84"/>
      <c r="L41" s="84"/>
    </row>
    <row r="42" spans="1:12" ht="15.75" x14ac:dyDescent="0.25">
      <c r="C42" s="84"/>
      <c r="D42" s="84"/>
      <c r="E42" s="84"/>
      <c r="F42" s="84"/>
      <c r="G42" s="84"/>
      <c r="H42" s="84"/>
      <c r="I42" s="84"/>
      <c r="J42" s="84"/>
      <c r="K42" s="84"/>
      <c r="L42" s="84"/>
    </row>
    <row r="43" spans="1:12" ht="15.75" x14ac:dyDescent="0.25">
      <c r="D43" s="84"/>
      <c r="E43" s="84"/>
      <c r="F43" s="84"/>
      <c r="G43" s="84"/>
      <c r="H43" s="84"/>
      <c r="I43" s="84"/>
      <c r="J43" s="84"/>
      <c r="K43" s="84"/>
      <c r="L43" s="84"/>
    </row>
  </sheetData>
  <mergeCells count="9">
    <mergeCell ref="A18:B18"/>
    <mergeCell ref="C18:F18"/>
    <mergeCell ref="C15:J15"/>
    <mergeCell ref="H18:L18"/>
    <mergeCell ref="A2:L2"/>
    <mergeCell ref="A10:L12"/>
    <mergeCell ref="D4:L5"/>
    <mergeCell ref="D6:L7"/>
    <mergeCell ref="A15:B1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7</vt:i4>
      </vt:variant>
    </vt:vector>
  </HeadingPairs>
  <TitlesOfParts>
    <vt:vector size="18" baseType="lpstr">
      <vt:lpstr>Note</vt:lpstr>
      <vt:lpstr>Emargement</vt:lpstr>
      <vt:lpstr>Feuille de saisie</vt:lpstr>
      <vt:lpstr>Classement</vt:lpstr>
      <vt:lpstr>Engagés (x50)</vt:lpstr>
      <vt:lpstr>Engagés (x200)</vt:lpstr>
      <vt:lpstr>Page de garde</vt:lpstr>
      <vt:lpstr>Comite</vt:lpstr>
      <vt:lpstr>Suivi eng.</vt:lpstr>
      <vt:lpstr>Page finale</vt:lpstr>
      <vt:lpstr>Classement pour export</vt:lpstr>
      <vt:lpstr>Classement!Impression_des_titres</vt:lpstr>
      <vt:lpstr>Emargement!Impression_des_titres</vt:lpstr>
      <vt:lpstr>Emargement!Zone_d_impression</vt:lpstr>
      <vt:lpstr>'Engagés (x200)'!Zone_d_impression</vt:lpstr>
      <vt:lpstr>'Page de garde'!Zone_d_impression</vt:lpstr>
      <vt:lpstr>'Page finale'!Zone_d_impression</vt:lpstr>
      <vt:lpstr>'Suivi eng.'!Zone_d_impression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</dc:creator>
  <cp:lastModifiedBy>Jean-François DUCROT</cp:lastModifiedBy>
  <cp:lastPrinted>2025-11-23T20:19:22Z</cp:lastPrinted>
  <dcterms:created xsi:type="dcterms:W3CDTF">2015-12-24T14:55:01Z</dcterms:created>
  <dcterms:modified xsi:type="dcterms:W3CDTF">2026-03-04T10:16:11Z</dcterms:modified>
</cp:coreProperties>
</file>