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U9" sheetId="2" r:id="rId5"/>
    <sheet name="U11" sheetId="3" r:id="rId6"/>
    <sheet name="U13" sheetId="4" r:id="rId7"/>
    <sheet name="U15" sheetId="5" r:id="rId8"/>
    <sheet name="U17" sheetId="6" r:id="rId9"/>
    <sheet name="Point" sheetId="7" r:id="rId10"/>
  </sheets>
</workbook>
</file>

<file path=xl/sharedStrings.xml><?xml version="1.0" encoding="utf-8"?>
<sst xmlns="http://schemas.openxmlformats.org/spreadsheetml/2006/main" uniqueCount="292">
  <si>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</si>
  <si>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</si>
  <si>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</si>
  <si>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</si>
  <si>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Résumé de l’exportation</t>
  </si>
  <si>
    <t>Tableau 1</t>
  </si>
  <si>
    <t>U9</t>
  </si>
  <si>
    <r>
      <rPr>
        <u val="single"/>
        <sz val="12"/>
        <color indexed="11"/>
        <rFont val="Verdana"/>
      </rPr>
      <t>U9</t>
    </r>
  </si>
  <si>
    <t>U11</t>
  </si>
  <si>
    <r>
      <rPr>
        <u val="single"/>
        <sz val="12"/>
        <color indexed="11"/>
        <rFont val="Verdana"/>
      </rPr>
      <t>U11</t>
    </r>
  </si>
  <si>
    <t>U13</t>
  </si>
  <si>
    <r>
      <rPr>
        <u val="single"/>
        <sz val="12"/>
        <color indexed="11"/>
        <rFont val="Verdana"/>
      </rPr>
      <t>U13</t>
    </r>
  </si>
  <si>
    <t>U15</t>
  </si>
  <si>
    <r>
      <rPr>
        <u val="single"/>
        <sz val="12"/>
        <color indexed="11"/>
        <rFont val="Verdana"/>
      </rPr>
      <t>U15</t>
    </r>
  </si>
  <si>
    <t>U17</t>
  </si>
  <si>
    <r>
      <rPr>
        <u val="single"/>
        <sz val="12"/>
        <color indexed="11"/>
        <rFont val="Verdana"/>
      </rPr>
      <t>U17</t>
    </r>
  </si>
  <si>
    <t>Point</t>
  </si>
  <si>
    <r>
      <rPr>
        <u val="single"/>
        <sz val="12"/>
        <color indexed="11"/>
        <rFont val="Verdana"/>
      </rPr>
      <t>Point</t>
    </r>
  </si>
  <si>
    <t>RESULTATS</t>
  </si>
  <si>
    <t>U9 GIROMAGNY</t>
  </si>
  <si>
    <t>XC</t>
  </si>
  <si>
    <t>DESCENTE</t>
  </si>
  <si>
    <t>ORIENTATION</t>
  </si>
  <si>
    <t>TRIAL</t>
  </si>
  <si>
    <t>CLT</t>
  </si>
  <si>
    <t>POINTS</t>
  </si>
  <si>
    <t>Départ M 1</t>
  </si>
  <si>
    <t>Temps M 1</t>
  </si>
  <si>
    <t>Départ M 2</t>
  </si>
  <si>
    <t>Temps M2</t>
  </si>
  <si>
    <t>Départ</t>
  </si>
  <si>
    <t>Arrivée</t>
  </si>
  <si>
    <t>ZONE 1</t>
  </si>
  <si>
    <t>ZONE 2</t>
  </si>
  <si>
    <t>ZONE 3</t>
  </si>
  <si>
    <t>ZONE 4</t>
  </si>
  <si>
    <t>FINAL</t>
  </si>
  <si>
    <t>TOTAUX</t>
  </si>
  <si>
    <t>N°</t>
  </si>
  <si>
    <t>NOM</t>
  </si>
  <si>
    <t>Prénom</t>
  </si>
  <si>
    <t>Club</t>
  </si>
  <si>
    <t>Sexe</t>
  </si>
  <si>
    <t xml:space="preserve">Clt </t>
  </si>
  <si>
    <t xml:space="preserve">pts </t>
  </si>
  <si>
    <t>h</t>
  </si>
  <si>
    <t>mn</t>
  </si>
  <si>
    <t>s</t>
  </si>
  <si>
    <t>sec.</t>
  </si>
  <si>
    <t>cent.</t>
  </si>
  <si>
    <t>tps M1 en sec.</t>
  </si>
  <si>
    <t>tps M2 en sec.</t>
  </si>
  <si>
    <t>Meilleure manche</t>
  </si>
  <si>
    <t>Clt</t>
  </si>
  <si>
    <t>pts</t>
  </si>
  <si>
    <t>Dep en s</t>
  </si>
  <si>
    <t>Ar en s</t>
  </si>
  <si>
    <t>tps en s</t>
  </si>
  <si>
    <t>Hors temps</t>
  </si>
  <si>
    <t>Péna.</t>
  </si>
  <si>
    <t>Pts Carte</t>
  </si>
  <si>
    <t>Pts Géné.</t>
  </si>
  <si>
    <t>Clt.</t>
  </si>
  <si>
    <t>Portes</t>
  </si>
  <si>
    <t>Bonus</t>
  </si>
  <si>
    <t>Total 1</t>
  </si>
  <si>
    <t>Total 2</t>
  </si>
  <si>
    <t>Total 3</t>
  </si>
  <si>
    <t>Total 4</t>
  </si>
  <si>
    <t>TOTAL TRIAL</t>
  </si>
  <si>
    <t>Pts</t>
  </si>
  <si>
    <t>GANEVAL</t>
  </si>
  <si>
    <t>Marin</t>
  </si>
  <si>
    <t>VTT ORGELET</t>
  </si>
  <si>
    <t>H</t>
  </si>
  <si>
    <t>PERRETTE</t>
  </si>
  <si>
    <t>Noé</t>
  </si>
  <si>
    <t>VTT CYCLO DIGES PUISAYE</t>
  </si>
  <si>
    <t>LACOMBE</t>
  </si>
  <si>
    <t>Rafaël</t>
  </si>
  <si>
    <t>VELO CLUB DOLOIS</t>
  </si>
  <si>
    <t>MARTINET</t>
  </si>
  <si>
    <t>Maxence</t>
  </si>
  <si>
    <t>MESVRIN VTT</t>
  </si>
  <si>
    <t>U7</t>
  </si>
  <si>
    <t>PY</t>
  </si>
  <si>
    <t>Lucien</t>
  </si>
  <si>
    <t>BIKE CLUB GIROMAGNY</t>
  </si>
  <si>
    <t>ISABEY</t>
  </si>
  <si>
    <t>Aurèl</t>
  </si>
  <si>
    <t>AMICALE CYCLISTE BISONTINE</t>
  </si>
  <si>
    <t>HANTZ</t>
  </si>
  <si>
    <t>Jules</t>
  </si>
  <si>
    <t>REMIREMONT VTT</t>
  </si>
  <si>
    <t>JACQUET</t>
  </si>
  <si>
    <t>Tessa</t>
  </si>
  <si>
    <t>U.C. MOREZ</t>
  </si>
  <si>
    <t>F</t>
  </si>
  <si>
    <t>RENAULT</t>
  </si>
  <si>
    <t>Lancelot</t>
  </si>
  <si>
    <t>MONTBARD VTT 21</t>
  </si>
  <si>
    <t>GRIME</t>
  </si>
  <si>
    <t>Mathys</t>
  </si>
  <si>
    <t>V.C.DE MONTBELIARD</t>
  </si>
  <si>
    <t>VIGNOT</t>
  </si>
  <si>
    <t>GROSJEAN</t>
  </si>
  <si>
    <t>Emile</t>
  </si>
  <si>
    <t>ZIEGLER</t>
  </si>
  <si>
    <t>Raphaël</t>
  </si>
  <si>
    <t>U11 GIROMAGNY</t>
  </si>
  <si>
    <t>POUSSIN</t>
  </si>
  <si>
    <t>Alix</t>
  </si>
  <si>
    <t>VTT MASSIF JURA</t>
  </si>
  <si>
    <t>TINGUELY</t>
  </si>
  <si>
    <t>Félix</t>
  </si>
  <si>
    <t>AC DAMPARIS TAVAUX</t>
  </si>
  <si>
    <t>COGNEAU</t>
  </si>
  <si>
    <t>Mathéo</t>
  </si>
  <si>
    <t>MONTCEAU VTT</t>
  </si>
  <si>
    <t>GREVOT</t>
  </si>
  <si>
    <t>Louis</t>
  </si>
  <si>
    <t>PULSION VTT</t>
  </si>
  <si>
    <t>DESSEIGNE</t>
  </si>
  <si>
    <t>Noa</t>
  </si>
  <si>
    <t>GAUTHIER</t>
  </si>
  <si>
    <t>Marius</t>
  </si>
  <si>
    <t>VTT CONLIEGE-JURA-BASSIN DE LONS LE SAUNIER</t>
  </si>
  <si>
    <t>FEBVAY CHOFFEL</t>
  </si>
  <si>
    <t>Camille</t>
  </si>
  <si>
    <t>S.S.O.L. HABSHEIM</t>
  </si>
  <si>
    <t>CHEVRON</t>
  </si>
  <si>
    <t>Eloïs</t>
  </si>
  <si>
    <t>FATET</t>
  </si>
  <si>
    <t>Émeline</t>
  </si>
  <si>
    <t>HUMBERT</t>
  </si>
  <si>
    <t>Paul</t>
  </si>
  <si>
    <t>JANIER DUBRY</t>
  </si>
  <si>
    <t>Léandre</t>
  </si>
  <si>
    <t>GUERIN STRZELECKI</t>
  </si>
  <si>
    <t>Emrys</t>
  </si>
  <si>
    <t>LAVOIGNET</t>
  </si>
  <si>
    <t>Louise</t>
  </si>
  <si>
    <t>ROTA</t>
  </si>
  <si>
    <t>Margaux</t>
  </si>
  <si>
    <t>BONNET</t>
  </si>
  <si>
    <t>Soline</t>
  </si>
  <si>
    <t>GAUDILLAT</t>
  </si>
  <si>
    <t>Robin</t>
  </si>
  <si>
    <t>ROBIN</t>
  </si>
  <si>
    <t>Mathis</t>
  </si>
  <si>
    <t>CASSARD</t>
  </si>
  <si>
    <t>Eliott</t>
  </si>
  <si>
    <t>CHAZOT VTT</t>
  </si>
  <si>
    <t>CUCHE</t>
  </si>
  <si>
    <t>Hyppolite</t>
  </si>
  <si>
    <t>PERREZ</t>
  </si>
  <si>
    <t>Lilian</t>
  </si>
  <si>
    <t>IBRAHIMAJ</t>
  </si>
  <si>
    <t>Viktoria</t>
  </si>
  <si>
    <t>ASPTT MULHOUSE</t>
  </si>
  <si>
    <t>U13 GIROMAGNY</t>
  </si>
  <si>
    <t>SEVESSAND</t>
  </si>
  <si>
    <t>VC VTT MONT D'OR</t>
  </si>
  <si>
    <t>Axel</t>
  </si>
  <si>
    <t>COTTIN</t>
  </si>
  <si>
    <t>Ellis</t>
  </si>
  <si>
    <t>BESANCENOT</t>
  </si>
  <si>
    <t>Zacharie</t>
  </si>
  <si>
    <t>PROMOTION ANIMATION CYCL.</t>
  </si>
  <si>
    <t>JOLY</t>
  </si>
  <si>
    <t>Enzo</t>
  </si>
  <si>
    <t>PERNIN</t>
  </si>
  <si>
    <t>Ethan</t>
  </si>
  <si>
    <t>DUCOMMUN</t>
  </si>
  <si>
    <t>FEIDT</t>
  </si>
  <si>
    <t>Maxime</t>
  </si>
  <si>
    <t>LUGANT</t>
  </si>
  <si>
    <t>Charly</t>
  </si>
  <si>
    <t>Eline</t>
  </si>
  <si>
    <t>Leon</t>
  </si>
  <si>
    <t>BELIN</t>
  </si>
  <si>
    <t>Esteban</t>
  </si>
  <si>
    <t>SOUFFLOT</t>
  </si>
  <si>
    <t>Evan</t>
  </si>
  <si>
    <t>BOURGES</t>
  </si>
  <si>
    <t>Martin</t>
  </si>
  <si>
    <t>Eliot</t>
  </si>
  <si>
    <t>BOUHELIER</t>
  </si>
  <si>
    <t>Arthur</t>
  </si>
  <si>
    <t>Loïs</t>
  </si>
  <si>
    <t>BENEUX</t>
  </si>
  <si>
    <t>Solène</t>
  </si>
  <si>
    <t>THIBAULT</t>
  </si>
  <si>
    <t>Lucas</t>
  </si>
  <si>
    <t>ANDRE</t>
  </si>
  <si>
    <t>Tim</t>
  </si>
  <si>
    <t>A.C. RUDIPONTAIN</t>
  </si>
  <si>
    <t>VANDELLE</t>
  </si>
  <si>
    <t>Cléo</t>
  </si>
  <si>
    <t>THOMAS</t>
  </si>
  <si>
    <t>Titouan</t>
  </si>
  <si>
    <t>BESSON FRANZONI</t>
  </si>
  <si>
    <t>Emilien</t>
  </si>
  <si>
    <t>Apolline</t>
  </si>
  <si>
    <t>BOUQUEROD</t>
  </si>
  <si>
    <t>Thimoté</t>
  </si>
  <si>
    <t>Elsa</t>
  </si>
  <si>
    <t>TISSOT</t>
  </si>
  <si>
    <t>WILLM</t>
  </si>
  <si>
    <t>Mélissa</t>
  </si>
  <si>
    <t>KRUSEL</t>
  </si>
  <si>
    <t>Timeo</t>
  </si>
  <si>
    <t>MAIRE</t>
  </si>
  <si>
    <t>Eloïse</t>
  </si>
  <si>
    <t>MOREL</t>
  </si>
  <si>
    <t>Leonie</t>
  </si>
  <si>
    <t>Enola</t>
  </si>
  <si>
    <t>FRANCOIS</t>
  </si>
  <si>
    <t>Renan</t>
  </si>
  <si>
    <t>U15 GIROMAGNY</t>
  </si>
  <si>
    <t>Marcel</t>
  </si>
  <si>
    <t>Matéo</t>
  </si>
  <si>
    <t>BURGY</t>
  </si>
  <si>
    <t>ROBERT</t>
  </si>
  <si>
    <t>Marceau</t>
  </si>
  <si>
    <t>DEMANGEL YERLY</t>
  </si>
  <si>
    <t>Victor</t>
  </si>
  <si>
    <t>JUHEN</t>
  </si>
  <si>
    <t>Louison</t>
  </si>
  <si>
    <t>HANROT</t>
  </si>
  <si>
    <t>MEURET</t>
  </si>
  <si>
    <t>MENNY</t>
  </si>
  <si>
    <t>GAUTHERIN</t>
  </si>
  <si>
    <t>Léo</t>
  </si>
  <si>
    <t>CHAPON</t>
  </si>
  <si>
    <t>Aaron</t>
  </si>
  <si>
    <t>BORSATO</t>
  </si>
  <si>
    <t>BENOIT</t>
  </si>
  <si>
    <t>Mael</t>
  </si>
  <si>
    <t>GROSRENAUD</t>
  </si>
  <si>
    <t>PASSION VTT BEAUCOURT</t>
  </si>
  <si>
    <t>Zélie</t>
  </si>
  <si>
    <t>LEDOUX</t>
  </si>
  <si>
    <t>Alice</t>
  </si>
  <si>
    <t>Nathan</t>
  </si>
  <si>
    <t>BABET</t>
  </si>
  <si>
    <t>Cloé</t>
  </si>
  <si>
    <t>BOICHUT</t>
  </si>
  <si>
    <t>Tom</t>
  </si>
  <si>
    <t>Gabin</t>
  </si>
  <si>
    <t>ZURAWSKI</t>
  </si>
  <si>
    <t>Timothy</t>
  </si>
  <si>
    <t>U17 GIROMAGNY</t>
  </si>
  <si>
    <t>BAUD</t>
  </si>
  <si>
    <t>BOUILLIER</t>
  </si>
  <si>
    <t>LAVESVRE</t>
  </si>
  <si>
    <t>Clement</t>
  </si>
  <si>
    <t>Matteo</t>
  </si>
  <si>
    <t>VADAM</t>
  </si>
  <si>
    <t>Julien</t>
  </si>
  <si>
    <t>HAKIL</t>
  </si>
  <si>
    <t>Antonin</t>
  </si>
  <si>
    <t>Valentin</t>
  </si>
  <si>
    <t>ROBELIN</t>
  </si>
  <si>
    <t>Joris</t>
  </si>
  <si>
    <t>CHARMOILLE</t>
  </si>
  <si>
    <t>DUMONT</t>
  </si>
  <si>
    <t>Lois</t>
  </si>
  <si>
    <t>PINCEMIN</t>
  </si>
  <si>
    <t>Célian</t>
  </si>
  <si>
    <t>JOURNOT</t>
  </si>
  <si>
    <t>PRIMOT</t>
  </si>
  <si>
    <t>MALVEZIN</t>
  </si>
  <si>
    <t>Lucile</t>
  </si>
  <si>
    <t>CHOLLEY</t>
  </si>
  <si>
    <t>RACINE</t>
  </si>
  <si>
    <t>Théo</t>
  </si>
  <si>
    <t>Eden</t>
  </si>
  <si>
    <t>DELARCHE VERGUET</t>
  </si>
  <si>
    <t>DIJON SINGLETRACK</t>
  </si>
  <si>
    <t>JOBLOT</t>
  </si>
  <si>
    <t>Jeanne</t>
  </si>
  <si>
    <t>MENESTRIER</t>
  </si>
  <si>
    <t>PIQUARD</t>
  </si>
  <si>
    <t>Noémie</t>
  </si>
  <si>
    <t>FAIVRE</t>
  </si>
  <si>
    <t>Angel</t>
  </si>
  <si>
    <t>class. Spéci.</t>
  </si>
  <si>
    <t>ATTENTION CETTE GRILLE DE POINTS EST UTILISEE DANS TOUTES LES AUTRES FEUILLES</t>
  </si>
  <si>
    <t>NE PAS MODIFIER</t>
  </si>
  <si>
    <t>Temps limite orientation :</t>
  </si>
  <si>
    <t>Pénalité orientation:</t>
  </si>
</sst>
</file>

<file path=xl/styles.xml><?xml version="1.0" encoding="utf-8"?>
<styleSheet xmlns="http://schemas.openxmlformats.org/spreadsheetml/2006/main">
  <numFmts count="1">
    <numFmt numFmtId="0" formatCode="General"/>
  </numFmts>
  <fonts count="15">
    <font>
      <sz val="10"/>
      <color indexed="8"/>
      <name val="Verdana"/>
    </font>
    <font>
      <sz val="12"/>
      <color indexed="8"/>
      <name val="Verdana"/>
    </font>
    <font>
      <sz val="14"/>
      <color indexed="8"/>
      <name val="Verdana"/>
    </font>
    <font>
      <sz val="12"/>
      <color indexed="8"/>
      <name val="Helvetica Neue"/>
    </font>
    <font>
      <u val="single"/>
      <sz val="12"/>
      <color indexed="11"/>
      <name val="Verdana"/>
    </font>
    <font>
      <sz val="15"/>
      <color indexed="8"/>
      <name val="Calibri"/>
    </font>
    <font>
      <sz val="14"/>
      <color indexed="8"/>
      <name val="+"/>
    </font>
    <font>
      <b val="1"/>
      <sz val="10"/>
      <color indexed="8"/>
      <name val="Arial"/>
    </font>
    <font>
      <b val="1"/>
      <sz val="14"/>
      <color indexed="18"/>
      <name val="Arial"/>
    </font>
    <font>
      <b val="1"/>
      <sz val="18"/>
      <color indexed="8"/>
      <name val="Arial"/>
    </font>
    <font>
      <b val="1"/>
      <sz val="8"/>
      <color indexed="8"/>
      <name val="Arial"/>
    </font>
    <font>
      <b val="1"/>
      <sz val="10"/>
      <color indexed="19"/>
      <name val="Arial"/>
    </font>
    <font>
      <sz val="10"/>
      <color indexed="8"/>
      <name val="Arial"/>
    </font>
    <font>
      <sz val="12"/>
      <color indexed="8"/>
      <name val="Calibri"/>
    </font>
    <font>
      <b val="1"/>
      <sz val="10"/>
      <color indexed="8"/>
      <name val="Verdana"/>
    </font>
  </fonts>
  <fills count="13">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s>
  <borders count="65">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medium">
        <color indexed="8"/>
      </bottom>
      <diagonal/>
    </border>
    <border>
      <left style="thin">
        <color indexed="12"/>
      </left>
      <right style="thin">
        <color indexed="17"/>
      </right>
      <top style="thin">
        <color indexed="12"/>
      </top>
      <bottom style="medium">
        <color indexed="8"/>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2"/>
      </top>
      <bottom style="medium">
        <color indexed="8"/>
      </bottom>
      <diagonal/>
    </border>
    <border>
      <left style="thin">
        <color indexed="17"/>
      </left>
      <right style="thin">
        <color indexed="12"/>
      </right>
      <top style="thin">
        <color indexed="12"/>
      </top>
      <bottom style="thin">
        <color indexed="12"/>
      </bottom>
      <diagonal/>
    </border>
    <border>
      <left style="thin">
        <color indexed="12"/>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style="thin">
        <color indexed="17"/>
      </top>
      <bottom/>
      <diagonal/>
    </border>
    <border>
      <left style="medium">
        <color indexed="8"/>
      </left>
      <right style="thin">
        <color indexed="12"/>
      </right>
      <top style="thin">
        <color indexed="12"/>
      </top>
      <bottom style="thin">
        <color indexed="12"/>
      </bottom>
      <diagonal/>
    </border>
    <border>
      <left style="medium">
        <color indexed="8"/>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top/>
      <bottom/>
      <diagonal/>
    </border>
    <border>
      <left/>
      <right/>
      <top/>
      <bottom style="medium">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12"/>
      </right>
      <top style="thin">
        <color indexed="12"/>
      </top>
      <bottom style="thin">
        <color indexed="8"/>
      </bottom>
      <diagonal/>
    </border>
    <border>
      <left style="medium">
        <color indexed="8"/>
      </left>
      <right style="thin">
        <color indexed="12"/>
      </right>
      <top style="thin">
        <color indexed="8"/>
      </top>
      <bottom style="thin">
        <color indexed="12"/>
      </bottom>
      <diagonal/>
    </border>
    <border>
      <left style="medium">
        <color indexed="8"/>
      </left>
      <right style="thin">
        <color indexed="12"/>
      </right>
      <top style="thin">
        <color indexed="8"/>
      </top>
      <bottom style="thin">
        <color indexed="8"/>
      </bottom>
      <diagonal/>
    </border>
    <border>
      <left style="medium">
        <color indexed="8"/>
      </left>
      <right style="thin">
        <color indexed="8"/>
      </right>
      <top style="thin">
        <color indexed="8"/>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12"/>
      </left>
      <right style="thin">
        <color indexed="12"/>
      </right>
      <top style="thin">
        <color indexed="8"/>
      </top>
      <bottom style="thin">
        <color indexed="12"/>
      </bottom>
      <diagonal/>
    </border>
  </borders>
  <cellStyleXfs count="1">
    <xf numFmtId="0" fontId="0" applyNumberFormat="0" applyFont="1" applyFill="0" applyBorder="0" applyAlignment="1" applyProtection="0">
      <alignment vertical="bottom"/>
    </xf>
  </cellStyleXfs>
  <cellXfs count="20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 fillId="4" borderId="5" applyNumberFormat="1" applyFont="1" applyFill="1" applyBorder="1" applyAlignment="1" applyProtection="0">
      <alignment horizontal="left" vertical="bottom" wrapText="1"/>
    </xf>
    <xf numFmtId="49" fontId="2" borderId="5" applyNumberFormat="1" applyFont="1" applyFill="0"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1" fillId="3" borderId="8" applyNumberFormat="0" applyFont="1" applyFill="1" applyBorder="1" applyAlignment="1" applyProtection="0">
      <alignment horizontal="left" vertical="bottom"/>
    </xf>
    <xf numFmtId="49" fontId="1" fillId="3" borderId="8" applyNumberFormat="1" applyFont="1" applyFill="1" applyBorder="1" applyAlignment="1" applyProtection="0">
      <alignment horizontal="left" vertical="bottom"/>
    </xf>
    <xf numFmtId="49" fontId="4" fillId="3" borderId="8" applyNumberFormat="1" applyFont="1" applyFill="1" applyBorder="1" applyAlignment="1" applyProtection="0">
      <alignment horizontal="lef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0" fontId="0" fillId="4" borderId="10" applyNumberFormat="0" applyFont="1" applyFill="1" applyBorder="1" applyAlignment="1" applyProtection="0">
      <alignment vertical="bottom"/>
    </xf>
    <xf numFmtId="0" fontId="0" fillId="4" borderId="10" applyNumberFormat="0" applyFont="1" applyFill="1" applyBorder="1" applyAlignment="1" applyProtection="0">
      <alignment vertical="center"/>
    </xf>
    <xf numFmtId="0" fontId="0" fillId="4" borderId="11" applyNumberFormat="0" applyFont="1" applyFill="1" applyBorder="1" applyAlignment="1" applyProtection="0">
      <alignment vertical="bottom"/>
    </xf>
    <xf numFmtId="0" fontId="0" fillId="4" borderId="11" applyNumberFormat="0" applyFont="1" applyFill="1" applyBorder="1" applyAlignment="1" applyProtection="0">
      <alignment vertical="center"/>
    </xf>
    <xf numFmtId="0" fontId="0" fillId="4" borderId="12"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7" fillId="5" borderId="16" applyNumberFormat="1" applyFont="1" applyFill="1" applyBorder="1" applyAlignment="1" applyProtection="0">
      <alignment horizontal="center" vertical="bottom"/>
    </xf>
    <xf numFmtId="0" fontId="7" fillId="5" borderId="17" applyNumberFormat="0" applyFont="1" applyFill="1" applyBorder="1" applyAlignment="1" applyProtection="0">
      <alignment horizontal="center" vertical="bottom"/>
    </xf>
    <xf numFmtId="0" fontId="8" fillId="6" borderId="18" applyNumberFormat="1" applyFont="1" applyFill="1" applyBorder="1" applyAlignment="1" applyProtection="0">
      <alignment horizontal="center" vertical="center"/>
    </xf>
    <xf numFmtId="49" fontId="9" fillId="6" borderId="19" applyNumberFormat="1" applyFont="1" applyFill="1" applyBorder="1" applyAlignment="1" applyProtection="0">
      <alignment vertical="center"/>
    </xf>
    <xf numFmtId="0" fontId="0" fillId="6" borderId="20" applyNumberFormat="0" applyFont="1" applyFill="1" applyBorder="1" applyAlignment="1" applyProtection="0">
      <alignment vertical="bottom"/>
    </xf>
    <xf numFmtId="0" fontId="7" fillId="6" borderId="20" applyNumberFormat="0" applyFont="1" applyFill="1" applyBorder="1" applyAlignment="1" applyProtection="0">
      <alignment horizontal="center" vertical="bottom"/>
    </xf>
    <xf numFmtId="0" fontId="7" fillId="6" borderId="21" applyNumberFormat="0" applyFont="1" applyFill="1" applyBorder="1" applyAlignment="1" applyProtection="0">
      <alignment horizontal="center" vertical="bottom"/>
    </xf>
    <xf numFmtId="49" fontId="10" fillId="5" borderId="22" applyNumberFormat="1" applyFont="1" applyFill="1" applyBorder="1" applyAlignment="1" applyProtection="0">
      <alignment horizontal="center" vertical="bottom"/>
    </xf>
    <xf numFmtId="49" fontId="10" fillId="5" borderId="22" applyNumberFormat="1" applyFont="1" applyFill="1" applyBorder="1" applyAlignment="1" applyProtection="0">
      <alignment horizontal="center" vertical="center"/>
    </xf>
    <xf numFmtId="0" fontId="7" fillId="7" borderId="23" applyNumberFormat="0" applyFont="1" applyFill="1" applyBorder="1" applyAlignment="1" applyProtection="0">
      <alignment horizontal="center" vertical="center"/>
    </xf>
    <xf numFmtId="49" fontId="7" fillId="6" borderId="24" applyNumberFormat="1" applyFont="1" applyFill="1" applyBorder="1" applyAlignment="1" applyProtection="0">
      <alignment horizontal="center" vertical="bottom"/>
    </xf>
    <xf numFmtId="0" fontId="7" fillId="6" borderId="25" applyNumberFormat="0" applyFont="1" applyFill="1" applyBorder="1" applyAlignment="1" applyProtection="0">
      <alignment horizontal="center" vertical="bottom"/>
    </xf>
    <xf numFmtId="0" fontId="0" fillId="7" borderId="26" applyNumberFormat="0" applyFont="1" applyFill="1" applyBorder="1" applyAlignment="1" applyProtection="0">
      <alignment vertical="bottom"/>
    </xf>
    <xf numFmtId="49" fontId="7" fillId="6" borderId="27" applyNumberFormat="1" applyFont="1" applyFill="1" applyBorder="1" applyAlignment="1" applyProtection="0">
      <alignment horizontal="center" vertical="bottom"/>
    </xf>
    <xf numFmtId="0" fontId="7" fillId="6" borderId="28" applyNumberFormat="0" applyFont="1" applyFill="1" applyBorder="1" applyAlignment="1" applyProtection="0">
      <alignment horizontal="center" vertical="bottom"/>
    </xf>
    <xf numFmtId="0" fontId="7" fillId="6" borderId="29" applyNumberFormat="0" applyFont="1" applyFill="1" applyBorder="1" applyAlignment="1" applyProtection="0">
      <alignment horizontal="center" vertical="bottom"/>
    </xf>
    <xf numFmtId="0" fontId="11" fillId="6" borderId="27" applyNumberFormat="0" applyFont="1" applyFill="1" applyBorder="1" applyAlignment="1" applyProtection="0">
      <alignment vertical="bottom"/>
    </xf>
    <xf numFmtId="0" fontId="11" fillId="6" borderId="28" applyNumberFormat="0" applyFont="1" applyFill="1" applyBorder="1" applyAlignment="1" applyProtection="0">
      <alignment vertical="bottom"/>
    </xf>
    <xf numFmtId="0" fontId="11" fillId="6" borderId="20" applyNumberFormat="0" applyFont="1" applyFill="1" applyBorder="1" applyAlignment="1" applyProtection="0">
      <alignment vertical="bottom"/>
    </xf>
    <xf numFmtId="0" fontId="0" fillId="6" borderId="28" applyNumberFormat="0" applyFont="1" applyFill="1" applyBorder="1" applyAlignment="1" applyProtection="0">
      <alignment vertical="bottom"/>
    </xf>
    <xf numFmtId="49" fontId="0" fillId="6" borderId="28" applyNumberFormat="1" applyFont="1" applyFill="1" applyBorder="1" applyAlignment="1" applyProtection="0">
      <alignment vertical="bottom"/>
    </xf>
    <xf numFmtId="0" fontId="0" fillId="6" borderId="30" applyNumberFormat="0" applyFont="1" applyFill="1" applyBorder="1" applyAlignment="1" applyProtection="0">
      <alignment vertical="bottom"/>
    </xf>
    <xf numFmtId="0" fontId="0" fillId="6" borderId="26" applyNumberFormat="0" applyFont="1" applyFill="1" applyBorder="1" applyAlignment="1" applyProtection="0">
      <alignment vertical="bottom"/>
    </xf>
    <xf numFmtId="0" fontId="7" fillId="6" borderId="31" applyNumberFormat="0" applyFont="1" applyFill="1" applyBorder="1" applyAlignment="1" applyProtection="0">
      <alignment horizontal="center" vertical="bottom"/>
    </xf>
    <xf numFmtId="0" fontId="0" fillId="4" borderId="32" applyNumberFormat="0" applyFont="1" applyFill="1" applyBorder="1" applyAlignment="1" applyProtection="0">
      <alignment vertical="bottom"/>
    </xf>
    <xf numFmtId="49" fontId="7" fillId="5" borderId="26" applyNumberFormat="1" applyFont="1" applyFill="1" applyBorder="1" applyAlignment="1" applyProtection="0">
      <alignment horizontal="center" vertical="bottom"/>
    </xf>
    <xf numFmtId="49" fontId="7" fillId="5" borderId="26" applyNumberFormat="1" applyFont="1" applyFill="1" applyBorder="1" applyAlignment="1" applyProtection="0">
      <alignment horizontal="center" vertical="center"/>
    </xf>
    <xf numFmtId="0" fontId="7" fillId="6" borderId="33" applyNumberFormat="0" applyFont="1" applyFill="1" applyBorder="1" applyAlignment="1" applyProtection="0">
      <alignment horizontal="center" vertical="bottom"/>
    </xf>
    <xf numFmtId="0" fontId="0" fillId="6" borderId="34" applyNumberFormat="0" applyFont="1" applyFill="1" applyBorder="1" applyAlignment="1" applyProtection="0">
      <alignment vertical="bottom" wrapText="1"/>
    </xf>
    <xf numFmtId="0" fontId="7" fillId="6" borderId="34" applyNumberFormat="0" applyFont="1" applyFill="1" applyBorder="1" applyAlignment="1" applyProtection="0">
      <alignment horizontal="center" vertical="bottom"/>
    </xf>
    <xf numFmtId="0" fontId="7" fillId="6" borderId="35"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center"/>
    </xf>
    <xf numFmtId="0" fontId="7" fillId="7" borderId="37" applyNumberFormat="0" applyFont="1" applyFill="1" applyBorder="1" applyAlignment="1" applyProtection="0">
      <alignment horizontal="center" vertical="center"/>
    </xf>
    <xf numFmtId="0" fontId="7" fillId="6" borderId="38" applyNumberFormat="0" applyFont="1" applyFill="1" applyBorder="1" applyAlignment="1" applyProtection="0">
      <alignment horizontal="center" vertical="bottom"/>
    </xf>
    <xf numFmtId="0" fontId="7" fillId="6" borderId="39" applyNumberFormat="0" applyFont="1" applyFill="1" applyBorder="1" applyAlignment="1" applyProtection="0">
      <alignment horizontal="center" vertical="bottom"/>
    </xf>
    <xf numFmtId="0" fontId="0" fillId="7" borderId="40" applyNumberFormat="0" applyFont="1" applyFill="1" applyBorder="1" applyAlignment="1" applyProtection="0">
      <alignment vertical="bottom"/>
    </xf>
    <xf numFmtId="49" fontId="0" fillId="6" borderId="33" applyNumberFormat="1" applyFont="1" applyFill="1" applyBorder="1" applyAlignment="1" applyProtection="0">
      <alignment vertical="bottom"/>
    </xf>
    <xf numFmtId="0" fontId="0" fillId="6" borderId="41" applyNumberFormat="0" applyFont="1" applyFill="1" applyBorder="1" applyAlignment="1" applyProtection="0">
      <alignment vertical="bottom"/>
    </xf>
    <xf numFmtId="0" fontId="0" fillId="6" borderId="25" applyNumberFormat="0" applyFont="1" applyFill="1" applyBorder="1" applyAlignment="1" applyProtection="0">
      <alignment vertical="bottom"/>
    </xf>
    <xf numFmtId="0" fontId="0" fillId="6" borderId="40" applyNumberFormat="0" applyFont="1" applyFill="1" applyBorder="1" applyAlignment="1" applyProtection="0">
      <alignment vertical="bottom"/>
    </xf>
    <xf numFmtId="49" fontId="7" fillId="6" borderId="33" applyNumberFormat="1" applyFont="1" applyFill="1" applyBorder="1" applyAlignment="1" applyProtection="0">
      <alignment horizontal="center" vertical="bottom"/>
    </xf>
    <xf numFmtId="0" fontId="7" fillId="6" borderId="41" applyNumberFormat="0" applyFont="1" applyFill="1" applyBorder="1" applyAlignment="1" applyProtection="0">
      <alignment horizontal="center" vertical="bottom"/>
    </xf>
    <xf numFmtId="0" fontId="0" fillId="6" borderId="42" applyNumberFormat="0" applyFont="1" applyFill="1" applyBorder="1" applyAlignment="1" applyProtection="0">
      <alignment vertical="bottom"/>
    </xf>
    <xf numFmtId="0" fontId="0" fillId="6" borderId="17" applyNumberFormat="0" applyFont="1" applyFill="1" applyBorder="1" applyAlignment="1" applyProtection="0">
      <alignment vertical="bottom"/>
    </xf>
    <xf numFmtId="0" fontId="7" fillId="6" borderId="43" applyNumberFormat="0" applyFont="1" applyFill="1" applyBorder="1" applyAlignment="1" applyProtection="0">
      <alignment horizontal="center" vertical="bottom"/>
    </xf>
    <xf numFmtId="0" fontId="0" fillId="6" borderId="19" applyNumberFormat="0" applyFont="1" applyFill="1" applyBorder="1" applyAlignment="1" applyProtection="0">
      <alignment vertical="bottom"/>
    </xf>
    <xf numFmtId="0" fontId="0" fillId="6" borderId="29" applyNumberFormat="0" applyFont="1" applyFill="1" applyBorder="1" applyAlignment="1" applyProtection="0">
      <alignment vertical="bottom"/>
    </xf>
    <xf numFmtId="0" fontId="0" fillId="6" borderId="33" applyNumberFormat="0" applyFont="1" applyFill="1" applyBorder="1" applyAlignment="1" applyProtection="0">
      <alignment vertical="bottom"/>
    </xf>
    <xf numFmtId="0" fontId="11" fillId="6" borderId="40" applyNumberFormat="0" applyFont="1" applyFill="1" applyBorder="1" applyAlignment="1" applyProtection="0">
      <alignment vertical="bottom"/>
    </xf>
    <xf numFmtId="0" fontId="7" fillId="6" borderId="44" applyNumberFormat="0" applyFont="1" applyFill="1" applyBorder="1" applyAlignment="1" applyProtection="0">
      <alignment horizontal="center" vertical="center"/>
    </xf>
    <xf numFmtId="0" fontId="7" fillId="6" borderId="34" applyNumberFormat="0" applyFont="1" applyFill="1" applyBorder="1" applyAlignment="1" applyProtection="0">
      <alignment horizontal="center" vertical="center"/>
    </xf>
    <xf numFmtId="0" fontId="0" fillId="6" borderId="45" applyNumberFormat="0" applyFont="1" applyFill="1" applyBorder="1" applyAlignment="1" applyProtection="0">
      <alignment vertical="bottom"/>
    </xf>
    <xf numFmtId="0" fontId="0" fillId="6" borderId="34" applyNumberFormat="0" applyFont="1" applyFill="1" applyBorder="1" applyAlignment="1" applyProtection="0">
      <alignment vertical="bottom"/>
    </xf>
    <xf numFmtId="0" fontId="0" fillId="6" borderId="46" applyNumberFormat="0" applyFont="1" applyFill="1" applyBorder="1" applyAlignment="1" applyProtection="0">
      <alignment vertical="bottom"/>
    </xf>
    <xf numFmtId="0" fontId="0" fillId="6" borderId="43" applyNumberFormat="0" applyFont="1" applyFill="1" applyBorder="1" applyAlignment="1" applyProtection="0">
      <alignment vertical="bottom"/>
    </xf>
    <xf numFmtId="0" fontId="0" fillId="7" borderId="18" applyNumberFormat="0" applyFont="1" applyFill="1" applyBorder="1" applyAlignment="1" applyProtection="0">
      <alignment vertical="bottom"/>
    </xf>
    <xf numFmtId="0" fontId="7" fillId="6" borderId="42" applyNumberFormat="0" applyFont="1" applyFill="1" applyBorder="1" applyAlignment="1" applyProtection="0">
      <alignment horizontal="center" vertical="bottom"/>
    </xf>
    <xf numFmtId="49" fontId="7" fillId="5" borderId="43" applyNumberFormat="1" applyFont="1" applyFill="1" applyBorder="1" applyAlignment="1" applyProtection="0">
      <alignment horizontal="center" vertical="bottom"/>
    </xf>
    <xf numFmtId="49" fontId="7" fillId="5"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bottom"/>
    </xf>
    <xf numFmtId="49" fontId="0" fillId="6" borderId="36" applyNumberFormat="1" applyFont="1" applyFill="1" applyBorder="1" applyAlignment="1" applyProtection="0">
      <alignment vertical="bottom" wrapText="1"/>
    </xf>
    <xf numFmtId="49" fontId="7" fillId="6" borderId="36" applyNumberFormat="1" applyFont="1" applyFill="1" applyBorder="1" applyAlignment="1" applyProtection="0">
      <alignment horizontal="center" vertical="bottom"/>
    </xf>
    <xf numFmtId="0" fontId="7" fillId="6" borderId="36" applyNumberFormat="0" applyFont="1" applyFill="1" applyBorder="1" applyAlignment="1" applyProtection="0">
      <alignment horizontal="center" vertical="bottom"/>
    </xf>
    <xf numFmtId="49" fontId="7" fillId="7" borderId="36" applyNumberFormat="1" applyFont="1" applyFill="1" applyBorder="1" applyAlignment="1" applyProtection="0">
      <alignment horizontal="center" vertical="center"/>
    </xf>
    <xf numFmtId="49" fontId="7" fillId="6" borderId="36"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wrapText="1"/>
    </xf>
    <xf numFmtId="49" fontId="7" fillId="7"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xf>
    <xf numFmtId="0" fontId="7" fillId="4" borderId="43" applyNumberFormat="0" applyFont="1" applyFill="1" applyBorder="1" applyAlignment="1" applyProtection="0">
      <alignment horizontal="center" vertical="center"/>
    </xf>
    <xf numFmtId="0" fontId="7" fillId="4" borderId="49" applyNumberFormat="0" applyFont="1" applyFill="1" applyBorder="1" applyAlignment="1" applyProtection="0">
      <alignment horizontal="center" vertical="center"/>
    </xf>
    <xf numFmtId="49" fontId="7" fillId="6" borderId="50" applyNumberFormat="1" applyFont="1" applyFill="1" applyBorder="1" applyAlignment="1" applyProtection="0">
      <alignment horizontal="center" vertical="center" wrapText="1"/>
    </xf>
    <xf numFmtId="0" fontId="7" fillId="4" borderId="49" applyNumberFormat="0" applyFont="1" applyFill="1" applyBorder="1" applyAlignment="1" applyProtection="0">
      <alignment horizontal="center" vertical="center" wrapText="1"/>
    </xf>
    <xf numFmtId="49" fontId="7" fillId="6" borderId="47" applyNumberFormat="1" applyFont="1" applyFill="1" applyBorder="1" applyAlignment="1" applyProtection="0">
      <alignment horizontal="center" vertical="center" wrapText="1"/>
    </xf>
    <xf numFmtId="0" fontId="0" fillId="4" borderId="43" applyNumberFormat="0" applyFont="1" applyFill="1" applyBorder="1" applyAlignment="1" applyProtection="0">
      <alignment vertical="bottom"/>
    </xf>
    <xf numFmtId="49" fontId="7" fillId="6" borderId="51"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xf>
    <xf numFmtId="49" fontId="7" fillId="6" borderId="52" applyNumberFormat="1" applyFont="1" applyFill="1" applyBorder="1" applyAlignment="1" applyProtection="0">
      <alignment horizontal="center" vertical="center"/>
    </xf>
    <xf numFmtId="49" fontId="7" fillId="6" borderId="43" applyNumberFormat="1" applyFont="1" applyFill="1" applyBorder="1" applyAlignment="1" applyProtection="0">
      <alignment horizontal="center" vertical="center"/>
    </xf>
    <xf numFmtId="49" fontId="0" fillId="6" borderId="53" applyNumberFormat="1" applyFont="1" applyFill="1" applyBorder="1" applyAlignment="1" applyProtection="0">
      <alignment vertical="center"/>
    </xf>
    <xf numFmtId="49" fontId="0" fillId="6" borderId="22" applyNumberFormat="1" applyFont="1" applyFill="1" applyBorder="1" applyAlignment="1" applyProtection="0">
      <alignment vertical="center"/>
    </xf>
    <xf numFmtId="49" fontId="7" fillId="6" borderId="49" applyNumberFormat="1" applyFont="1" applyFill="1" applyBorder="1" applyAlignment="1" applyProtection="0">
      <alignment horizontal="center" vertical="center" wrapText="1"/>
    </xf>
    <xf numFmtId="0" fontId="7" fillId="6" borderId="49" applyNumberFormat="0" applyFont="1" applyFill="1" applyBorder="1" applyAlignment="1" applyProtection="0">
      <alignment horizontal="center" vertical="center" wrapText="1"/>
    </xf>
    <xf numFmtId="49" fontId="7" fillId="6" borderId="49" applyNumberFormat="1" applyFont="1" applyFill="1" applyBorder="1" applyAlignment="1" applyProtection="0">
      <alignment horizontal="center" vertical="center"/>
    </xf>
    <xf numFmtId="49" fontId="7" fillId="7" borderId="50"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wrapText="1"/>
    </xf>
    <xf numFmtId="0" fontId="12" fillId="8" borderId="47" applyNumberFormat="1" applyFont="1" applyFill="1" applyBorder="1" applyAlignment="1" applyProtection="0">
      <alignment horizontal="center" vertical="center"/>
    </xf>
    <xf numFmtId="0" fontId="7" fillId="8" borderId="36" applyNumberFormat="1" applyFont="1" applyFill="1" applyBorder="1" applyAlignment="1" applyProtection="0">
      <alignment horizontal="center" vertical="center"/>
    </xf>
    <xf numFmtId="1" fontId="0" fillId="9" borderId="36" applyNumberFormat="1" applyFont="1" applyFill="1" applyBorder="1" applyAlignment="1" applyProtection="0">
      <alignment vertical="bottom"/>
    </xf>
    <xf numFmtId="49" fontId="0" fillId="4" borderId="36" applyNumberFormat="1" applyFont="1" applyFill="1" applyBorder="1" applyAlignment="1" applyProtection="0">
      <alignment vertical="bottom"/>
    </xf>
    <xf numFmtId="0" fontId="0" fillId="8" borderId="36" applyNumberFormat="1" applyFont="1" applyFill="1" applyBorder="1" applyAlignment="1" applyProtection="0">
      <alignment vertical="bottom" wrapText="1"/>
    </xf>
    <xf numFmtId="0" fontId="0" fillId="8" borderId="36" applyNumberFormat="1" applyFont="1" applyFill="1" applyBorder="1" applyAlignment="1" applyProtection="0">
      <alignment vertical="center" wrapText="1"/>
    </xf>
    <xf numFmtId="49" fontId="0" fillId="8" borderId="36" applyNumberFormat="1" applyFont="1" applyFill="1" applyBorder="1" applyAlignment="1" applyProtection="0">
      <alignment vertical="bottom" wrapText="1"/>
    </xf>
    <xf numFmtId="1" fontId="0" fillId="7" borderId="36" applyNumberFormat="1" applyFont="1" applyFill="1" applyBorder="1" applyAlignment="1" applyProtection="0">
      <alignment vertical="center"/>
    </xf>
    <xf numFmtId="0" fontId="12" fillId="4" borderId="36" applyNumberFormat="1" applyFont="1" applyFill="1" applyBorder="1" applyAlignment="1" applyProtection="0">
      <alignment horizontal="center" vertical="center"/>
    </xf>
    <xf numFmtId="0" fontId="12" fillId="8" borderId="48" applyNumberFormat="1" applyFont="1" applyFill="1" applyBorder="1" applyAlignment="1" applyProtection="0">
      <alignment horizontal="center" vertical="center" wrapText="1"/>
    </xf>
    <xf numFmtId="1" fontId="12" fillId="7" borderId="49" applyNumberFormat="1" applyFont="1" applyFill="1" applyBorder="1" applyAlignment="1" applyProtection="0">
      <alignment horizontal="center" vertical="center"/>
    </xf>
    <xf numFmtId="0" fontId="12" fillId="4" borderId="47" applyNumberFormat="1" applyFont="1" applyFill="1" applyBorder="1" applyAlignment="1" applyProtection="0">
      <alignment horizontal="center" vertical="center"/>
    </xf>
    <xf numFmtId="0" fontId="12" fillId="4" borderId="48" applyNumberFormat="1" applyFont="1" applyFill="1" applyBorder="1" applyAlignment="1" applyProtection="0">
      <alignment horizontal="center" vertical="center"/>
    </xf>
    <xf numFmtId="0" fontId="12" fillId="8" borderId="49" applyNumberFormat="1" applyFont="1" applyFill="1" applyBorder="1" applyAlignment="1" applyProtection="0">
      <alignment horizontal="center" vertical="center"/>
    </xf>
    <xf numFmtId="0" fontId="0" fillId="4" borderId="47" applyNumberFormat="1" applyFont="1" applyFill="1" applyBorder="1" applyAlignment="1" applyProtection="0">
      <alignment vertical="center"/>
    </xf>
    <xf numFmtId="0" fontId="0" fillId="4" borderId="36" applyNumberFormat="1" applyFont="1" applyFill="1" applyBorder="1" applyAlignment="1" applyProtection="0">
      <alignment vertical="center"/>
    </xf>
    <xf numFmtId="0" fontId="0" fillId="4" borderId="48" applyNumberFormat="1" applyFont="1" applyFill="1" applyBorder="1" applyAlignment="1" applyProtection="0">
      <alignment vertical="center"/>
    </xf>
    <xf numFmtId="0" fontId="12" fillId="8" borderId="36" applyNumberFormat="1" applyFont="1" applyFill="1" applyBorder="1" applyAlignment="1" applyProtection="0">
      <alignment horizontal="center" vertical="center"/>
    </xf>
    <xf numFmtId="0" fontId="12" fillId="4" borderId="47" applyNumberFormat="0" applyFont="1" applyFill="1" applyBorder="1" applyAlignment="1" applyProtection="0">
      <alignment horizontal="center" vertical="center"/>
    </xf>
    <xf numFmtId="0" fontId="12" fillId="4" borderId="36" applyNumberFormat="0" applyFont="1" applyFill="1" applyBorder="1" applyAlignment="1" applyProtection="0">
      <alignment horizontal="center" vertical="center"/>
    </xf>
    <xf numFmtId="0" fontId="12" fillId="4" borderId="48" applyNumberFormat="0" applyFont="1" applyFill="1" applyBorder="1" applyAlignment="1" applyProtection="0">
      <alignment horizontal="center" vertical="center"/>
    </xf>
    <xf numFmtId="49" fontId="12" fillId="8" borderId="49" applyNumberFormat="1" applyFont="1" applyFill="1" applyBorder="1" applyAlignment="1" applyProtection="0">
      <alignment horizontal="center" vertical="center"/>
    </xf>
    <xf numFmtId="49" fontId="12" fillId="8" borderId="47" applyNumberFormat="1" applyFont="1" applyFill="1" applyBorder="1" applyAlignment="1" applyProtection="0">
      <alignment horizontal="center" vertical="center"/>
    </xf>
    <xf numFmtId="49" fontId="12" fillId="8" borderId="36" applyNumberFormat="1" applyFont="1" applyFill="1" applyBorder="1" applyAlignment="1" applyProtection="0">
      <alignment horizontal="center" vertical="center"/>
    </xf>
    <xf numFmtId="0" fontId="0" fillId="8" borderId="36" applyNumberFormat="1" applyFont="1" applyFill="1" applyBorder="1" applyAlignment="1" applyProtection="0">
      <alignment vertical="bottom"/>
    </xf>
    <xf numFmtId="0" fontId="12" fillId="8" borderId="49" applyNumberFormat="1" applyFont="1" applyFill="1" applyBorder="1" applyAlignment="1" applyProtection="0">
      <alignment horizontal="center" vertical="center" wrapText="1"/>
    </xf>
    <xf numFmtId="0" fontId="12" fillId="4" borderId="47" applyNumberFormat="0" applyFont="1" applyFill="1" applyBorder="1" applyAlignment="1" applyProtection="0">
      <alignment horizontal="center" vertical="center" wrapText="1"/>
    </xf>
    <xf numFmtId="0" fontId="12" fillId="4" borderId="36" applyNumberFormat="0" applyFont="1" applyFill="1" applyBorder="1" applyAlignment="1" applyProtection="0">
      <alignment horizontal="center" vertical="center" wrapText="1"/>
    </xf>
    <xf numFmtId="0" fontId="12" fillId="8" borderId="48" applyNumberFormat="1" applyFont="1" applyFill="1" applyBorder="1" applyAlignment="1" applyProtection="0">
      <alignment horizontal="center" vertical="center"/>
    </xf>
    <xf numFmtId="1" fontId="0" fillId="10" borderId="54" applyNumberFormat="1" applyFont="1" applyFill="1" applyBorder="1" applyAlignment="1" applyProtection="0">
      <alignment vertical="center"/>
    </xf>
    <xf numFmtId="1" fontId="0" fillId="10" borderId="47" applyNumberFormat="1" applyFont="1" applyFill="1" applyBorder="1" applyAlignment="1" applyProtection="0">
      <alignment vertical="center"/>
    </xf>
    <xf numFmtId="1" fontId="0" fillId="10" borderId="55" applyNumberFormat="1" applyFont="1" applyFill="1" applyBorder="1" applyAlignment="1" applyProtection="0">
      <alignment vertical="center"/>
    </xf>
    <xf numFmtId="1" fontId="0" fillId="10" borderId="56" applyNumberFormat="1" applyFont="1" applyFill="1" applyBorder="1" applyAlignment="1" applyProtection="0">
      <alignment vertical="center"/>
    </xf>
    <xf numFmtId="49" fontId="0" fillId="11" borderId="36" applyNumberFormat="1" applyFont="1" applyFill="1" applyBorder="1" applyAlignment="1" applyProtection="0">
      <alignment vertical="bottom"/>
    </xf>
    <xf numFmtId="1" fontId="0" fillId="10" borderId="57" applyNumberFormat="1" applyFont="1" applyFill="1" applyBorder="1" applyAlignment="1" applyProtection="0">
      <alignment vertical="center"/>
    </xf>
    <xf numFmtId="0" fontId="0" applyNumberFormat="1" applyFont="1" applyFill="0" applyBorder="0" applyAlignment="1" applyProtection="0">
      <alignment vertical="bottom"/>
    </xf>
    <xf numFmtId="0" fontId="0" fillId="4" borderId="54" applyNumberFormat="0" applyFont="1" applyFill="1" applyBorder="1" applyAlignment="1" applyProtection="0">
      <alignment vertical="bottom"/>
    </xf>
    <xf numFmtId="49" fontId="0" fillId="12" borderId="36" applyNumberFormat="1" applyFont="1" applyFill="1" applyBorder="1" applyAlignment="1" applyProtection="0">
      <alignment vertical="bottom"/>
    </xf>
    <xf numFmtId="1" fontId="0" fillId="10" borderId="32" applyNumberFormat="1" applyFont="1" applyFill="1" applyBorder="1" applyAlignment="1" applyProtection="0">
      <alignment vertical="center"/>
    </xf>
    <xf numFmtId="0" fontId="0" fillId="4" borderId="47" applyNumberFormat="0" applyFont="1" applyFill="1" applyBorder="1" applyAlignment="1" applyProtection="0">
      <alignment vertical="center"/>
    </xf>
    <xf numFmtId="0" fontId="0" fillId="4" borderId="36" applyNumberFormat="0" applyFont="1" applyFill="1" applyBorder="1" applyAlignment="1" applyProtection="0">
      <alignment vertical="center"/>
    </xf>
    <xf numFmtId="0" fontId="0" fillId="4" borderId="48" applyNumberFormat="0" applyFont="1" applyFill="1" applyBorder="1" applyAlignment="1" applyProtection="0">
      <alignment vertical="center"/>
    </xf>
    <xf numFmtId="0" fontId="0" fillId="9" borderId="36" applyNumberFormat="1" applyFont="1" applyFill="1" applyBorder="1" applyAlignment="1" applyProtection="0">
      <alignment vertical="center"/>
    </xf>
    <xf numFmtId="49" fontId="0" fillId="4" borderId="36" applyNumberFormat="1" applyFont="1" applyFill="1" applyBorder="1" applyAlignment="1" applyProtection="0">
      <alignment vertical="center"/>
    </xf>
    <xf numFmtId="0" fontId="0" fillId="7" borderId="36" applyNumberFormat="1" applyFont="1" applyFill="1" applyBorder="1" applyAlignment="1" applyProtection="0">
      <alignment vertical="center"/>
    </xf>
    <xf numFmtId="0" fontId="12" fillId="7" borderId="49" applyNumberFormat="1" applyFont="1" applyFill="1" applyBorder="1" applyAlignment="1" applyProtection="0">
      <alignment horizontal="center" vertical="center"/>
    </xf>
    <xf numFmtId="0" fontId="0" fillId="10" borderId="54" applyNumberFormat="1" applyFont="1" applyFill="1" applyBorder="1" applyAlignment="1" applyProtection="0">
      <alignment vertical="center"/>
    </xf>
    <xf numFmtId="49" fontId="0" fillId="8" borderId="36" applyNumberFormat="1" applyFont="1" applyFill="1" applyBorder="1" applyAlignment="1" applyProtection="0">
      <alignment vertical="center" wrapText="1"/>
    </xf>
    <xf numFmtId="0" fontId="0" applyNumberFormat="1" applyFont="1" applyFill="0" applyBorder="0" applyAlignment="1" applyProtection="0">
      <alignment vertical="bottom"/>
    </xf>
    <xf numFmtId="0" fontId="7" fillId="9" borderId="36" applyNumberFormat="1" applyFont="1" applyFill="1" applyBorder="1" applyAlignment="1" applyProtection="0">
      <alignment horizontal="center" vertical="center"/>
    </xf>
    <xf numFmtId="0" fontId="0" fillId="10" borderId="56" applyNumberFormat="1" applyFont="1" applyFill="1" applyBorder="1" applyAlignment="1" applyProtection="0">
      <alignment vertical="center"/>
    </xf>
    <xf numFmtId="0" fontId="0" fillId="10" borderId="47" applyNumberFormat="1" applyFont="1" applyFill="1" applyBorder="1" applyAlignment="1" applyProtection="0">
      <alignment vertical="center"/>
    </xf>
    <xf numFmtId="0" fontId="0" fillId="10" borderId="57" applyNumberFormat="1" applyFont="1" applyFill="1" applyBorder="1" applyAlignment="1" applyProtection="0">
      <alignment vertical="center"/>
    </xf>
    <xf numFmtId="0" fontId="0" fillId="10" borderId="32" applyNumberFormat="1" applyFont="1" applyFill="1" applyBorder="1" applyAlignment="1" applyProtection="0">
      <alignment vertical="center"/>
    </xf>
    <xf numFmtId="0" fontId="0" fillId="10" borderId="54" applyNumberFormat="0" applyFont="1" applyFill="1" applyBorder="1" applyAlignment="1" applyProtection="0">
      <alignment vertical="center"/>
    </xf>
    <xf numFmtId="0" fontId="0" fillId="10" borderId="55" applyNumberFormat="1" applyFont="1" applyFill="1" applyBorder="1" applyAlignment="1" applyProtection="0">
      <alignment vertical="center"/>
    </xf>
    <xf numFmtId="0" fontId="0" fillId="10" borderId="32" applyNumberFormat="0" applyFont="1" applyFill="1" applyBorder="1" applyAlignment="1" applyProtection="0">
      <alignment vertical="center"/>
    </xf>
    <xf numFmtId="0" fontId="0" fillId="4" borderId="32" applyNumberFormat="0" applyFont="1" applyFill="1" applyBorder="1" applyAlignment="1" applyProtection="0">
      <alignmen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1" fontId="13" fillId="9" borderId="36" applyNumberFormat="1" applyFont="1" applyFill="1" applyBorder="1" applyAlignment="1" applyProtection="0">
      <alignment horizontal="right" vertical="center"/>
    </xf>
    <xf numFmtId="0" fontId="0" applyNumberFormat="1" applyFont="1" applyFill="0" applyBorder="0" applyAlignment="1" applyProtection="0">
      <alignment vertical="bottom"/>
    </xf>
    <xf numFmtId="0" fontId="0" fillId="4" borderId="58" applyNumberFormat="0" applyFont="1" applyFill="1" applyBorder="1" applyAlignment="1" applyProtection="0">
      <alignment vertical="bottom"/>
    </xf>
    <xf numFmtId="49" fontId="0" fillId="4" borderId="58" applyNumberFormat="1" applyFont="1" applyFill="1" applyBorder="1" applyAlignment="1" applyProtection="0">
      <alignment vertical="bottom"/>
    </xf>
    <xf numFmtId="49" fontId="14" fillId="4" borderId="58" applyNumberFormat="1" applyFont="1" applyFill="1" applyBorder="1" applyAlignment="1" applyProtection="0">
      <alignment horizontal="center" vertical="bottom"/>
    </xf>
    <xf numFmtId="49" fontId="14" fillId="4" borderId="58" applyNumberFormat="1" applyFont="1" applyFill="1" applyBorder="1" applyAlignment="1" applyProtection="0">
      <alignment vertical="bottom"/>
    </xf>
    <xf numFmtId="0" fontId="0" fillId="4" borderId="58" applyNumberFormat="1" applyFont="1" applyFill="1" applyBorder="1" applyAlignment="1" applyProtection="0">
      <alignment vertical="bottom"/>
    </xf>
    <xf numFmtId="0" fontId="0" fillId="4" borderId="58" applyNumberFormat="1" applyFont="1" applyFill="1" applyBorder="1" applyAlignment="1" applyProtection="0">
      <alignment horizontal="center" vertical="bottom"/>
    </xf>
    <xf numFmtId="49" fontId="14" fillId="4" borderId="58" applyNumberFormat="1" applyFont="1" applyFill="1" applyBorder="1" applyAlignment="1" applyProtection="0">
      <alignment horizontal="right" vertical="bottom"/>
    </xf>
    <xf numFmtId="0" fontId="14" fillId="4" borderId="58" applyNumberFormat="0" applyFont="1" applyFill="1" applyBorder="1" applyAlignment="1" applyProtection="0">
      <alignment vertical="bottom"/>
    </xf>
    <xf numFmtId="0" fontId="14" fillId="4" borderId="59" applyNumberFormat="0" applyFont="1" applyFill="1" applyBorder="1" applyAlignment="1" applyProtection="0">
      <alignment vertical="bottom"/>
    </xf>
    <xf numFmtId="49" fontId="14" fillId="4" borderId="59" applyNumberFormat="1" applyFont="1" applyFill="1" applyBorder="1" applyAlignment="1" applyProtection="0">
      <alignment horizontal="right" vertical="bottom"/>
    </xf>
    <xf numFmtId="0" fontId="0" fillId="4" borderId="59" applyNumberFormat="1" applyFont="1" applyFill="1" applyBorder="1" applyAlignment="1" applyProtection="0">
      <alignment horizontal="center" vertical="bottom"/>
    </xf>
    <xf numFmtId="0" fontId="0" fillId="4" borderId="60" applyNumberFormat="0" applyFont="1" applyFill="1" applyBorder="1" applyAlignment="1" applyProtection="0">
      <alignment vertical="bottom"/>
    </xf>
    <xf numFmtId="0" fontId="0" fillId="4" borderId="61" applyNumberFormat="1" applyFont="1" applyFill="1" applyBorder="1" applyAlignment="1" applyProtection="0">
      <alignment vertical="bottom"/>
    </xf>
    <xf numFmtId="0" fontId="0" fillId="4" borderId="60" applyNumberFormat="1" applyFont="1" applyFill="1" applyBorder="1" applyAlignment="1" applyProtection="0">
      <alignment vertical="bottom"/>
    </xf>
    <xf numFmtId="3" fontId="12" fillId="4" borderId="36" applyNumberFormat="1" applyFont="1" applyFill="1" applyBorder="1" applyAlignment="1" applyProtection="0">
      <alignment horizontal="center" vertical="center"/>
    </xf>
    <xf numFmtId="0" fontId="0" fillId="4" borderId="62" applyNumberFormat="0" applyFont="1" applyFill="1" applyBorder="1" applyAlignment="1" applyProtection="0">
      <alignment vertical="bottom"/>
    </xf>
    <xf numFmtId="0" fontId="0" fillId="4" borderId="63" applyNumberFormat="1" applyFont="1" applyFill="1" applyBorder="1" applyAlignment="1" applyProtection="0">
      <alignment vertical="bottom"/>
    </xf>
    <xf numFmtId="0" fontId="0" fillId="4" borderId="64" applyNumberFormat="0" applyFont="1" applyFill="1" applyBorder="1" applyAlignment="1" applyProtection="0">
      <alignment vertical="bottom"/>
    </xf>
  </cellXfs>
  <cellStyles count="1">
    <cellStyle name="Normal" xfId="0" builtinId="0"/>
  </cellStyles>
  <dxfs count="5">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00000000"/>
      <rgbColor rgb="ffffc7ce"/>
      <rgbColor rgb="ff9c0006"/>
      <rgbColor rgb="ffdddddd"/>
      <rgbColor rgb="ffff0000"/>
      <rgbColor rgb="ffffc000"/>
      <rgbColor rgb="ff00b0f0"/>
      <rgbColor rgb="ffffff00"/>
      <rgbColor rgb="fffefc78"/>
      <rgbColor rgb="fffefb00"/>
      <rgbColor rgb="ffff84ff"/>
      <rgbColor rgb="ffff89d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20"/>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3.6016" customWidth="1"/>
    <col min="2" max="2" width="33.6719" style="6" customWidth="1"/>
    <col min="3" max="3" width="33.6719" style="6" customWidth="1"/>
    <col min="4" max="4" width="33.6719" style="6" customWidth="1"/>
    <col min="5" max="5" width="10" style="6" customWidth="1"/>
    <col min="6" max="16384" width="10" style="6" customWidth="1"/>
  </cols>
  <sheetData>
    <row r="1" ht="15" customHeight="1">
      <c r="A1" s="7"/>
      <c r="B1" s="8"/>
      <c r="C1" s="8"/>
      <c r="D1" s="8"/>
      <c r="E1" s="9"/>
    </row>
    <row r="2" ht="15" customHeight="1">
      <c r="A2" s="10"/>
      <c r="B2" s="11"/>
      <c r="C2" s="11"/>
      <c r="D2" s="11"/>
      <c r="E2" s="12"/>
    </row>
    <row r="3" ht="50" customHeight="1">
      <c r="A3" s="10"/>
      <c r="B3" t="s" s="13">
        <v>0</v>
      </c>
      <c r="C3" s="11"/>
      <c r="D3" s="11"/>
      <c r="E3" s="12"/>
    </row>
    <row r="4" ht="15" customHeight="1">
      <c r="A4" s="10"/>
      <c r="B4" s="11"/>
      <c r="C4" s="11"/>
      <c r="D4" s="11"/>
      <c r="E4" s="12"/>
    </row>
    <row r="5" ht="15" customHeight="1">
      <c r="A5" s="10"/>
      <c r="B5" s="11"/>
      <c r="C5" s="11"/>
      <c r="D5" s="11"/>
      <c r="E5" s="12"/>
    </row>
    <row r="6" ht="15" customHeight="1">
      <c r="A6" s="10"/>
      <c r="B6" s="11"/>
      <c r="C6" s="11"/>
      <c r="D6" s="11"/>
      <c r="E6" s="12"/>
    </row>
    <row r="7">
      <c r="A7" s="10"/>
      <c r="B7" t="s" s="14">
        <v>1</v>
      </c>
      <c r="C7" t="s" s="14">
        <v>2</v>
      </c>
      <c r="D7" t="s" s="14">
        <v>3</v>
      </c>
      <c r="E7" s="12"/>
    </row>
    <row r="8" ht="1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10"/>
      <c r="B14" s="4"/>
      <c r="C14" t="s" s="4">
        <v>5</v>
      </c>
      <c r="D14" t="s" s="5">
        <v>8</v>
      </c>
      <c r="E14" s="12"/>
    </row>
    <row r="15" ht="13" customHeight="1">
      <c r="A15" s="10"/>
      <c r="B15" t="s" s="3">
        <v>10</v>
      </c>
      <c r="C15" s="3"/>
      <c r="D15" s="3"/>
      <c r="E15" s="12"/>
    </row>
    <row r="16" ht="13" customHeight="1">
      <c r="A16" s="10"/>
      <c r="B16" s="4"/>
      <c r="C16" t="s" s="4">
        <v>5</v>
      </c>
      <c r="D16" t="s" s="5">
        <v>10</v>
      </c>
      <c r="E16" s="12"/>
    </row>
    <row r="17" ht="13" customHeight="1">
      <c r="A17" s="10"/>
      <c r="B17" t="s" s="3">
        <v>12</v>
      </c>
      <c r="C17" s="3"/>
      <c r="D17" s="3"/>
      <c r="E17" s="12"/>
    </row>
    <row r="18" ht="13" customHeight="1">
      <c r="A18" s="10"/>
      <c r="B18" s="4"/>
      <c r="C18" t="s" s="4">
        <v>5</v>
      </c>
      <c r="D18" t="s" s="5">
        <v>12</v>
      </c>
      <c r="E18" s="12"/>
    </row>
    <row r="19" ht="13" customHeight="1">
      <c r="A19" s="10"/>
      <c r="B19" t="s" s="3">
        <v>14</v>
      </c>
      <c r="C19" s="3"/>
      <c r="D19" s="3"/>
      <c r="E19" s="12"/>
    </row>
    <row r="20" ht="13" customHeight="1">
      <c r="A20" s="20"/>
      <c r="B20" s="4"/>
      <c r="C20" t="s" s="4">
        <v>5</v>
      </c>
      <c r="D20" t="s" s="5">
        <v>14</v>
      </c>
      <c r="E20" s="24"/>
    </row>
    <row r="21">
      <c r="B21" t="s" s="3">
        <v>16</v>
      </c>
      <c r="C21" s="3"/>
      <c r="D21" s="3"/>
    </row>
    <row r="22">
      <c r="B22" s="4"/>
      <c r="C22" t="s" s="4">
        <v>5</v>
      </c>
      <c r="D22" t="s" s="5">
        <v>16</v>
      </c>
    </row>
  </sheetData>
  <mergeCells count="2">
    <mergeCell ref="B3:D3"/>
    <mergeCell ref="B3:D3"/>
  </mergeCells>
  <hyperlinks>
    <hyperlink ref="D10" location="'Résumé de l’exportation'!R1C1" tooltip="" display="Résumé de l’exportation"/>
    <hyperlink ref="D10" location="'U9'!R1C1" tooltip="" display="U9"/>
    <hyperlink ref="D12" location="'(null)'!R1C1" tooltip="" display="U11"/>
    <hyperlink ref="D14" location="'(null)'!R1C1" tooltip="" display="U13"/>
    <hyperlink ref="D16" location="'(null)'!R1C1" tooltip="" display="U15"/>
    <hyperlink ref="D18" location="'(null)'!R1C1" tooltip="" display="U17"/>
    <hyperlink ref="D20" location="'Point'!R1C1" tooltip="" display="Point"/>
    <hyperlink ref="D12" location="'U9'!R1C1" tooltip="" display="U9"/>
    <hyperlink ref="D14" location="'U11'!R1C1" tooltip="" display="U11"/>
    <hyperlink ref="D16" location="'U13'!R1C1" tooltip="" display="U13"/>
    <hyperlink ref="D18" location="'U15'!R1C1" tooltip="" display="U15"/>
    <hyperlink ref="D20" location="'U17'!R1C1" tooltip="" display="U17"/>
    <hyperlink ref="D22" location="'Point'!R1C1" tooltip="" display="Point"/>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BT17"/>
  <sheetViews>
    <sheetView workbookViewId="0" showGridLines="0" defaultGridColor="1"/>
  </sheetViews>
  <sheetFormatPr defaultColWidth="11" defaultRowHeight="12.75" customHeight="1" outlineLevelRow="0" outlineLevelCol="0"/>
  <cols>
    <col min="1" max="2" width="5.85156" style="25" customWidth="1"/>
    <col min="3" max="3" width="7.5" style="25" customWidth="1"/>
    <col min="4" max="4" width="14.8516" style="25" customWidth="1"/>
    <col min="5" max="5" width="8.5" style="25" customWidth="1"/>
    <col min="6" max="6" width="20.6719" style="25" customWidth="1"/>
    <col min="7" max="8" width="5" style="25" customWidth="1"/>
    <col min="9" max="9" hidden="1" width="11" style="25" customWidth="1"/>
    <col min="10" max="10" width="5.17188" style="25" customWidth="1"/>
    <col min="11" max="13" hidden="1" width="11" style="25" customWidth="1"/>
    <col min="14" max="14" width="6" style="25" customWidth="1"/>
    <col min="15" max="15" width="6.67188" style="25" customWidth="1"/>
    <col min="16" max="16" hidden="1" width="11" style="25" customWidth="1"/>
    <col min="17" max="20" width="5.35156" style="25" customWidth="1"/>
    <col min="21" max="23" width="5.85156" style="25" customWidth="1"/>
    <col min="24" max="24" width="6.85156" style="25" customWidth="1"/>
    <col min="25" max="25" width="8.35156" style="25" customWidth="1"/>
    <col min="26" max="29" width="6.85156" style="25" customWidth="1"/>
    <col min="30" max="32" width="5.85156" style="25" customWidth="1"/>
    <col min="33" max="33" width="7.17188" style="25" customWidth="1"/>
    <col min="34" max="34" width="9.17188" style="25" customWidth="1"/>
    <col min="35" max="35" width="8.5" style="25" customWidth="1"/>
    <col min="36" max="36" width="5" style="25" customWidth="1"/>
    <col min="37" max="37" width="5.17188" style="25" customWidth="1"/>
    <col min="38" max="38" hidden="1" width="11" style="25" customWidth="1"/>
    <col min="39" max="50" width="6.67188" style="25" customWidth="1"/>
    <col min="51" max="55" hidden="1" width="11" style="25" customWidth="1"/>
    <col min="56" max="57" width="5.5" style="25" customWidth="1"/>
    <col min="58" max="58" width="5.67188" style="25" customWidth="1"/>
    <col min="59" max="60" width="5.5" style="25" customWidth="1"/>
    <col min="61" max="68" width="5.85156" style="25" customWidth="1"/>
    <col min="69" max="69" width="4.67188" style="25" customWidth="1"/>
    <col min="70" max="70" width="7.17188" style="25" customWidth="1"/>
    <col min="71" max="71" hidden="1" width="11" style="25" customWidth="1"/>
    <col min="72" max="72" width="11" style="25" customWidth="1"/>
    <col min="73" max="16384" width="11" style="2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SUBTOTAL(3,D5:D17)</f>
        <v>13</v>
      </c>
      <c r="D2" t="s" s="37">
        <v>19</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58"/>
    </row>
    <row r="5" ht="25" customHeight="1">
      <c r="A5" s="121">
        <f>IF(C5,RANK(B5,$B$5:$B$17),"")</f>
        <v>1</v>
      </c>
      <c r="B5" s="122">
        <f>IF(C5,(O5+AK5+BB5+BR5),"")</f>
        <v>294</v>
      </c>
      <c r="C5" s="123">
        <v>1223</v>
      </c>
      <c r="D5" t="s" s="124">
        <v>71</v>
      </c>
      <c r="E5" t="s" s="124">
        <v>72</v>
      </c>
      <c r="F5" t="s" s="124">
        <v>73</v>
      </c>
      <c r="G5" t="s" s="124">
        <v>74</v>
      </c>
      <c r="H5" t="s" s="124">
        <v>6</v>
      </c>
      <c r="I5" s="125">
        <f>IF(C5,N5,"")</f>
        <v>1</v>
      </c>
      <c r="J5" s="126">
        <f>IF(C5,AJ5,"")</f>
        <v>3</v>
      </c>
      <c r="K5" t="s" s="127">
        <f>IF(C5,BA5,"")</f>
      </c>
      <c r="L5" s="125">
        <f>IF(C5,BL5,"")</f>
        <v>0</v>
      </c>
      <c r="M5" s="128">
        <f>IF($C5,$C5,"")</f>
        <v>1223</v>
      </c>
      <c r="N5" s="129">
        <v>1</v>
      </c>
      <c r="O5" s="130">
        <v>150</v>
      </c>
      <c r="P5" s="131">
        <f>IF($C5,$C5,"")</f>
        <v>1223</v>
      </c>
      <c r="Q5" s="132">
        <v>0</v>
      </c>
      <c r="R5" s="129">
        <v>0</v>
      </c>
      <c r="S5" s="133">
        <v>0</v>
      </c>
      <c r="T5" s="134">
        <f>IF(S5&lt;&gt;"",Q5*3600+R5*60+S5,"")</f>
        <v>0</v>
      </c>
      <c r="U5" s="135">
        <v>1</v>
      </c>
      <c r="V5" s="136">
        <v>18</v>
      </c>
      <c r="W5" s="137">
        <v>66</v>
      </c>
      <c r="X5" s="134">
        <f>IF(W5&lt;&gt;"",U5*60+V5+W5/100,"")</f>
        <v>78.66</v>
      </c>
      <c r="Y5" s="134">
        <f>IF(W5&lt;&gt;"",X5-T5,"")</f>
        <v>78.66</v>
      </c>
      <c r="Z5" s="132">
        <v>0</v>
      </c>
      <c r="AA5" s="129">
        <v>0</v>
      </c>
      <c r="AB5" s="133">
        <v>0</v>
      </c>
      <c r="AC5" s="134">
        <f>IF(AB5&lt;&gt;"",Z5*3600+AA5*60+AB5,"")</f>
        <v>0</v>
      </c>
      <c r="AD5" s="132">
        <v>1</v>
      </c>
      <c r="AE5" s="129">
        <v>19</v>
      </c>
      <c r="AF5" s="137">
        <v>48</v>
      </c>
      <c r="AG5" s="134">
        <f>IF(AF5&lt;&gt;"",AD5*60+AE5+AF5/100,"")</f>
        <v>79.48</v>
      </c>
      <c r="AH5" s="134">
        <f>IF(AF5&lt;&gt;"",AG5-AC5,"")</f>
        <v>79.48</v>
      </c>
      <c r="AI5" s="121">
        <f>IF(OR(Y5&lt;&gt;"",AH5&lt;&gt;""),MIN(Y5,AH5),"")</f>
        <v>78.66</v>
      </c>
      <c r="AJ5" s="138">
        <f>IF(AI5&lt;&gt;"",RANK(AI5,$AI$5:$AI$17,1),"")</f>
        <v>3</v>
      </c>
      <c r="AK5" s="130">
        <v>144</v>
      </c>
      <c r="AL5" s="131">
        <f>IF($C5,$C5,"")</f>
        <v>1223</v>
      </c>
      <c r="AM5" s="139"/>
      <c r="AN5" s="140"/>
      <c r="AO5" s="141"/>
      <c r="AP5" t="s" s="142">
        <f>IF(AO5&lt;&gt;"",AM5*3600+AN5*60+AO5,"")</f>
      </c>
      <c r="AQ5" s="139"/>
      <c r="AR5" s="140"/>
      <c r="AS5" s="141"/>
      <c r="AT5" t="s" s="143">
        <f>IF(AS5&lt;&gt;"",AQ5*3600+AR5*60+AS5,"")</f>
      </c>
      <c r="AU5" t="s" s="144">
        <f>IF(AO5&lt;&gt;"",AT5-AP5,"")</f>
      </c>
      <c r="AV5" s="145">
        <v>0</v>
      </c>
      <c r="AW5" s="138">
        <v>0</v>
      </c>
      <c r="AX5" s="141"/>
      <c r="AY5" t="s" s="142">
        <f>IF(AX5&lt;&gt;"",AX5-AW5,"")</f>
      </c>
      <c r="AZ5" t="s" s="142">
        <f>IF(AT5&lt;&gt;"",AY5*10000-AU5,"")</f>
      </c>
      <c r="BA5" t="s" s="142">
        <f>IF(AX5&lt;&gt;"",RANK(AZ5,$AZ$5:$AZ$17,0),"")</f>
      </c>
      <c r="BB5" s="146">
        <v>0</v>
      </c>
      <c r="BC5" s="131">
        <f>IF($C5,$C5,"")</f>
        <v>1223</v>
      </c>
      <c r="BD5" s="147"/>
      <c r="BE5" s="148"/>
      <c r="BF5" s="149">
        <f>BE5+BD5</f>
        <v>0</v>
      </c>
      <c r="BG5" s="147"/>
      <c r="BH5" s="148"/>
      <c r="BI5" s="149">
        <f>BH5+BG5</f>
        <v>0</v>
      </c>
      <c r="BJ5" s="147"/>
      <c r="BK5" s="148"/>
      <c r="BL5" s="149">
        <f>BK5+BJ5</f>
        <v>0</v>
      </c>
      <c r="BM5" s="147"/>
      <c r="BN5" s="148"/>
      <c r="BO5" s="149">
        <f>BN5+BM5</f>
        <v>0</v>
      </c>
      <c r="BP5" t="s" s="143">
        <f>IF(BD5&lt;&gt;"",BO5+BL5+BI5+BF5,"")</f>
      </c>
      <c r="BQ5" t="s" s="144">
        <f>IF(BD5&lt;&gt;"",RANK(BP5,$BP$5:$BP$17,0),"")</f>
      </c>
      <c r="BR5" s="130">
        <v>0</v>
      </c>
      <c r="BS5" s="131">
        <f>IF($C5,$C5,"")</f>
        <v>1223</v>
      </c>
      <c r="BT5" s="150">
        <f>C1:C17</f>
        <v>1223</v>
      </c>
    </row>
    <row r="6" ht="24.95" customHeight="1">
      <c r="A6" s="121">
        <f>IF(C6,RANK(B6,$B$5:$B$17),"")</f>
        <v>2</v>
      </c>
      <c r="B6" s="122">
        <f>IF(C6,(O6+AK6+BB6+BR6),"")</f>
        <v>291</v>
      </c>
      <c r="C6" s="123">
        <v>1244</v>
      </c>
      <c r="D6" t="s" s="124">
        <v>75</v>
      </c>
      <c r="E6" t="s" s="124">
        <v>76</v>
      </c>
      <c r="F6" t="s" s="124">
        <v>77</v>
      </c>
      <c r="G6" t="s" s="124">
        <v>74</v>
      </c>
      <c r="H6" t="s" s="124">
        <v>6</v>
      </c>
      <c r="I6" s="125">
        <f>IF(C6,N6,"")</f>
        <v>4</v>
      </c>
      <c r="J6" s="126">
        <f>IF(C6,AJ6,"")</f>
        <v>1</v>
      </c>
      <c r="K6" t="s" s="127">
        <f>IF(C6,BA6,"")</f>
      </c>
      <c r="L6" s="125">
        <f>IF(C6,BL6,"")</f>
        <v>0</v>
      </c>
      <c r="M6" s="128">
        <f>IF($C6,$C6,"")</f>
        <v>1244</v>
      </c>
      <c r="N6" s="129">
        <v>4</v>
      </c>
      <c r="O6" s="130">
        <v>141</v>
      </c>
      <c r="P6" s="131">
        <f>IF($C6,$C6,"")</f>
        <v>1244</v>
      </c>
      <c r="Q6" s="132">
        <v>0</v>
      </c>
      <c r="R6" s="129">
        <v>0</v>
      </c>
      <c r="S6" s="133">
        <v>0</v>
      </c>
      <c r="T6" s="134">
        <f>IF(S6&lt;&gt;"",Q6*3600+R6*60+S6,"")</f>
        <v>0</v>
      </c>
      <c r="U6" s="135">
        <v>1</v>
      </c>
      <c r="V6" s="136">
        <v>17</v>
      </c>
      <c r="W6" s="137">
        <v>81</v>
      </c>
      <c r="X6" s="134">
        <f>IF(W6&lt;&gt;"",U6*60+V6+W6/100,"")</f>
        <v>77.81</v>
      </c>
      <c r="Y6" s="134">
        <f>IF(W6&lt;&gt;"",X6-T6,"")</f>
        <v>77.81</v>
      </c>
      <c r="Z6" s="132">
        <v>0</v>
      </c>
      <c r="AA6" s="129">
        <v>0</v>
      </c>
      <c r="AB6" s="133">
        <v>0</v>
      </c>
      <c r="AC6" s="134">
        <f>IF(AB6&lt;&gt;"",Z6*3600+AA6*60+AB6,"")</f>
        <v>0</v>
      </c>
      <c r="AD6" s="132">
        <v>1</v>
      </c>
      <c r="AE6" s="129">
        <v>17</v>
      </c>
      <c r="AF6" s="137">
        <v>31</v>
      </c>
      <c r="AG6" s="134">
        <f>IF(AF6&lt;&gt;"",AD6*60+AE6+AF6/100,"")</f>
        <v>77.31</v>
      </c>
      <c r="AH6" s="134">
        <f>IF(AF6&lt;&gt;"",AG6-AC6,"")</f>
        <v>77.31</v>
      </c>
      <c r="AI6" s="121">
        <f>IF(OR(Y6&lt;&gt;"",AH6&lt;&gt;""),MIN(Y6,AH6),"")</f>
        <v>77.31</v>
      </c>
      <c r="AJ6" s="138">
        <f>IF(AI6&lt;&gt;"",RANK(AI6,$AI$5:$AI$17,1),"")</f>
        <v>1</v>
      </c>
      <c r="AK6" s="130">
        <v>150</v>
      </c>
      <c r="AL6" s="131">
        <f>IF($C6,$C6,"")</f>
        <v>1244</v>
      </c>
      <c r="AM6" s="139"/>
      <c r="AN6" s="140"/>
      <c r="AO6" s="141"/>
      <c r="AP6" t="s" s="142">
        <f>IF(AO6&lt;&gt;"",AM6*3600+AN6*60+AO6,"")</f>
      </c>
      <c r="AQ6" s="139"/>
      <c r="AR6" s="140"/>
      <c r="AS6" s="141"/>
      <c r="AT6" t="s" s="143">
        <f>IF(AS6&lt;&gt;"",AQ6*3600+AR6*60+AS6,"")</f>
      </c>
      <c r="AU6" t="s" s="144">
        <f>IF(AO6&lt;&gt;"",AT6-AP6,"")</f>
      </c>
      <c r="AV6" s="145">
        <v>0</v>
      </c>
      <c r="AW6" s="138">
        <v>0</v>
      </c>
      <c r="AX6" s="141"/>
      <c r="AY6" t="s" s="142">
        <f>IF(AX6&lt;&gt;"",AX6-AW6,"")</f>
      </c>
      <c r="AZ6" t="s" s="142">
        <f>IF(AT6&lt;&gt;"",AY6*10000-AU6,"")</f>
      </c>
      <c r="BA6" t="s" s="142">
        <f>IF(AX6&lt;&gt;"",RANK(AZ6,$AZ$5:$AZ$17,0),"")</f>
      </c>
      <c r="BB6" s="146">
        <v>0</v>
      </c>
      <c r="BC6" s="131">
        <f>IF($C6,$C6,"")</f>
        <v>1244</v>
      </c>
      <c r="BD6" s="147"/>
      <c r="BE6" s="148"/>
      <c r="BF6" s="149">
        <f>BE6+BD6</f>
        <v>0</v>
      </c>
      <c r="BG6" s="147"/>
      <c r="BH6" s="148"/>
      <c r="BI6" s="149">
        <f>BH6+BG6</f>
        <v>0</v>
      </c>
      <c r="BJ6" s="147"/>
      <c r="BK6" s="148"/>
      <c r="BL6" s="149">
        <f>BK6+BJ6</f>
        <v>0</v>
      </c>
      <c r="BM6" s="147"/>
      <c r="BN6" s="148"/>
      <c r="BO6" s="149">
        <f>BN6+BM6</f>
        <v>0</v>
      </c>
      <c r="BP6" t="s" s="143">
        <f>IF(BD6&lt;&gt;"",BO6+BL6+BI6+BF6,"")</f>
      </c>
      <c r="BQ6" t="s" s="144">
        <f>IF(BD6&lt;&gt;"",RANK(BP6,$BP$5:$BP$17,0),"")</f>
      </c>
      <c r="BR6" s="130">
        <v>0</v>
      </c>
      <c r="BS6" s="131">
        <f>IF($C6,$C6,"")</f>
        <v>1244</v>
      </c>
      <c r="BT6" s="151">
        <f>C1:C17</f>
        <v>1244</v>
      </c>
    </row>
    <row r="7" ht="25" customHeight="1">
      <c r="A7" s="121">
        <f>IF(C7,RANK(B7,$B$5:$B$17),"")</f>
        <v>3</v>
      </c>
      <c r="B7" s="122">
        <f>IF(C7,(O7+AK7+BB7+BR7),"")</f>
        <v>285</v>
      </c>
      <c r="C7" s="123">
        <v>1220</v>
      </c>
      <c r="D7" t="s" s="124">
        <v>78</v>
      </c>
      <c r="E7" t="s" s="124">
        <v>79</v>
      </c>
      <c r="F7" t="s" s="124">
        <v>80</v>
      </c>
      <c r="G7" t="s" s="124">
        <v>74</v>
      </c>
      <c r="H7" t="s" s="124">
        <v>6</v>
      </c>
      <c r="I7" s="125">
        <f>IF(C7,N7,"")</f>
        <v>2</v>
      </c>
      <c r="J7" s="126">
        <f>IF(C7,AJ7,"")</f>
        <v>5</v>
      </c>
      <c r="K7" t="s" s="127">
        <f>IF(C7,BA7,"")</f>
      </c>
      <c r="L7" s="125">
        <f>IF(C7,BL7,"")</f>
        <v>0</v>
      </c>
      <c r="M7" s="128">
        <f>IF($C7,$C7,"")</f>
        <v>1220</v>
      </c>
      <c r="N7" s="129">
        <v>2</v>
      </c>
      <c r="O7" s="130">
        <v>147</v>
      </c>
      <c r="P7" s="131">
        <f>IF($C7,$C7,"")</f>
        <v>1220</v>
      </c>
      <c r="Q7" s="132">
        <v>0</v>
      </c>
      <c r="R7" s="129">
        <v>0</v>
      </c>
      <c r="S7" s="133">
        <v>0</v>
      </c>
      <c r="T7" s="134">
        <f>IF(S7&lt;&gt;"",Q7*3600+R7*60+S7,"")</f>
        <v>0</v>
      </c>
      <c r="U7" s="135">
        <v>1</v>
      </c>
      <c r="V7" s="136">
        <v>21</v>
      </c>
      <c r="W7" s="137">
        <v>0</v>
      </c>
      <c r="X7" s="134">
        <f>IF(W7&lt;&gt;"",U7*60+V7+W7/100,"")</f>
        <v>81</v>
      </c>
      <c r="Y7" s="134">
        <f>IF(W7&lt;&gt;"",X7-T7,"")</f>
        <v>81</v>
      </c>
      <c r="Z7" s="132">
        <v>0</v>
      </c>
      <c r="AA7" s="129">
        <v>0</v>
      </c>
      <c r="AB7" s="133">
        <v>0</v>
      </c>
      <c r="AC7" s="134">
        <f>IF(AB7&lt;&gt;"",Z7*3600+AA7*60+AB7,"")</f>
        <v>0</v>
      </c>
      <c r="AD7" s="132">
        <v>1</v>
      </c>
      <c r="AE7" s="129">
        <v>20</v>
      </c>
      <c r="AF7" s="137">
        <v>64</v>
      </c>
      <c r="AG7" s="134">
        <f>IF(AF7&lt;&gt;"",AD7*60+AE7+AF7/100,"")</f>
        <v>80.64</v>
      </c>
      <c r="AH7" s="134">
        <f>IF(AF7&lt;&gt;"",AG7-AC7,"")</f>
        <v>80.64</v>
      </c>
      <c r="AI7" s="121">
        <f>IF(OR(Y7&lt;&gt;"",AH7&lt;&gt;""),MIN(Y7,AH7),"")</f>
        <v>80.64</v>
      </c>
      <c r="AJ7" s="138">
        <f>IF(AI7&lt;&gt;"",RANK(AI7,$AI$5:$AI$17,1),"")</f>
        <v>5</v>
      </c>
      <c r="AK7" s="130">
        <v>138</v>
      </c>
      <c r="AL7" s="131">
        <f>IF($C7,$C7,"")</f>
        <v>1220</v>
      </c>
      <c r="AM7" s="139"/>
      <c r="AN7" s="140"/>
      <c r="AO7" s="141"/>
      <c r="AP7" t="s" s="142">
        <f>IF(AO7&lt;&gt;"",AM7*3600+AN7*60+AO7,"")</f>
      </c>
      <c r="AQ7" s="139"/>
      <c r="AR7" s="140"/>
      <c r="AS7" s="141"/>
      <c r="AT7" t="s" s="143">
        <f>IF(AS7&lt;&gt;"",AQ7*3600+AR7*60+AS7,"")</f>
      </c>
      <c r="AU7" t="s" s="144">
        <f>IF(AO7&lt;&gt;"",AT7-AP7,"")</f>
      </c>
      <c r="AV7" s="145">
        <v>0</v>
      </c>
      <c r="AW7" s="138">
        <v>0</v>
      </c>
      <c r="AX7" s="141"/>
      <c r="AY7" t="s" s="142">
        <f>IF(AX7&lt;&gt;"",AX7-AW7,"")</f>
      </c>
      <c r="AZ7" t="s" s="142">
        <f>IF(AT7&lt;&gt;"",AY7*10000-AU7,"")</f>
      </c>
      <c r="BA7" t="s" s="142">
        <f>IF(AX7&lt;&gt;"",RANK(AZ7,$AZ$5:$AZ$17,0),"")</f>
      </c>
      <c r="BB7" s="146">
        <v>0</v>
      </c>
      <c r="BC7" s="131">
        <f>IF($C7,$C7,"")</f>
        <v>1220</v>
      </c>
      <c r="BD7" s="147"/>
      <c r="BE7" s="148"/>
      <c r="BF7" s="149">
        <f>BE7+BD7</f>
        <v>0</v>
      </c>
      <c r="BG7" s="147"/>
      <c r="BH7" s="148"/>
      <c r="BI7" s="149">
        <f>BH7+BG7</f>
        <v>0</v>
      </c>
      <c r="BJ7" s="147"/>
      <c r="BK7" s="148"/>
      <c r="BL7" s="149">
        <f>BK7+BJ7</f>
        <v>0</v>
      </c>
      <c r="BM7" s="147"/>
      <c r="BN7" s="148"/>
      <c r="BO7" s="149">
        <f>BN7+BM7</f>
        <v>0</v>
      </c>
      <c r="BP7" t="s" s="143">
        <f>IF(BD7&lt;&gt;"",BO7+BL7+BI7+BF7,"")</f>
      </c>
      <c r="BQ7" t="s" s="144">
        <f>IF(BD7&lt;&gt;"",RANK(BP7,$BP$5:$BP$17,0),"")</f>
      </c>
      <c r="BR7" s="130">
        <v>0</v>
      </c>
      <c r="BS7" s="131">
        <f>IF($C7,$C7,"")</f>
        <v>1220</v>
      </c>
      <c r="BT7" s="152">
        <f>C1:C17</f>
        <v>1220</v>
      </c>
    </row>
    <row r="8" ht="25" customHeight="1">
      <c r="A8" s="121">
        <v>4</v>
      </c>
      <c r="B8" s="122">
        <f>IF(C8,(O8+AK8+BB8+BR8),"")</f>
        <v>285</v>
      </c>
      <c r="C8" s="123">
        <v>1241</v>
      </c>
      <c r="D8" t="s" s="124">
        <v>81</v>
      </c>
      <c r="E8" t="s" s="124">
        <v>82</v>
      </c>
      <c r="F8" t="s" s="124">
        <v>83</v>
      </c>
      <c r="G8" t="s" s="124">
        <v>74</v>
      </c>
      <c r="H8" t="s" s="124">
        <v>84</v>
      </c>
      <c r="I8" s="125">
        <f>IF(C8,N8,"")</f>
        <v>5</v>
      </c>
      <c r="J8" s="126">
        <f>IF(C8,AJ8,"")</f>
        <v>2</v>
      </c>
      <c r="K8" t="s" s="127">
        <f>IF(C8,BA8,"")</f>
      </c>
      <c r="L8" s="125">
        <f>IF(C8,BL8,"")</f>
        <v>0</v>
      </c>
      <c r="M8" s="128">
        <f>IF($C8,$C8,"")</f>
        <v>1241</v>
      </c>
      <c r="N8" s="129">
        <v>5</v>
      </c>
      <c r="O8" s="130">
        <v>138</v>
      </c>
      <c r="P8" s="131">
        <f>IF($C8,$C8,"")</f>
        <v>1241</v>
      </c>
      <c r="Q8" s="132">
        <v>0</v>
      </c>
      <c r="R8" s="129">
        <v>0</v>
      </c>
      <c r="S8" s="133">
        <v>0</v>
      </c>
      <c r="T8" s="134">
        <f>IF(S8&lt;&gt;"",Q8*3600+R8*60+S8,"")</f>
        <v>0</v>
      </c>
      <c r="U8" s="135">
        <v>1</v>
      </c>
      <c r="V8" s="136">
        <v>36</v>
      </c>
      <c r="W8" s="137">
        <v>29</v>
      </c>
      <c r="X8" s="134">
        <f>IF(W8&lt;&gt;"",U8*60+V8+W8/100,"")</f>
        <v>96.29000000000001</v>
      </c>
      <c r="Y8" s="134">
        <f>IF(W8&lt;&gt;"",X8-T8,"")</f>
        <v>96.29000000000001</v>
      </c>
      <c r="Z8" s="132">
        <v>0</v>
      </c>
      <c r="AA8" s="129">
        <v>0</v>
      </c>
      <c r="AB8" s="133">
        <v>0</v>
      </c>
      <c r="AC8" s="134">
        <f>IF(AB8&lt;&gt;"",Z8*3600+AA8*60+AB8,"")</f>
        <v>0</v>
      </c>
      <c r="AD8" s="132">
        <v>1</v>
      </c>
      <c r="AE8" s="129">
        <v>17</v>
      </c>
      <c r="AF8" s="137">
        <v>80</v>
      </c>
      <c r="AG8" s="134">
        <f>IF(AF8&lt;&gt;"",AD8*60+AE8+AF8/100,"")</f>
        <v>77.8</v>
      </c>
      <c r="AH8" s="134">
        <f>IF(AF8&lt;&gt;"",AG8-AC8,"")</f>
        <v>77.8</v>
      </c>
      <c r="AI8" s="121">
        <f>IF(OR(Y8&lt;&gt;"",AH8&lt;&gt;""),MIN(Y8,AH8),"")</f>
        <v>77.8</v>
      </c>
      <c r="AJ8" s="138">
        <f>IF(AI8&lt;&gt;"",RANK(AI8,$AI$5:$AI$17,1),"")</f>
        <v>2</v>
      </c>
      <c r="AK8" s="130">
        <v>147</v>
      </c>
      <c r="AL8" s="131">
        <f>IF($C8,$C8,"")</f>
        <v>1241</v>
      </c>
      <c r="AM8" s="139"/>
      <c r="AN8" s="140"/>
      <c r="AO8" s="141"/>
      <c r="AP8" t="s" s="142">
        <f>IF(AO8&lt;&gt;"",AM8*3600+AN8*60+AO8,"")</f>
      </c>
      <c r="AQ8" s="139"/>
      <c r="AR8" s="140"/>
      <c r="AS8" s="141"/>
      <c r="AT8" t="s" s="143">
        <f>IF(AS8&lt;&gt;"",AQ8*3600+AR8*60+AS8,"")</f>
      </c>
      <c r="AU8" t="s" s="144">
        <f>IF(AO8&lt;&gt;"",AT8-AP8,"")</f>
      </c>
      <c r="AV8" s="145">
        <v>0</v>
      </c>
      <c r="AW8" s="138">
        <v>0</v>
      </c>
      <c r="AX8" s="141"/>
      <c r="AY8" t="s" s="142">
        <f>IF(AX8&lt;&gt;"",AX8-AW8,"")</f>
      </c>
      <c r="AZ8" t="s" s="142">
        <f>IF(AT8&lt;&gt;"",AY8*10000-AU8,"")</f>
      </c>
      <c r="BA8" t="s" s="142">
        <f>IF(AX8&lt;&gt;"",RANK(AZ8,$AZ$5:$AZ$17,0),"")</f>
      </c>
      <c r="BB8" s="146">
        <v>0</v>
      </c>
      <c r="BC8" s="131">
        <f>IF($C8,$C8,"")</f>
        <v>1241</v>
      </c>
      <c r="BD8" s="147"/>
      <c r="BE8" s="148"/>
      <c r="BF8" s="149">
        <f>BE8+BD8</f>
        <v>0</v>
      </c>
      <c r="BG8" s="147"/>
      <c r="BH8" s="148"/>
      <c r="BI8" s="149">
        <f>BH8+BG8</f>
        <v>0</v>
      </c>
      <c r="BJ8" s="147"/>
      <c r="BK8" s="148"/>
      <c r="BL8" s="149">
        <f>BK8+BJ8</f>
        <v>0</v>
      </c>
      <c r="BM8" s="147"/>
      <c r="BN8" s="148"/>
      <c r="BO8" s="149">
        <f>BN8+BM8</f>
        <v>0</v>
      </c>
      <c r="BP8" t="s" s="143">
        <f>IF(BD8&lt;&gt;"",BO8+BL8+BI8+BF8,"")</f>
      </c>
      <c r="BQ8" t="s" s="144">
        <f>IF(BD8&lt;&gt;"",RANK(BP8,$BP$5:$BP$17,0),"")</f>
      </c>
      <c r="BR8" s="130">
        <v>0</v>
      </c>
      <c r="BS8" s="131">
        <f>IF($C8,$C8,"")</f>
        <v>1241</v>
      </c>
      <c r="BT8" s="150">
        <f>C1:C17</f>
        <v>1241</v>
      </c>
    </row>
    <row r="9" ht="24.95" customHeight="1">
      <c r="A9" s="121">
        <f>IF(C9,RANK(B9,$B$5:$B$17),"")</f>
        <v>5</v>
      </c>
      <c r="B9" s="122">
        <f>IF(C9,(O9+AK9+BB9+BR9),"")</f>
        <v>276</v>
      </c>
      <c r="C9" s="123">
        <v>1268</v>
      </c>
      <c r="D9" t="s" s="124">
        <v>85</v>
      </c>
      <c r="E9" t="s" s="124">
        <v>86</v>
      </c>
      <c r="F9" t="s" s="124">
        <v>87</v>
      </c>
      <c r="G9" t="s" s="124">
        <v>74</v>
      </c>
      <c r="H9" t="s" s="124">
        <v>6</v>
      </c>
      <c r="I9" s="125">
        <f>IF(C9,N9,"")</f>
        <v>3</v>
      </c>
      <c r="J9" s="126">
        <f>IF(C9,AJ9,"")</f>
        <v>7</v>
      </c>
      <c r="K9" t="s" s="127">
        <f>IF(C9,BA9,"")</f>
      </c>
      <c r="L9" s="125">
        <f>IF(C9,BL9,"")</f>
        <v>0</v>
      </c>
      <c r="M9" s="128">
        <f>IF($C9,$C9,"")</f>
        <v>1268</v>
      </c>
      <c r="N9" s="129">
        <v>3</v>
      </c>
      <c r="O9" s="130">
        <v>144</v>
      </c>
      <c r="P9" s="131">
        <f>IF($C9,$C9,"")</f>
        <v>1268</v>
      </c>
      <c r="Q9" s="132">
        <v>0</v>
      </c>
      <c r="R9" s="129">
        <v>0</v>
      </c>
      <c r="S9" s="133">
        <v>0</v>
      </c>
      <c r="T9" s="134">
        <f>IF(S9&lt;&gt;"",Q9*3600+R9*60+S9,"")</f>
        <v>0</v>
      </c>
      <c r="U9" s="135">
        <v>1</v>
      </c>
      <c r="V9" s="136">
        <v>24</v>
      </c>
      <c r="W9" s="137">
        <v>95</v>
      </c>
      <c r="X9" s="134">
        <f>IF(W9&lt;&gt;"",U9*60+V9+W9/100,"")</f>
        <v>84.95</v>
      </c>
      <c r="Y9" s="134">
        <f>IF(W9&lt;&gt;"",X9-T9,"")</f>
        <v>84.95</v>
      </c>
      <c r="Z9" s="132">
        <v>0</v>
      </c>
      <c r="AA9" s="129">
        <v>0</v>
      </c>
      <c r="AB9" s="133">
        <v>0</v>
      </c>
      <c r="AC9" s="134">
        <f>IF(AB9&lt;&gt;"",Z9*3600+AA9*60+AB9,"")</f>
        <v>0</v>
      </c>
      <c r="AD9" s="132">
        <v>1</v>
      </c>
      <c r="AE9" s="129">
        <v>29</v>
      </c>
      <c r="AF9" s="137">
        <v>4</v>
      </c>
      <c r="AG9" s="134">
        <f>IF(AF9&lt;&gt;"",AD9*60+AE9+AF9/100,"")</f>
        <v>89.04000000000001</v>
      </c>
      <c r="AH9" s="134">
        <f>IF(AF9&lt;&gt;"",AG9-AC9,"")</f>
        <v>89.04000000000001</v>
      </c>
      <c r="AI9" s="121">
        <f>IF(OR(Y9&lt;&gt;"",AH9&lt;&gt;""),MIN(Y9,AH9),"")</f>
        <v>84.95</v>
      </c>
      <c r="AJ9" s="138">
        <f>IF(AI9&lt;&gt;"",RANK(AI9,$AI$5:$AI$17,1),"")</f>
        <v>7</v>
      </c>
      <c r="AK9" s="130">
        <v>132</v>
      </c>
      <c r="AL9" s="131">
        <f>IF($C9,$C9,"")</f>
        <v>1268</v>
      </c>
      <c r="AM9" s="139"/>
      <c r="AN9" s="140"/>
      <c r="AO9" s="141"/>
      <c r="AP9" t="s" s="142">
        <f>IF(AO9&lt;&gt;"",AM9*3600+AN9*60+AO9,"")</f>
      </c>
      <c r="AQ9" s="139"/>
      <c r="AR9" s="140"/>
      <c r="AS9" s="141"/>
      <c r="AT9" t="s" s="143">
        <f>IF(AS9&lt;&gt;"",AQ9*3600+AR9*60+AS9,"")</f>
      </c>
      <c r="AU9" t="s" s="144">
        <f>IF(AO9&lt;&gt;"",AT9-AP9,"")</f>
      </c>
      <c r="AV9" s="145">
        <v>0</v>
      </c>
      <c r="AW9" s="138">
        <v>0</v>
      </c>
      <c r="AX9" s="141"/>
      <c r="AY9" t="s" s="142">
        <f>IF(AX9&lt;&gt;"",AX9-AW9,"")</f>
      </c>
      <c r="AZ9" t="s" s="142">
        <f>IF(AT9&lt;&gt;"",AY9*10000-AU9,"")</f>
      </c>
      <c r="BA9" t="s" s="142">
        <f>IF(AX9&lt;&gt;"",RANK(AZ9,$AZ$5:$AZ$17,0),"")</f>
      </c>
      <c r="BB9" s="146">
        <v>0</v>
      </c>
      <c r="BC9" s="131">
        <f>IF($C9,$C9,"")</f>
        <v>1268</v>
      </c>
      <c r="BD9" s="147"/>
      <c r="BE9" s="148"/>
      <c r="BF9" s="149">
        <f>BE9+BD9</f>
        <v>0</v>
      </c>
      <c r="BG9" s="147"/>
      <c r="BH9" s="148"/>
      <c r="BI9" s="149">
        <f>BH9+BG9</f>
        <v>0</v>
      </c>
      <c r="BJ9" s="147"/>
      <c r="BK9" s="148"/>
      <c r="BL9" s="149">
        <f>BK9+BJ9</f>
        <v>0</v>
      </c>
      <c r="BM9" s="147"/>
      <c r="BN9" s="148"/>
      <c r="BO9" s="149">
        <f>BN9+BM9</f>
        <v>0</v>
      </c>
      <c r="BP9" t="s" s="143">
        <f>IF(BD9&lt;&gt;"",BO9+BL9+BI9+BF9,"")</f>
      </c>
      <c r="BQ9" t="s" s="144">
        <f>IF(BD9&lt;&gt;"",RANK(BP9,$BP$5:$BP$17,0),"")</f>
      </c>
      <c r="BR9" s="130">
        <v>0</v>
      </c>
      <c r="BS9" s="131">
        <f>IF($C9,$C9,"")</f>
        <v>1268</v>
      </c>
      <c r="BT9" s="151">
        <f>C1:C17</f>
        <v>1268</v>
      </c>
    </row>
    <row r="10" ht="25" customHeight="1">
      <c r="A10" s="121">
        <f>IF(C10,RANK(B10,$B$5:$B$17),"")</f>
        <v>6</v>
      </c>
      <c r="B10" s="122">
        <f>IF(C10,(O10+AK10+BB10+BR10),"")</f>
        <v>267</v>
      </c>
      <c r="C10" s="123">
        <v>1237</v>
      </c>
      <c r="D10" t="s" s="124">
        <v>88</v>
      </c>
      <c r="E10" t="s" s="124">
        <v>89</v>
      </c>
      <c r="F10" t="s" s="124">
        <v>90</v>
      </c>
      <c r="G10" t="s" s="124">
        <v>74</v>
      </c>
      <c r="H10" t="s" s="124">
        <v>6</v>
      </c>
      <c r="I10" s="125">
        <f>IF(C10,N10,"")</f>
        <v>7</v>
      </c>
      <c r="J10" s="126">
        <f>IF(C10,AJ10,"")</f>
        <v>6</v>
      </c>
      <c r="K10" t="s" s="127">
        <f>IF(C10,BA10,"")</f>
      </c>
      <c r="L10" s="125">
        <f>IF(C10,BL10,"")</f>
        <v>0</v>
      </c>
      <c r="M10" s="128">
        <f>IF($C10,$C10,"")</f>
        <v>1237</v>
      </c>
      <c r="N10" s="129">
        <v>7</v>
      </c>
      <c r="O10" s="130">
        <v>132</v>
      </c>
      <c r="P10" s="131">
        <f>IF($C10,$C10,"")</f>
        <v>1237</v>
      </c>
      <c r="Q10" s="132">
        <v>0</v>
      </c>
      <c r="R10" s="129">
        <v>0</v>
      </c>
      <c r="S10" s="133">
        <v>0</v>
      </c>
      <c r="T10" s="134">
        <f>IF(S10&lt;&gt;"",Q10*3600+R10*60+S10,"")</f>
        <v>0</v>
      </c>
      <c r="U10" s="135">
        <v>1</v>
      </c>
      <c r="V10" s="136">
        <v>27</v>
      </c>
      <c r="W10" s="137">
        <v>37</v>
      </c>
      <c r="X10" s="134">
        <f>IF(W10&lt;&gt;"",U10*60+V10+W10/100,"")</f>
        <v>87.37</v>
      </c>
      <c r="Y10" s="134">
        <f>IF(W10&lt;&gt;"",X10-T10,"")</f>
        <v>87.37</v>
      </c>
      <c r="Z10" s="132">
        <v>0</v>
      </c>
      <c r="AA10" s="129">
        <v>0</v>
      </c>
      <c r="AB10" s="133">
        <v>0</v>
      </c>
      <c r="AC10" s="134">
        <f>IF(AB10&lt;&gt;"",Z10*3600+AA10*60+AB10,"")</f>
        <v>0</v>
      </c>
      <c r="AD10" s="132">
        <v>1</v>
      </c>
      <c r="AE10" s="129">
        <v>24</v>
      </c>
      <c r="AF10" s="137">
        <v>32</v>
      </c>
      <c r="AG10" s="134">
        <f>IF(AF10&lt;&gt;"",AD10*60+AE10+AF10/100,"")</f>
        <v>84.31999999999999</v>
      </c>
      <c r="AH10" s="134">
        <f>IF(AF10&lt;&gt;"",AG10-AC10,"")</f>
        <v>84.31999999999999</v>
      </c>
      <c r="AI10" s="121">
        <f>IF(OR(Y10&lt;&gt;"",AH10&lt;&gt;""),MIN(Y10,AH10),"")</f>
        <v>84.31999999999999</v>
      </c>
      <c r="AJ10" s="138">
        <f>IF(AI10&lt;&gt;"",RANK(AI10,$AI$5:$AI$17,1),"")</f>
        <v>6</v>
      </c>
      <c r="AK10" s="130">
        <v>135</v>
      </c>
      <c r="AL10" s="131">
        <f>IF($C10,$C10,"")</f>
        <v>1237</v>
      </c>
      <c r="AM10" s="139"/>
      <c r="AN10" s="140"/>
      <c r="AO10" s="141"/>
      <c r="AP10" t="s" s="142">
        <f>IF(AO10&lt;&gt;"",AM10*3600+AN10*60+AO10,"")</f>
      </c>
      <c r="AQ10" s="139"/>
      <c r="AR10" s="140"/>
      <c r="AS10" s="141"/>
      <c r="AT10" t="s" s="143">
        <f>IF(AS10&lt;&gt;"",AQ10*3600+AR10*60+AS10,"")</f>
      </c>
      <c r="AU10" t="s" s="144">
        <f>IF(AO10&lt;&gt;"",AT10-AP10,"")</f>
      </c>
      <c r="AV10" s="145">
        <v>0</v>
      </c>
      <c r="AW10" s="138">
        <v>0</v>
      </c>
      <c r="AX10" s="141"/>
      <c r="AY10" t="s" s="142">
        <f>IF(AX10&lt;&gt;"",AX10-AW10,"")</f>
      </c>
      <c r="AZ10" t="s" s="142">
        <f>IF(AT10&lt;&gt;"",AY10*10000-AU10,"")</f>
      </c>
      <c r="BA10" t="s" s="142">
        <f>IF(AX10&lt;&gt;"",RANK(AZ10,$AZ$5:$AZ$17,0),"")</f>
      </c>
      <c r="BB10" s="146">
        <v>0</v>
      </c>
      <c r="BC10" s="131">
        <f>IF($C10,$C10,"")</f>
        <v>1237</v>
      </c>
      <c r="BD10" s="147"/>
      <c r="BE10" s="148"/>
      <c r="BF10" s="149">
        <f>BE10+BD10</f>
        <v>0</v>
      </c>
      <c r="BG10" s="147"/>
      <c r="BH10" s="148"/>
      <c r="BI10" s="149">
        <f>BH10+BG10</f>
        <v>0</v>
      </c>
      <c r="BJ10" s="147"/>
      <c r="BK10" s="148"/>
      <c r="BL10" s="149">
        <f>BK10+BJ10</f>
        <v>0</v>
      </c>
      <c r="BM10" s="147"/>
      <c r="BN10" s="148"/>
      <c r="BO10" s="149">
        <f>BN10+BM10</f>
        <v>0</v>
      </c>
      <c r="BP10" t="s" s="143">
        <f>IF(BD10&lt;&gt;"",BO10+BL10+BI10+BF10,"")</f>
      </c>
      <c r="BQ10" t="s" s="144">
        <f>IF(BD10&lt;&gt;"",RANK(BP10,$BP$5:$BP$17,0),"")</f>
      </c>
      <c r="BR10" s="130">
        <v>0</v>
      </c>
      <c r="BS10" s="131">
        <f>IF($C10,$C10,"")</f>
        <v>1237</v>
      </c>
      <c r="BT10" s="153">
        <f>C1:C17</f>
        <v>1237</v>
      </c>
    </row>
    <row r="11" ht="24.95" customHeight="1">
      <c r="A11" s="121">
        <f>IF(C11,RANK(B11,$B$5:$B$17),"")</f>
        <v>7</v>
      </c>
      <c r="B11" s="122">
        <f>IF(C11,(O11+AK11+BB11+BR11),"")</f>
        <v>261</v>
      </c>
      <c r="C11" s="123">
        <v>1267</v>
      </c>
      <c r="D11" t="s" s="124">
        <v>91</v>
      </c>
      <c r="E11" t="s" s="124">
        <v>92</v>
      </c>
      <c r="F11" t="s" s="124">
        <v>93</v>
      </c>
      <c r="G11" t="s" s="124">
        <v>74</v>
      </c>
      <c r="H11" t="s" s="124">
        <v>6</v>
      </c>
      <c r="I11" s="125">
        <f>IF(C11,N11,"")</f>
        <v>11</v>
      </c>
      <c r="J11" s="126">
        <f>IF(C11,AJ11,"")</f>
        <v>4</v>
      </c>
      <c r="K11" t="s" s="127">
        <f>IF(C11,BA11,"")</f>
      </c>
      <c r="L11" s="125">
        <f>IF(C11,BL11,"")</f>
        <v>0</v>
      </c>
      <c r="M11" s="128">
        <f>IF($C11,$C11,"")</f>
        <v>1267</v>
      </c>
      <c r="N11" s="129">
        <v>11</v>
      </c>
      <c r="O11" s="130">
        <v>120</v>
      </c>
      <c r="P11" s="131">
        <f>IF($C11,$C11,"")</f>
        <v>1267</v>
      </c>
      <c r="Q11" s="132">
        <v>0</v>
      </c>
      <c r="R11" s="129">
        <v>0</v>
      </c>
      <c r="S11" s="133">
        <v>0</v>
      </c>
      <c r="T11" s="134">
        <f>IF(S11&lt;&gt;"",Q11*3600+R11*60+S11,"")</f>
        <v>0</v>
      </c>
      <c r="U11" s="135">
        <v>1</v>
      </c>
      <c r="V11" s="136">
        <v>21</v>
      </c>
      <c r="W11" s="137">
        <v>97</v>
      </c>
      <c r="X11" s="134">
        <f>IF(W11&lt;&gt;"",U11*60+V11+W11/100,"")</f>
        <v>81.97</v>
      </c>
      <c r="Y11" s="134">
        <f>IF(W11&lt;&gt;"",X11-T11,"")</f>
        <v>81.97</v>
      </c>
      <c r="Z11" s="132">
        <v>0</v>
      </c>
      <c r="AA11" s="129">
        <v>0</v>
      </c>
      <c r="AB11" s="133">
        <v>0</v>
      </c>
      <c r="AC11" s="134">
        <f>IF(AB11&lt;&gt;"",Z11*3600+AA11*60+AB11,"")</f>
        <v>0</v>
      </c>
      <c r="AD11" s="132">
        <v>1</v>
      </c>
      <c r="AE11" s="129">
        <v>18</v>
      </c>
      <c r="AF11" s="137">
        <v>91</v>
      </c>
      <c r="AG11" s="134">
        <f>IF(AF11&lt;&gt;"",AD11*60+AE11+AF11/100,"")</f>
        <v>78.91</v>
      </c>
      <c r="AH11" s="134">
        <f>IF(AF11&lt;&gt;"",AG11-AC11,"")</f>
        <v>78.91</v>
      </c>
      <c r="AI11" s="121">
        <f>IF(OR(Y11&lt;&gt;"",AH11&lt;&gt;""),MIN(Y11,AH11),"")</f>
        <v>78.91</v>
      </c>
      <c r="AJ11" s="138">
        <f>IF(AI11&lt;&gt;"",RANK(AI11,$AI$5:$AI$17,1),"")</f>
        <v>4</v>
      </c>
      <c r="AK11" s="130">
        <v>141</v>
      </c>
      <c r="AL11" s="131">
        <f>IF($C11,$C11,"")</f>
        <v>1267</v>
      </c>
      <c r="AM11" s="139"/>
      <c r="AN11" s="140"/>
      <c r="AO11" s="141"/>
      <c r="AP11" t="s" s="142">
        <f>IF(AO11&lt;&gt;"",AM11*3600+AN11*60+AO11,"")</f>
      </c>
      <c r="AQ11" s="139"/>
      <c r="AR11" s="140"/>
      <c r="AS11" s="141"/>
      <c r="AT11" t="s" s="143">
        <f>IF(AS11&lt;&gt;"",AQ11*3600+AR11*60+AS11,"")</f>
      </c>
      <c r="AU11" t="s" s="144">
        <f>IF(AO11&lt;&gt;"",AT11-AP11,"")</f>
      </c>
      <c r="AV11" s="145">
        <v>0</v>
      </c>
      <c r="AW11" s="138">
        <v>0</v>
      </c>
      <c r="AX11" s="141"/>
      <c r="AY11" t="s" s="142">
        <f>IF(AX11&lt;&gt;"",AX11-AW11,"")</f>
      </c>
      <c r="AZ11" t="s" s="142">
        <f>IF(AT11&lt;&gt;"",AY11*10000-AU11,"")</f>
      </c>
      <c r="BA11" t="s" s="142">
        <f>IF(AX11&lt;&gt;"",RANK(AZ11,$AZ$5:$AZ$17,0),"")</f>
      </c>
      <c r="BB11" s="146">
        <v>0</v>
      </c>
      <c r="BC11" s="131">
        <f>IF($C11,$C11,"")</f>
        <v>1267</v>
      </c>
      <c r="BD11" s="147"/>
      <c r="BE11" s="148"/>
      <c r="BF11" s="149">
        <f>BE11+BD11</f>
        <v>0</v>
      </c>
      <c r="BG11" s="147"/>
      <c r="BH11" s="148"/>
      <c r="BI11" s="149">
        <f>BH11+BG11</f>
        <v>0</v>
      </c>
      <c r="BJ11" s="147"/>
      <c r="BK11" s="148"/>
      <c r="BL11" s="149">
        <f>BK11+BJ11</f>
        <v>0</v>
      </c>
      <c r="BM11" s="147"/>
      <c r="BN11" s="148"/>
      <c r="BO11" s="149">
        <f>BN11+BM11</f>
        <v>0</v>
      </c>
      <c r="BP11" t="s" s="143">
        <f>IF(BD11&lt;&gt;"",BO11+BL11+BI11+BF11,"")</f>
      </c>
      <c r="BQ11" t="s" s="144">
        <f>IF(BD11&lt;&gt;"",RANK(BP11,$BP$5:$BP$17,0),"")</f>
      </c>
      <c r="BR11" s="130">
        <v>0</v>
      </c>
      <c r="BS11" s="131">
        <f>IF($C11,$C11,"")</f>
        <v>1267</v>
      </c>
      <c r="BT11" s="151">
        <f>C1:C17</f>
        <v>1267</v>
      </c>
    </row>
    <row r="12" ht="24.95" customHeight="1">
      <c r="A12" s="121">
        <f>IF(C12,RANK(B12,$B$5:$B$17),"")</f>
        <v>8</v>
      </c>
      <c r="B12" s="122">
        <f>IF(C12,(O12+AK12+BB12+BR12),"")</f>
        <v>258</v>
      </c>
      <c r="C12" s="123">
        <v>1217</v>
      </c>
      <c r="D12" t="s" s="154">
        <v>94</v>
      </c>
      <c r="E12" t="s" s="154">
        <v>95</v>
      </c>
      <c r="F12" t="s" s="154">
        <v>96</v>
      </c>
      <c r="G12" t="s" s="154">
        <v>97</v>
      </c>
      <c r="H12" t="s" s="124">
        <v>6</v>
      </c>
      <c r="I12" s="125">
        <f>IF(C12,N12,"")</f>
        <v>6</v>
      </c>
      <c r="J12" s="126">
        <f>IF(C12,AJ12,"")</f>
        <v>10</v>
      </c>
      <c r="K12" t="s" s="127">
        <f>IF(C12,BA12,"")</f>
      </c>
      <c r="L12" s="125">
        <f>IF(C12,BL12,"")</f>
        <v>0</v>
      </c>
      <c r="M12" s="128">
        <f>IF($C12,$C12,"")</f>
        <v>1217</v>
      </c>
      <c r="N12" s="129">
        <v>6</v>
      </c>
      <c r="O12" s="130">
        <v>135</v>
      </c>
      <c r="P12" s="131">
        <f>IF($C12,$C12,"")</f>
        <v>1217</v>
      </c>
      <c r="Q12" s="132">
        <v>0</v>
      </c>
      <c r="R12" s="129">
        <v>0</v>
      </c>
      <c r="S12" s="133">
        <v>0</v>
      </c>
      <c r="T12" s="134">
        <f>IF(S12&lt;&gt;"",Q12*3600+R12*60+S12,"")</f>
        <v>0</v>
      </c>
      <c r="U12" s="135">
        <v>1</v>
      </c>
      <c r="V12" s="136">
        <v>36</v>
      </c>
      <c r="W12" s="137">
        <v>14</v>
      </c>
      <c r="X12" s="134">
        <f>IF(W12&lt;&gt;"",U12*60+V12+W12/100,"")</f>
        <v>96.14</v>
      </c>
      <c r="Y12" s="134">
        <f>IF(W12&lt;&gt;"",X12-T12,"")</f>
        <v>96.14</v>
      </c>
      <c r="Z12" s="132">
        <v>0</v>
      </c>
      <c r="AA12" s="129">
        <v>0</v>
      </c>
      <c r="AB12" s="133">
        <v>0</v>
      </c>
      <c r="AC12" s="134">
        <f>IF(AB12&lt;&gt;"",Z12*3600+AA12*60+AB12,"")</f>
        <v>0</v>
      </c>
      <c r="AD12" s="132">
        <v>1</v>
      </c>
      <c r="AE12" s="129">
        <v>40</v>
      </c>
      <c r="AF12" s="137">
        <v>30</v>
      </c>
      <c r="AG12" s="134">
        <f>IF(AF12&lt;&gt;"",AD12*60+AE12+AF12/100,"")</f>
        <v>100.3</v>
      </c>
      <c r="AH12" s="134">
        <f>IF(AF12&lt;&gt;"",AG12-AC12,"")</f>
        <v>100.3</v>
      </c>
      <c r="AI12" s="121">
        <f>IF(OR(Y12&lt;&gt;"",AH12&lt;&gt;""),MIN(Y12,AH12),"")</f>
        <v>96.14</v>
      </c>
      <c r="AJ12" s="138">
        <f>IF(AI12&lt;&gt;"",RANK(AI12,$AI$5:$AI$17,1),"")</f>
        <v>10</v>
      </c>
      <c r="AK12" s="130">
        <v>123</v>
      </c>
      <c r="AL12" s="131">
        <f>IF($C12,$C12,"")</f>
        <v>1217</v>
      </c>
      <c r="AM12" s="139"/>
      <c r="AN12" s="140"/>
      <c r="AO12" s="141"/>
      <c r="AP12" t="s" s="142">
        <f>IF(AO12&lt;&gt;"",AM12*3600+AN12*60+AO12,"")</f>
      </c>
      <c r="AQ12" s="139"/>
      <c r="AR12" s="140"/>
      <c r="AS12" s="141"/>
      <c r="AT12" t="s" s="143">
        <f>IF(AS12&lt;&gt;"",AQ12*3600+AR12*60+AS12,"")</f>
      </c>
      <c r="AU12" t="s" s="144">
        <f>IF(AO12&lt;&gt;"",AT12-AP12,"")</f>
      </c>
      <c r="AV12" s="145">
        <v>0</v>
      </c>
      <c r="AW12" s="138">
        <v>0</v>
      </c>
      <c r="AX12" s="141"/>
      <c r="AY12" t="s" s="142">
        <f>IF(AX12&lt;&gt;"",AX12-AW12,"")</f>
      </c>
      <c r="AZ12" t="s" s="142">
        <f>IF(AT12&lt;&gt;"",AY12*10000-AU12,"")</f>
      </c>
      <c r="BA12" t="s" s="142">
        <f>IF(AX12&lt;&gt;"",RANK(AZ12,$AZ$5:$AZ$17,0),"")</f>
      </c>
      <c r="BB12" s="146">
        <v>0</v>
      </c>
      <c r="BC12" s="131">
        <f>IF($C12,$C12,"")</f>
        <v>1217</v>
      </c>
      <c r="BD12" s="147"/>
      <c r="BE12" s="148"/>
      <c r="BF12" s="149">
        <f>BE12+BD12</f>
        <v>0</v>
      </c>
      <c r="BG12" s="147"/>
      <c r="BH12" s="148"/>
      <c r="BI12" s="149">
        <f>BH12+BG12</f>
        <v>0</v>
      </c>
      <c r="BJ12" s="147"/>
      <c r="BK12" s="148"/>
      <c r="BL12" s="149">
        <f>BK12+BJ12</f>
        <v>0</v>
      </c>
      <c r="BM12" s="147"/>
      <c r="BN12" s="148"/>
      <c r="BO12" s="149">
        <f>BN12+BM12</f>
        <v>0</v>
      </c>
      <c r="BP12" t="s" s="143">
        <f>IF(BD12&lt;&gt;"",BO12+BL12+BI12+BF12,"")</f>
      </c>
      <c r="BQ12" t="s" s="144">
        <f>IF(BD12&lt;&gt;"",RANK(BP12,$BP$5:$BP$17,0),"")</f>
      </c>
      <c r="BR12" s="130">
        <v>0</v>
      </c>
      <c r="BS12" s="131">
        <f>IF($C12,$C12,"")</f>
        <v>1217</v>
      </c>
      <c r="BT12" s="151">
        <f>C1:C17</f>
        <v>1217</v>
      </c>
    </row>
    <row r="13" ht="25" customHeight="1">
      <c r="A13" s="121">
        <f>IF(C13,RANK(B13,$B$5:$B$17),"")</f>
        <v>9</v>
      </c>
      <c r="B13" s="122">
        <f>IF(C13,(O13+AK13+BB13+BR13),"")</f>
        <v>252</v>
      </c>
      <c r="C13" s="123">
        <v>1214</v>
      </c>
      <c r="D13" t="s" s="124">
        <v>98</v>
      </c>
      <c r="E13" t="s" s="124">
        <v>99</v>
      </c>
      <c r="F13" t="s" s="124">
        <v>100</v>
      </c>
      <c r="G13" t="s" s="124">
        <v>74</v>
      </c>
      <c r="H13" t="s" s="124">
        <v>6</v>
      </c>
      <c r="I13" s="125">
        <f>IF(C13,N13,"")</f>
        <v>10</v>
      </c>
      <c r="J13" s="126">
        <f>IF(C13,AJ13,"")</f>
        <v>8</v>
      </c>
      <c r="K13" t="s" s="127">
        <f>IF(C13,BA13,"")</f>
      </c>
      <c r="L13" s="125">
        <f>IF(C13,BL13,"")</f>
        <v>0</v>
      </c>
      <c r="M13" s="128">
        <f>IF($C13,$C13,"")</f>
        <v>1214</v>
      </c>
      <c r="N13" s="129">
        <v>10</v>
      </c>
      <c r="O13" s="130">
        <v>123</v>
      </c>
      <c r="P13" s="131">
        <f>IF($C13,$C13,"")</f>
        <v>1214</v>
      </c>
      <c r="Q13" s="132">
        <v>0</v>
      </c>
      <c r="R13" s="129">
        <v>0</v>
      </c>
      <c r="S13" s="133">
        <v>0</v>
      </c>
      <c r="T13" s="134">
        <f>IF(S13&lt;&gt;"",Q13*3600+R13*60+S13,"")</f>
        <v>0</v>
      </c>
      <c r="U13" s="135">
        <v>1</v>
      </c>
      <c r="V13" s="136">
        <v>34</v>
      </c>
      <c r="W13" s="137">
        <v>7</v>
      </c>
      <c r="X13" s="134">
        <f>IF(W13&lt;&gt;"",U13*60+V13+W13/100,"")</f>
        <v>94.06999999999999</v>
      </c>
      <c r="Y13" s="134">
        <f>IF(W13&lt;&gt;"",X13-T13,"")</f>
        <v>94.06999999999999</v>
      </c>
      <c r="Z13" s="132">
        <v>0</v>
      </c>
      <c r="AA13" s="129">
        <v>0</v>
      </c>
      <c r="AB13" s="133">
        <v>0</v>
      </c>
      <c r="AC13" s="134">
        <f>IF(AB13&lt;&gt;"",Z13*3600+AA13*60+AB13,"")</f>
        <v>0</v>
      </c>
      <c r="AD13" s="132">
        <v>1</v>
      </c>
      <c r="AE13" s="129">
        <v>40</v>
      </c>
      <c r="AF13" s="137">
        <v>51</v>
      </c>
      <c r="AG13" s="134">
        <f>IF(AF13&lt;&gt;"",AD13*60+AE13+AF13/100,"")</f>
        <v>100.51</v>
      </c>
      <c r="AH13" s="134">
        <f>IF(AF13&lt;&gt;"",AG13-AC13,"")</f>
        <v>100.51</v>
      </c>
      <c r="AI13" s="121">
        <f>IF(OR(Y13&lt;&gt;"",AH13&lt;&gt;""),MIN(Y13,AH13),"")</f>
        <v>94.06999999999999</v>
      </c>
      <c r="AJ13" s="138">
        <f>IF(AI13&lt;&gt;"",RANK(AI13,$AI$5:$AI$17,1),"")</f>
        <v>8</v>
      </c>
      <c r="AK13" s="130">
        <v>129</v>
      </c>
      <c r="AL13" s="131">
        <f>IF($C13,$C13,"")</f>
        <v>1214</v>
      </c>
      <c r="AM13" s="139"/>
      <c r="AN13" s="140"/>
      <c r="AO13" s="141"/>
      <c r="AP13" t="s" s="142">
        <f>IF(AO13&lt;&gt;"",AM13*3600+AN13*60+AO13,"")</f>
      </c>
      <c r="AQ13" s="139"/>
      <c r="AR13" s="140"/>
      <c r="AS13" s="141"/>
      <c r="AT13" t="s" s="143">
        <f>IF(AS13&lt;&gt;"",AQ13*3600+AR13*60+AS13,"")</f>
      </c>
      <c r="AU13" t="s" s="144">
        <f>IF(AO13&lt;&gt;"",AT13-AP13,"")</f>
      </c>
      <c r="AV13" s="145">
        <v>0</v>
      </c>
      <c r="AW13" s="138">
        <v>0</v>
      </c>
      <c r="AX13" s="141"/>
      <c r="AY13" t="s" s="142">
        <f>IF(AX13&lt;&gt;"",AX13-AW13,"")</f>
      </c>
      <c r="AZ13" t="s" s="142">
        <f>IF(AT13&lt;&gt;"",AY13*10000-AU13,"")</f>
      </c>
      <c r="BA13" t="s" s="142">
        <f>IF(AX13&lt;&gt;"",RANK(AZ13,$AZ$5:$AZ$17,0),"")</f>
      </c>
      <c r="BB13" s="146">
        <v>0</v>
      </c>
      <c r="BC13" s="131">
        <f>IF($C13,$C13,"")</f>
        <v>1214</v>
      </c>
      <c r="BD13" s="147"/>
      <c r="BE13" s="148"/>
      <c r="BF13" s="149">
        <f>BE13+BD13</f>
        <v>0</v>
      </c>
      <c r="BG13" s="147"/>
      <c r="BH13" s="148"/>
      <c r="BI13" s="149">
        <f>BH13+BG13</f>
        <v>0</v>
      </c>
      <c r="BJ13" s="147"/>
      <c r="BK13" s="148"/>
      <c r="BL13" s="149">
        <f>BK13+BJ13</f>
        <v>0</v>
      </c>
      <c r="BM13" s="147"/>
      <c r="BN13" s="148"/>
      <c r="BO13" s="149">
        <f>BN13+BM13</f>
        <v>0</v>
      </c>
      <c r="BP13" t="s" s="143">
        <f>IF(BD13&lt;&gt;"",BO13+BL13+BI13+BF13,"")</f>
      </c>
      <c r="BQ13" t="s" s="144">
        <f>IF(BD13&lt;&gt;"",RANK(BP13,$BP$5:$BP$17,0),"")</f>
      </c>
      <c r="BR13" s="130">
        <v>0</v>
      </c>
      <c r="BS13" s="131">
        <f>IF($C13,$C13,"")</f>
        <v>1214</v>
      </c>
      <c r="BT13" s="153">
        <f>C1:C17</f>
        <v>1214</v>
      </c>
    </row>
    <row r="14" ht="24.95" customHeight="1">
      <c r="A14" s="121">
        <f>IF(C14,RANK(B14,$B$5:$B$17),"")</f>
        <v>10</v>
      </c>
      <c r="B14" s="122">
        <f>IF(C14,(O14+AK14+BB14+BR14),"")</f>
        <v>249</v>
      </c>
      <c r="C14" s="123">
        <v>1265</v>
      </c>
      <c r="D14" t="s" s="124">
        <v>101</v>
      </c>
      <c r="E14" t="s" s="124">
        <v>102</v>
      </c>
      <c r="F14" t="s" s="124">
        <v>103</v>
      </c>
      <c r="G14" t="s" s="124">
        <v>74</v>
      </c>
      <c r="H14" t="s" s="124">
        <v>6</v>
      </c>
      <c r="I14" s="125">
        <f>IF(C14,N14,"")</f>
        <v>8</v>
      </c>
      <c r="J14" s="126">
        <f>IF(C14,AJ14,"")</f>
        <v>11</v>
      </c>
      <c r="K14" t="s" s="127">
        <f>IF(C14,BA14,"")</f>
      </c>
      <c r="L14" s="125">
        <f>IF(C14,BL14,"")</f>
        <v>0</v>
      </c>
      <c r="M14" s="128">
        <f>IF($C14,$C14,"")</f>
        <v>1265</v>
      </c>
      <c r="N14" s="129">
        <v>8</v>
      </c>
      <c r="O14" s="130">
        <v>129</v>
      </c>
      <c r="P14" s="131">
        <f>IF($C14,$C14,"")</f>
        <v>1265</v>
      </c>
      <c r="Q14" s="132">
        <v>0</v>
      </c>
      <c r="R14" s="129">
        <v>0</v>
      </c>
      <c r="S14" s="133">
        <v>0</v>
      </c>
      <c r="T14" s="134">
        <f>IF(S14&lt;&gt;"",Q14*3600+R14*60+S14,"")</f>
        <v>0</v>
      </c>
      <c r="U14" s="135">
        <v>1</v>
      </c>
      <c r="V14" s="136">
        <v>36</v>
      </c>
      <c r="W14" s="137">
        <v>53</v>
      </c>
      <c r="X14" s="134">
        <f>IF(W14&lt;&gt;"",U14*60+V14+W14/100,"")</f>
        <v>96.53</v>
      </c>
      <c r="Y14" s="134">
        <f>IF(W14&lt;&gt;"",X14-T14,"")</f>
        <v>96.53</v>
      </c>
      <c r="Z14" s="132">
        <v>0</v>
      </c>
      <c r="AA14" s="129">
        <v>0</v>
      </c>
      <c r="AB14" s="133">
        <v>0</v>
      </c>
      <c r="AC14" s="134">
        <f>IF(AB14&lt;&gt;"",Z14*3600+AA14*60+AB14,"")</f>
        <v>0</v>
      </c>
      <c r="AD14" s="132">
        <v>1</v>
      </c>
      <c r="AE14" s="129">
        <v>42</v>
      </c>
      <c r="AF14" s="137">
        <v>49</v>
      </c>
      <c r="AG14" s="134">
        <f>IF(AF14&lt;&gt;"",AD14*60+AE14+AF14/100,"")</f>
        <v>102.49</v>
      </c>
      <c r="AH14" s="134">
        <f>IF(AF14&lt;&gt;"",AG14-AC14,"")</f>
        <v>102.49</v>
      </c>
      <c r="AI14" s="121">
        <f>IF(OR(Y14&lt;&gt;"",AH14&lt;&gt;""),MIN(Y14,AH14),"")</f>
        <v>96.53</v>
      </c>
      <c r="AJ14" s="138">
        <f>IF(AI14&lt;&gt;"",RANK(AI14,$AI$5:$AI$17,1),"")</f>
        <v>11</v>
      </c>
      <c r="AK14" s="130">
        <v>120</v>
      </c>
      <c r="AL14" s="131">
        <f>IF($C14,$C14,"")</f>
        <v>1265</v>
      </c>
      <c r="AM14" s="139"/>
      <c r="AN14" s="140"/>
      <c r="AO14" s="141"/>
      <c r="AP14" t="s" s="142">
        <f>IF(AO14&lt;&gt;"",AM14*3600+AN14*60+AO14,"")</f>
      </c>
      <c r="AQ14" s="139"/>
      <c r="AR14" s="140"/>
      <c r="AS14" s="141"/>
      <c r="AT14" t="s" s="143">
        <f>IF(AS14&lt;&gt;"",AQ14*3600+AR14*60+AS14,"")</f>
      </c>
      <c r="AU14" t="s" s="144">
        <f>IF(AO14&lt;&gt;"",AT14-AP14,"")</f>
      </c>
      <c r="AV14" s="145">
        <v>0</v>
      </c>
      <c r="AW14" s="138">
        <v>0</v>
      </c>
      <c r="AX14" s="141"/>
      <c r="AY14" t="s" s="142">
        <f>IF(AX14&lt;&gt;"",AX14-AW14,"")</f>
      </c>
      <c r="AZ14" t="s" s="142">
        <f>IF(AT14&lt;&gt;"",AY14*10000-AU14,"")</f>
      </c>
      <c r="BA14" t="s" s="142">
        <f>IF(AX14&lt;&gt;"",RANK(AZ14,$AZ$5:$AZ$17,0),"")</f>
      </c>
      <c r="BB14" s="146">
        <v>0</v>
      </c>
      <c r="BC14" s="131">
        <f>IF($C14,$C14,"")</f>
        <v>1265</v>
      </c>
      <c r="BD14" s="147"/>
      <c r="BE14" s="148"/>
      <c r="BF14" s="149">
        <f>BE14+BD14</f>
        <v>0</v>
      </c>
      <c r="BG14" s="147"/>
      <c r="BH14" s="148"/>
      <c r="BI14" s="149">
        <f>BH14+BG14</f>
        <v>0</v>
      </c>
      <c r="BJ14" s="147"/>
      <c r="BK14" s="148"/>
      <c r="BL14" s="149">
        <f>BK14+BJ14</f>
        <v>0</v>
      </c>
      <c r="BM14" s="147"/>
      <c r="BN14" s="148"/>
      <c r="BO14" s="149">
        <f>BN14+BM14</f>
        <v>0</v>
      </c>
      <c r="BP14" t="s" s="143">
        <f>IF(BD14&lt;&gt;"",BO14+BL14+BI14+BF14,"")</f>
      </c>
      <c r="BQ14" t="s" s="144">
        <f>IF(BD14&lt;&gt;"",RANK(BP14,$BP$5:$BP$17,0),"")</f>
      </c>
      <c r="BR14" s="130">
        <v>0</v>
      </c>
      <c r="BS14" s="131">
        <f>IF($C14,$C14,"")</f>
        <v>1265</v>
      </c>
      <c r="BT14" s="155">
        <f>C1:C17</f>
        <v>1265</v>
      </c>
    </row>
    <row r="15" ht="24.95" customHeight="1">
      <c r="A15" s="121">
        <f>IF(C15,RANK(B15,$B$5:$B$17),"")</f>
        <v>11</v>
      </c>
      <c r="B15" s="122">
        <f>IF(C15,(O15+AK15+BB15+BR15),"")</f>
        <v>244</v>
      </c>
      <c r="C15" s="123">
        <v>1250</v>
      </c>
      <c r="D15" t="s" s="124">
        <v>104</v>
      </c>
      <c r="E15" t="s" s="124">
        <v>82</v>
      </c>
      <c r="F15" t="s" s="124">
        <v>80</v>
      </c>
      <c r="G15" t="s" s="124">
        <v>74</v>
      </c>
      <c r="H15" t="s" s="124">
        <v>6</v>
      </c>
      <c r="I15" s="125">
        <f>IF(C15,N15,"")</f>
        <v>9</v>
      </c>
      <c r="J15" s="126">
        <f>IF(C15,AJ15,"")</f>
        <v>12</v>
      </c>
      <c r="K15" t="s" s="127">
        <f>IF(C15,BA15,"")</f>
      </c>
      <c r="L15" s="125">
        <f>IF(C15,BL15,"")</f>
        <v>0</v>
      </c>
      <c r="M15" s="128">
        <f>IF($C15,$C15,"")</f>
        <v>1250</v>
      </c>
      <c r="N15" s="129">
        <v>9</v>
      </c>
      <c r="O15" s="130">
        <v>126</v>
      </c>
      <c r="P15" s="131">
        <f>IF($C15,$C15,"")</f>
        <v>1250</v>
      </c>
      <c r="Q15" s="132">
        <v>0</v>
      </c>
      <c r="R15" s="129">
        <v>0</v>
      </c>
      <c r="S15" s="133">
        <v>0</v>
      </c>
      <c r="T15" s="134">
        <f>IF(S15&lt;&gt;"",Q15*3600+R15*60+S15,"")</f>
        <v>0</v>
      </c>
      <c r="U15" s="135">
        <v>1</v>
      </c>
      <c r="V15" s="136">
        <v>38</v>
      </c>
      <c r="W15" s="137">
        <v>94</v>
      </c>
      <c r="X15" s="134">
        <f>IF(W15&lt;&gt;"",U15*60+V15+W15/100,"")</f>
        <v>98.94</v>
      </c>
      <c r="Y15" s="134">
        <f>IF(W15&lt;&gt;"",X15-T15,"")</f>
        <v>98.94</v>
      </c>
      <c r="Z15" s="132">
        <v>0</v>
      </c>
      <c r="AA15" s="129">
        <v>0</v>
      </c>
      <c r="AB15" s="133">
        <v>0</v>
      </c>
      <c r="AC15" s="134">
        <f>IF(AB15&lt;&gt;"",Z15*3600+AA15*60+AB15,"")</f>
        <v>0</v>
      </c>
      <c r="AD15" s="132">
        <v>1</v>
      </c>
      <c r="AE15" s="129">
        <v>38</v>
      </c>
      <c r="AF15" s="137">
        <v>97</v>
      </c>
      <c r="AG15" s="134">
        <f>IF(AF15&lt;&gt;"",AD15*60+AE15+AF15/100,"")</f>
        <v>98.97</v>
      </c>
      <c r="AH15" s="134">
        <f>IF(AF15&lt;&gt;"",AG15-AC15,"")</f>
        <v>98.97</v>
      </c>
      <c r="AI15" s="121">
        <f>IF(OR(Y15&lt;&gt;"",AH15&lt;&gt;""),MIN(Y15,AH15),"")</f>
        <v>98.94</v>
      </c>
      <c r="AJ15" s="138">
        <f>IF(AI15&lt;&gt;"",RANK(AI15,$AI$5:$AI$17,1),"")</f>
        <v>12</v>
      </c>
      <c r="AK15" s="130">
        <v>118</v>
      </c>
      <c r="AL15" s="131">
        <f>IF($C15,$C15,"")</f>
        <v>1250</v>
      </c>
      <c r="AM15" s="139"/>
      <c r="AN15" s="140"/>
      <c r="AO15" s="141"/>
      <c r="AP15" t="s" s="142">
        <f>IF(AO15&lt;&gt;"",AM15*3600+AN15*60+AO15,"")</f>
      </c>
      <c r="AQ15" s="139"/>
      <c r="AR15" s="140"/>
      <c r="AS15" s="141"/>
      <c r="AT15" t="s" s="143">
        <f>IF(AS15&lt;&gt;"",AQ15*3600+AR15*60+AS15,"")</f>
      </c>
      <c r="AU15" t="s" s="144">
        <f>IF(AO15&lt;&gt;"",AT15-AP15,"")</f>
      </c>
      <c r="AV15" s="145">
        <v>0</v>
      </c>
      <c r="AW15" s="138">
        <v>0</v>
      </c>
      <c r="AX15" s="141"/>
      <c r="AY15" t="s" s="142">
        <f>IF(AX15&lt;&gt;"",AX15-AW15,"")</f>
      </c>
      <c r="AZ15" t="s" s="142">
        <f>IF(AT15&lt;&gt;"",AY15*10000-AU15,"")</f>
      </c>
      <c r="BA15" t="s" s="142">
        <f>IF(AX15&lt;&gt;"",RANK(AZ15,$AZ$5:$AZ$17,0),"")</f>
      </c>
      <c r="BB15" s="146">
        <v>0</v>
      </c>
      <c r="BC15" s="131">
        <f>IF($C15,$C15,"")</f>
        <v>1250</v>
      </c>
      <c r="BD15" s="147"/>
      <c r="BE15" s="148"/>
      <c r="BF15" s="149">
        <f>BE15+BD15</f>
        <v>0</v>
      </c>
      <c r="BG15" s="147"/>
      <c r="BH15" s="148"/>
      <c r="BI15" s="149">
        <f>BH15+BG15</f>
        <v>0</v>
      </c>
      <c r="BJ15" s="147"/>
      <c r="BK15" s="148"/>
      <c r="BL15" s="149">
        <f>BK15+BJ15</f>
        <v>0</v>
      </c>
      <c r="BM15" s="147"/>
      <c r="BN15" s="148"/>
      <c r="BO15" s="149">
        <f>BN15+BM15</f>
        <v>0</v>
      </c>
      <c r="BP15" t="s" s="143">
        <f>IF(BD15&lt;&gt;"",BO15+BL15+BI15+BF15,"")</f>
      </c>
      <c r="BQ15" t="s" s="144">
        <f>IF(BD15&lt;&gt;"",RANK(BP15,$BP$5:$BP$17,0),"")</f>
      </c>
      <c r="BR15" s="130">
        <v>0</v>
      </c>
      <c r="BS15" s="131">
        <f>IF($C15,$C15,"")</f>
        <v>1250</v>
      </c>
      <c r="BT15" s="150">
        <f>C1:C17</f>
        <v>1250</v>
      </c>
    </row>
    <row r="16" ht="24.95" customHeight="1">
      <c r="A16" s="121">
        <v>12</v>
      </c>
      <c r="B16" s="122">
        <f>IF(C16,(O16+AK16+BB16+BR16),"")</f>
        <v>244</v>
      </c>
      <c r="C16" s="123">
        <v>1266</v>
      </c>
      <c r="D16" t="s" s="124">
        <v>105</v>
      </c>
      <c r="E16" t="s" s="124">
        <v>106</v>
      </c>
      <c r="F16" t="s" s="124">
        <v>93</v>
      </c>
      <c r="G16" t="s" s="124">
        <v>74</v>
      </c>
      <c r="H16" t="s" s="124">
        <v>6</v>
      </c>
      <c r="I16" s="125">
        <f>IF(C16,N16,"")</f>
        <v>12</v>
      </c>
      <c r="J16" s="126">
        <f>IF(C16,AJ16,"")</f>
        <v>9</v>
      </c>
      <c r="K16" t="s" s="127">
        <f>IF(C16,BA16,"")</f>
      </c>
      <c r="L16" s="125">
        <f>IF(C16,BL16,"")</f>
        <v>0</v>
      </c>
      <c r="M16" s="128">
        <f>IF($C16,$C16,"")</f>
        <v>1266</v>
      </c>
      <c r="N16" s="129">
        <v>12</v>
      </c>
      <c r="O16" s="130">
        <v>118</v>
      </c>
      <c r="P16" s="131">
        <f>IF($C16,$C16,"")</f>
        <v>1266</v>
      </c>
      <c r="Q16" s="132">
        <v>0</v>
      </c>
      <c r="R16" s="129">
        <v>0</v>
      </c>
      <c r="S16" s="133">
        <v>0</v>
      </c>
      <c r="T16" s="134">
        <f>IF(S16&lt;&gt;"",Q16*3600+R16*60+S16,"")</f>
        <v>0</v>
      </c>
      <c r="U16" s="135">
        <v>1</v>
      </c>
      <c r="V16" s="136">
        <v>35</v>
      </c>
      <c r="W16" s="137">
        <v>85</v>
      </c>
      <c r="X16" s="134">
        <f>IF(W16&lt;&gt;"",U16*60+V16+W16/100,"")</f>
        <v>95.84999999999999</v>
      </c>
      <c r="Y16" s="134">
        <f>IF(W16&lt;&gt;"",X16-T16,"")</f>
        <v>95.84999999999999</v>
      </c>
      <c r="Z16" s="132">
        <v>0</v>
      </c>
      <c r="AA16" s="129">
        <v>0</v>
      </c>
      <c r="AB16" s="133">
        <v>0</v>
      </c>
      <c r="AC16" s="134">
        <f>IF(AB16&lt;&gt;"",Z16*3600+AA16*60+AB16,"")</f>
        <v>0</v>
      </c>
      <c r="AD16" s="132">
        <v>1</v>
      </c>
      <c r="AE16" s="129">
        <v>38</v>
      </c>
      <c r="AF16" s="137">
        <v>98</v>
      </c>
      <c r="AG16" s="134">
        <f>IF(AF16&lt;&gt;"",AD16*60+AE16+AF16/100,"")</f>
        <v>98.98</v>
      </c>
      <c r="AH16" s="134">
        <f>IF(AF16&lt;&gt;"",AG16-AC16,"")</f>
        <v>98.98</v>
      </c>
      <c r="AI16" s="121">
        <f>IF(OR(Y16&lt;&gt;"",AH16&lt;&gt;""),MIN(Y16,AH16),"")</f>
        <v>95.84999999999999</v>
      </c>
      <c r="AJ16" s="138">
        <f>IF(AI16&lt;&gt;"",RANK(AI16,$AI$5:$AI$17,1),"")</f>
        <v>9</v>
      </c>
      <c r="AK16" s="130">
        <v>126</v>
      </c>
      <c r="AL16" s="131">
        <f>IF($C16,$C16,"")</f>
        <v>1266</v>
      </c>
      <c r="AM16" s="139"/>
      <c r="AN16" s="140"/>
      <c r="AO16" s="141"/>
      <c r="AP16" t="s" s="142">
        <f>IF(AO16&lt;&gt;"",AM16*3600+AN16*60+AO16,"")</f>
      </c>
      <c r="AQ16" s="139"/>
      <c r="AR16" s="140"/>
      <c r="AS16" s="141"/>
      <c r="AT16" t="s" s="143">
        <f>IF(AS16&lt;&gt;"",AQ16*3600+AR16*60+AS16,"")</f>
      </c>
      <c r="AU16" t="s" s="144">
        <f>IF(AO16&lt;&gt;"",AT16-AP16,"")</f>
      </c>
      <c r="AV16" s="145">
        <v>0</v>
      </c>
      <c r="AW16" s="138">
        <v>0</v>
      </c>
      <c r="AX16" s="141"/>
      <c r="AY16" t="s" s="142">
        <f>IF(AX16&lt;&gt;"",AX16-AW16,"")</f>
      </c>
      <c r="AZ16" t="s" s="142">
        <f>IF(AT16&lt;&gt;"",AY16*10000-AU16,"")</f>
      </c>
      <c r="BA16" t="s" s="142">
        <f>IF(AX16&lt;&gt;"",RANK(AZ16,$AZ$5:$AZ$17,0),"")</f>
      </c>
      <c r="BB16" s="146">
        <v>0</v>
      </c>
      <c r="BC16" s="131">
        <f>IF($C16,$C16,"")</f>
        <v>1266</v>
      </c>
      <c r="BD16" s="147"/>
      <c r="BE16" s="148"/>
      <c r="BF16" s="149">
        <f>BE16+BD16</f>
        <v>0</v>
      </c>
      <c r="BG16" s="147"/>
      <c r="BH16" s="148"/>
      <c r="BI16" s="149">
        <f>BH16+BG16</f>
        <v>0</v>
      </c>
      <c r="BJ16" s="147"/>
      <c r="BK16" s="148"/>
      <c r="BL16" s="149">
        <f>BK16+BJ16</f>
        <v>0</v>
      </c>
      <c r="BM16" s="147"/>
      <c r="BN16" s="148"/>
      <c r="BO16" s="149">
        <f>BN16+BM16</f>
        <v>0</v>
      </c>
      <c r="BP16" t="s" s="143">
        <f>IF(BD16&lt;&gt;"",BO16+BL16+BI16+BF16,"")</f>
      </c>
      <c r="BQ16" t="s" s="144">
        <f>IF(BD16&lt;&gt;"",RANK(BP16,$BP$5:$BP$17,0),"")</f>
      </c>
      <c r="BR16" s="130">
        <v>0</v>
      </c>
      <c r="BS16" s="131">
        <f>IF($C16,$C16,"")</f>
        <v>1266</v>
      </c>
      <c r="BT16" s="151">
        <f>C1:C17</f>
        <v>1266</v>
      </c>
    </row>
    <row r="17" ht="24.95" customHeight="1">
      <c r="A17" s="121">
        <f>IF(C17,RANK(B17,$B$5:$B$17),"")</f>
        <v>13</v>
      </c>
      <c r="B17" s="122">
        <f>IF(C17,(O17+AK17+BB17+BR17),"")</f>
        <v>232</v>
      </c>
      <c r="C17" s="123">
        <v>1221</v>
      </c>
      <c r="D17" t="s" s="124">
        <v>107</v>
      </c>
      <c r="E17" t="s" s="124">
        <v>108</v>
      </c>
      <c r="F17" t="s" s="124">
        <v>80</v>
      </c>
      <c r="G17" t="s" s="124">
        <v>74</v>
      </c>
      <c r="H17" t="s" s="124">
        <v>6</v>
      </c>
      <c r="I17" s="125">
        <f>IF(C17,N17,"")</f>
        <v>13</v>
      </c>
      <c r="J17" s="126">
        <f>IF(C17,AJ17,"")</f>
        <v>13</v>
      </c>
      <c r="K17" t="s" s="127">
        <f>IF(C17,BA17,"")</f>
      </c>
      <c r="L17" s="125">
        <f>IF(C17,BL17,"")</f>
        <v>0</v>
      </c>
      <c r="M17" s="128">
        <f>IF($C17,$C17,"")</f>
        <v>1221</v>
      </c>
      <c r="N17" s="129">
        <v>13</v>
      </c>
      <c r="O17" s="130">
        <v>116</v>
      </c>
      <c r="P17" s="131">
        <f>IF($C17,$C17,"")</f>
        <v>1221</v>
      </c>
      <c r="Q17" s="132">
        <v>0</v>
      </c>
      <c r="R17" s="129">
        <v>0</v>
      </c>
      <c r="S17" s="133">
        <v>0</v>
      </c>
      <c r="T17" s="134">
        <f>IF(S17&lt;&gt;"",Q17*3600+R17*60+S17,"")</f>
        <v>0</v>
      </c>
      <c r="U17" s="135">
        <v>1</v>
      </c>
      <c r="V17" s="136">
        <v>59</v>
      </c>
      <c r="W17" s="137">
        <v>71</v>
      </c>
      <c r="X17" s="134">
        <f>IF(W17&lt;&gt;"",U17*60+V17+W17/100,"")</f>
        <v>119.71</v>
      </c>
      <c r="Y17" s="134">
        <f>IF(W17&lt;&gt;"",X17-T17,"")</f>
        <v>119.71</v>
      </c>
      <c r="Z17" s="132">
        <v>0</v>
      </c>
      <c r="AA17" s="129">
        <v>0</v>
      </c>
      <c r="AB17" s="133">
        <v>0</v>
      </c>
      <c r="AC17" s="134">
        <f>IF(AB17&lt;&gt;"",Z17*3600+AA17*60+AB17,"")</f>
        <v>0</v>
      </c>
      <c r="AD17" s="132">
        <v>1</v>
      </c>
      <c r="AE17" s="129">
        <v>39</v>
      </c>
      <c r="AF17" s="137">
        <v>37</v>
      </c>
      <c r="AG17" s="134">
        <f>IF(AF17&lt;&gt;"",AD17*60+AE17+AF17/100,"")</f>
        <v>99.37</v>
      </c>
      <c r="AH17" s="134">
        <f>IF(AF17&lt;&gt;"",AG17-AC17,"")</f>
        <v>99.37</v>
      </c>
      <c r="AI17" s="121">
        <f>IF(OR(Y17&lt;&gt;"",AH17&lt;&gt;""),MIN(Y17,AH17),"")</f>
        <v>99.37</v>
      </c>
      <c r="AJ17" s="138">
        <f>IF(AI17&lt;&gt;"",RANK(AI17,$AI$5:$AI$17,1),"")</f>
        <v>13</v>
      </c>
      <c r="AK17" s="130">
        <v>116</v>
      </c>
      <c r="AL17" s="131">
        <f>IF($C17,$C17,"")</f>
        <v>1221</v>
      </c>
      <c r="AM17" s="139"/>
      <c r="AN17" s="140"/>
      <c r="AO17" s="141"/>
      <c r="AP17" t="s" s="142">
        <f>IF(AO17&lt;&gt;"",AM17*3600+AN17*60+AO17,"")</f>
      </c>
      <c r="AQ17" s="139"/>
      <c r="AR17" s="140"/>
      <c r="AS17" s="141"/>
      <c r="AT17" t="s" s="143">
        <f>IF(AS17&lt;&gt;"",AQ17*3600+AR17*60+AS17,"")</f>
      </c>
      <c r="AU17" t="s" s="144">
        <f>IF(AO17&lt;&gt;"",AT17-AP17,"")</f>
      </c>
      <c r="AV17" s="145">
        <v>0</v>
      </c>
      <c r="AW17" s="138">
        <v>0</v>
      </c>
      <c r="AX17" s="141"/>
      <c r="AY17" t="s" s="142">
        <f>IF(AX17&lt;&gt;"",AX17-AW17,"")</f>
      </c>
      <c r="AZ17" t="s" s="142">
        <f>IF(AT17&lt;&gt;"",AY17*10000-AU17,"")</f>
      </c>
      <c r="BA17" t="s" s="142">
        <f>IF(AX17&lt;&gt;"",RANK(AZ17,$AZ$5:$AZ$17,0),"")</f>
      </c>
      <c r="BB17" s="146">
        <v>0</v>
      </c>
      <c r="BC17" s="131">
        <f>IF($C17,$C17,"")</f>
        <v>1221</v>
      </c>
      <c r="BD17" s="147"/>
      <c r="BE17" s="148"/>
      <c r="BF17" s="149">
        <f>BE17+BD17</f>
        <v>0</v>
      </c>
      <c r="BG17" s="147"/>
      <c r="BH17" s="148"/>
      <c r="BI17" s="149">
        <f>BH17+BG17</f>
        <v>0</v>
      </c>
      <c r="BJ17" s="147"/>
      <c r="BK17" s="148"/>
      <c r="BL17" s="149">
        <f>BK17+BJ17</f>
        <v>0</v>
      </c>
      <c r="BM17" s="147"/>
      <c r="BN17" s="148"/>
      <c r="BO17" s="149">
        <f>BN17+BM17</f>
        <v>0</v>
      </c>
      <c r="BP17" t="s" s="143">
        <f>IF(BD17&lt;&gt;"",BO17+BL17+BI17+BF17,"")</f>
      </c>
      <c r="BQ17" t="s" s="144">
        <f>IF(BD17&lt;&gt;"",RANK(BP17,$BP$5:$BP$17,0),"")</f>
      </c>
      <c r="BR17" s="130">
        <v>0</v>
      </c>
      <c r="BS17" s="131">
        <f>IF($C17,$C17,"")</f>
        <v>1221</v>
      </c>
      <c r="BT17" s="151">
        <f>C1:C17</f>
        <v>1221</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0"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BT26"/>
  <sheetViews>
    <sheetView workbookViewId="0" showGridLines="0" defaultGridColor="1"/>
  </sheetViews>
  <sheetFormatPr defaultColWidth="11" defaultRowHeight="12.75" customHeight="1" outlineLevelRow="0" outlineLevelCol="0"/>
  <cols>
    <col min="1" max="2" width="5.85156" style="156" customWidth="1"/>
    <col min="3" max="3" width="7.5" style="156" customWidth="1"/>
    <col min="4" max="4" width="14.8516" style="156" customWidth="1"/>
    <col min="5" max="5" width="8.5" style="156" customWidth="1"/>
    <col min="6" max="6" width="20.6719" style="156" customWidth="1"/>
    <col min="7" max="8" width="5" style="156" customWidth="1"/>
    <col min="9" max="9" hidden="1" width="11" style="156" customWidth="1"/>
    <col min="10" max="10" width="5.17188" style="156" customWidth="1"/>
    <col min="11" max="13" hidden="1" width="11" style="156" customWidth="1"/>
    <col min="14" max="14" width="6" style="156" customWidth="1"/>
    <col min="15" max="15" width="6.67188" style="156" customWidth="1"/>
    <col min="16" max="16" hidden="1" width="11" style="156" customWidth="1"/>
    <col min="17" max="20" width="5.35156" style="156" customWidth="1"/>
    <col min="21" max="23" width="5.85156" style="156" customWidth="1"/>
    <col min="24" max="24" width="6.85156" style="156" customWidth="1"/>
    <col min="25" max="25" width="8.35156" style="156" customWidth="1"/>
    <col min="26" max="29" width="6.85156" style="156" customWidth="1"/>
    <col min="30" max="32" width="5.85156" style="156" customWidth="1"/>
    <col min="33" max="33" width="7.17188" style="156" customWidth="1"/>
    <col min="34" max="34" width="9.17188" style="156" customWidth="1"/>
    <col min="35" max="35" width="8.5" style="156" customWidth="1"/>
    <col min="36" max="36" width="5" style="156" customWidth="1"/>
    <col min="37" max="37" width="5.17188" style="156" customWidth="1"/>
    <col min="38" max="38" hidden="1" width="11" style="156" customWidth="1"/>
    <col min="39" max="50" width="6.67188" style="156" customWidth="1"/>
    <col min="51" max="55" hidden="1" width="11" style="156" customWidth="1"/>
    <col min="56" max="57" width="5.5" style="156" customWidth="1"/>
    <col min="58" max="58" width="5.67188" style="156" customWidth="1"/>
    <col min="59" max="60" width="5.5" style="156" customWidth="1"/>
    <col min="61" max="68" width="5.85156" style="156" customWidth="1"/>
    <col min="69" max="69" width="4.67188" style="156" customWidth="1"/>
    <col min="70" max="70" width="7.17188" style="156" customWidth="1"/>
    <col min="71" max="71" hidden="1" width="11" style="156" customWidth="1"/>
    <col min="72" max="72" width="11" style="156" customWidth="1"/>
    <col min="73" max="16384" width="11" style="156"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SUBTOTAL(3,D5:D26)</f>
        <v>22</v>
      </c>
      <c r="D2" t="s" s="37">
        <v>109</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157"/>
    </row>
    <row r="5" ht="24.95" customHeight="1">
      <c r="A5" s="121">
        <f>IF(C5,RANK(B5,$B$5:$B$26),"")</f>
        <v>1</v>
      </c>
      <c r="B5" s="122">
        <f>IF(C5,(O5+AK5+BB5+BR5),"")</f>
        <v>297</v>
      </c>
      <c r="C5" s="123">
        <v>1065</v>
      </c>
      <c r="D5" t="s" s="124">
        <v>110</v>
      </c>
      <c r="E5" t="s" s="124">
        <v>111</v>
      </c>
      <c r="F5" t="s" s="124">
        <v>112</v>
      </c>
      <c r="G5" t="s" s="124">
        <v>74</v>
      </c>
      <c r="H5" t="s" s="124">
        <v>8</v>
      </c>
      <c r="I5" s="125">
        <f>IF(C5,N5,"")</f>
        <v>1</v>
      </c>
      <c r="J5" s="126">
        <f>IF(C5,AJ5,"")</f>
        <v>2</v>
      </c>
      <c r="K5" t="s" s="127">
        <f>IF(C5,BA5,"")</f>
      </c>
      <c r="L5" s="125">
        <f>IF(C5,BL5,"")</f>
        <v>0</v>
      </c>
      <c r="M5" s="128">
        <f>IF($C5,$C5,"")</f>
        <v>1065</v>
      </c>
      <c r="N5" s="129">
        <v>1</v>
      </c>
      <c r="O5" s="130">
        <v>150</v>
      </c>
      <c r="P5" s="131">
        <f>IF($C5,$C5,"")</f>
        <v>1065</v>
      </c>
      <c r="Q5" s="132">
        <v>0</v>
      </c>
      <c r="R5" s="129">
        <v>0</v>
      </c>
      <c r="S5" s="133">
        <v>0</v>
      </c>
      <c r="T5" s="134">
        <f>IF(S5&lt;&gt;"",Q5*3600+R5*60+S5,"")</f>
        <v>0</v>
      </c>
      <c r="U5" s="135">
        <v>1</v>
      </c>
      <c r="V5" s="136">
        <v>44</v>
      </c>
      <c r="W5" s="137">
        <v>19</v>
      </c>
      <c r="X5" s="134">
        <f>IF(W5&lt;&gt;"",U5*60+V5+W5/100,"")</f>
        <v>104.19</v>
      </c>
      <c r="Y5" s="134">
        <f>IF(W5&lt;&gt;"",X5-T5,"")</f>
        <v>104.19</v>
      </c>
      <c r="Z5" s="132">
        <v>0</v>
      </c>
      <c r="AA5" s="129">
        <v>0</v>
      </c>
      <c r="AB5" s="133">
        <v>0</v>
      </c>
      <c r="AC5" s="134">
        <f>IF(AB5&lt;&gt;"",Z5*3600+AA5*60+AB5,"")</f>
        <v>0</v>
      </c>
      <c r="AD5" s="132">
        <v>1</v>
      </c>
      <c r="AE5" s="129">
        <v>44</v>
      </c>
      <c r="AF5" s="137">
        <v>69</v>
      </c>
      <c r="AG5" s="134">
        <f>IF(AF5&lt;&gt;"",AD5*60+AE5+AF5/100,"")</f>
        <v>104.69</v>
      </c>
      <c r="AH5" s="134">
        <f>IF(AF5&lt;&gt;"",AG5-AC5,"")</f>
        <v>104.69</v>
      </c>
      <c r="AI5" s="121">
        <f>IF(OR(Y5&lt;&gt;"",AH5&lt;&gt;""),MIN(Y5,AH5),"")</f>
        <v>104.19</v>
      </c>
      <c r="AJ5" s="138">
        <f>IF(AI5&lt;&gt;"",RANK(AI5,$AI$5:$AI$26,1),"")</f>
        <v>2</v>
      </c>
      <c r="AK5" s="130">
        <v>147</v>
      </c>
      <c r="AL5" s="131">
        <f>IF($C5,$C5,"")</f>
        <v>1065</v>
      </c>
      <c r="AM5" s="139"/>
      <c r="AN5" s="140"/>
      <c r="AO5" s="141"/>
      <c r="AP5" t="s" s="142">
        <f>IF(AO5&lt;&gt;"",AM5*3600+AN5*60+AO5,"")</f>
      </c>
      <c r="AQ5" s="139"/>
      <c r="AR5" s="140"/>
      <c r="AS5" s="141"/>
      <c r="AT5" t="s" s="143">
        <f>IF(AS5&lt;&gt;"",AQ5*3600+AR5*60+AS5,"")</f>
      </c>
      <c r="AU5" t="s" s="144">
        <f>IF(AO5&lt;&gt;"",AT5-AP5,"")</f>
      </c>
      <c r="AV5" s="145">
        <v>0</v>
      </c>
      <c r="AW5" s="138">
        <v>0</v>
      </c>
      <c r="AX5" s="141"/>
      <c r="AY5" t="s" s="142">
        <f>IF(AX5&lt;&gt;"",AX5-AW5,"")</f>
      </c>
      <c r="AZ5" t="s" s="142">
        <f>IF(AT5&lt;&gt;"",AY5*10000-AU5,"")</f>
      </c>
      <c r="BA5" t="s" s="142">
        <f>IF(AX5&lt;&gt;"",RANK(AZ5,$AZ$5:$AZ$26,0),"")</f>
      </c>
      <c r="BB5" s="146">
        <v>0</v>
      </c>
      <c r="BC5" s="131">
        <f>IF($C5,$C5,"")</f>
        <v>1065</v>
      </c>
      <c r="BD5" s="147"/>
      <c r="BE5" s="148"/>
      <c r="BF5" s="149">
        <f>BE5+BD5</f>
        <v>0</v>
      </c>
      <c r="BG5" s="147"/>
      <c r="BH5" s="148"/>
      <c r="BI5" s="149">
        <f>BH5+BG5</f>
        <v>0</v>
      </c>
      <c r="BJ5" s="147"/>
      <c r="BK5" s="148"/>
      <c r="BL5" s="149">
        <f>BK5+BJ5</f>
        <v>0</v>
      </c>
      <c r="BM5" s="147"/>
      <c r="BN5" s="148"/>
      <c r="BO5" s="149">
        <f>BN5+BM5</f>
        <v>0</v>
      </c>
      <c r="BP5" t="s" s="143">
        <f>IF(BD5&lt;&gt;"",BO5+BL5+BI5+BF5,"")</f>
      </c>
      <c r="BQ5" t="s" s="144">
        <f>IF(BD5&lt;&gt;"",RANK(BP5,$BP$5:$BP$26,0),"")</f>
      </c>
      <c r="BR5" s="130">
        <v>0</v>
      </c>
      <c r="BS5" s="131">
        <f>IF($C5,$C5,"")</f>
        <v>1065</v>
      </c>
      <c r="BT5" s="155">
        <f>C1:C26</f>
        <v>1065</v>
      </c>
    </row>
    <row r="6" ht="25" customHeight="1">
      <c r="A6" s="121">
        <f>IF(C6,RANK(B6,$B$5:$B$26),"")</f>
        <v>2</v>
      </c>
      <c r="B6" s="122">
        <f>IF(C6,(O6+AK6+BB6+BR6),"")</f>
        <v>291</v>
      </c>
      <c r="C6" s="123">
        <v>1022</v>
      </c>
      <c r="D6" t="s" s="124">
        <v>113</v>
      </c>
      <c r="E6" t="s" s="124">
        <v>114</v>
      </c>
      <c r="F6" t="s" s="124">
        <v>115</v>
      </c>
      <c r="G6" t="s" s="124">
        <v>74</v>
      </c>
      <c r="H6" t="s" s="124">
        <v>8</v>
      </c>
      <c r="I6" s="125">
        <f>IF(C6,N6,"")</f>
        <v>2</v>
      </c>
      <c r="J6" s="126">
        <f>IF(C6,AJ6,"")</f>
        <v>3</v>
      </c>
      <c r="K6" t="s" s="127">
        <f>IF(C6,BA6,"")</f>
      </c>
      <c r="L6" s="125">
        <f>IF(C6,BL6,"")</f>
        <v>0</v>
      </c>
      <c r="M6" s="128">
        <f>IF($C6,$C6,"")</f>
        <v>1022</v>
      </c>
      <c r="N6" s="129">
        <v>2</v>
      </c>
      <c r="O6" s="130">
        <v>147</v>
      </c>
      <c r="P6" s="131">
        <f>IF($C6,$C6,"")</f>
        <v>1022</v>
      </c>
      <c r="Q6" s="132">
        <v>0</v>
      </c>
      <c r="R6" s="129">
        <v>0</v>
      </c>
      <c r="S6" s="133">
        <v>0</v>
      </c>
      <c r="T6" s="134">
        <f>IF(S6&lt;&gt;"",Q6*3600+R6*60+S6,"")</f>
        <v>0</v>
      </c>
      <c r="U6" s="135">
        <v>1</v>
      </c>
      <c r="V6" s="136">
        <v>45</v>
      </c>
      <c r="W6" s="137">
        <v>0</v>
      </c>
      <c r="X6" s="134">
        <f>IF(W6&lt;&gt;"",U6*60+V6+W6/100,"")</f>
        <v>105</v>
      </c>
      <c r="Y6" s="134">
        <f>IF(W6&lt;&gt;"",X6-T6,"")</f>
        <v>105</v>
      </c>
      <c r="Z6" s="132">
        <v>0</v>
      </c>
      <c r="AA6" s="129">
        <v>0</v>
      </c>
      <c r="AB6" s="133">
        <v>0</v>
      </c>
      <c r="AC6" s="134">
        <f>IF(AB6&lt;&gt;"",Z6*3600+AA6*60+AB6,"")</f>
        <v>0</v>
      </c>
      <c r="AD6" s="132">
        <v>1</v>
      </c>
      <c r="AE6" s="129">
        <v>47</v>
      </c>
      <c r="AF6" s="137">
        <v>31</v>
      </c>
      <c r="AG6" s="134">
        <f>IF(AF6&lt;&gt;"",AD6*60+AE6+AF6/100,"")</f>
        <v>107.31</v>
      </c>
      <c r="AH6" s="134">
        <f>IF(AF6&lt;&gt;"",AG6-AC6,"")</f>
        <v>107.31</v>
      </c>
      <c r="AI6" s="121">
        <f>IF(OR(Y6&lt;&gt;"",AH6&lt;&gt;""),MIN(Y6,AH6),"")</f>
        <v>105</v>
      </c>
      <c r="AJ6" s="138">
        <f>IF(AI6&lt;&gt;"",RANK(AI6,$AI$5:$AI$26,1),"")</f>
        <v>3</v>
      </c>
      <c r="AK6" s="130">
        <v>144</v>
      </c>
      <c r="AL6" s="131">
        <f>IF($C6,$C6,"")</f>
        <v>1022</v>
      </c>
      <c r="AM6" s="139"/>
      <c r="AN6" s="140"/>
      <c r="AO6" s="141"/>
      <c r="AP6" t="s" s="142">
        <f>IF(AO6&lt;&gt;"",AM6*3600+AN6*60+AO6,"")</f>
      </c>
      <c r="AQ6" s="139"/>
      <c r="AR6" s="140"/>
      <c r="AS6" s="141"/>
      <c r="AT6" t="s" s="143">
        <f>IF(AS6&lt;&gt;"",AQ6*3600+AR6*60+AS6,"")</f>
      </c>
      <c r="AU6" t="s" s="144">
        <f>IF(AO6&lt;&gt;"",AT6-AP6,"")</f>
      </c>
      <c r="AV6" s="145">
        <v>0</v>
      </c>
      <c r="AW6" s="138">
        <v>0</v>
      </c>
      <c r="AX6" s="141"/>
      <c r="AY6" t="s" s="142">
        <f>IF(AX6&lt;&gt;"",AX6-AW6,"")</f>
      </c>
      <c r="AZ6" t="s" s="142">
        <f>IF(AT6&lt;&gt;"",AY6*10000-AU6,"")</f>
      </c>
      <c r="BA6" t="s" s="142">
        <f>IF(AX6&lt;&gt;"",RANK(AZ6,$AZ$5:$AZ$26,0),"")</f>
      </c>
      <c r="BB6" s="146">
        <v>0</v>
      </c>
      <c r="BC6" s="131">
        <f>IF($C6,$C6,"")</f>
        <v>1022</v>
      </c>
      <c r="BD6" s="147"/>
      <c r="BE6" s="148"/>
      <c r="BF6" s="149">
        <f>BE6+BD6</f>
        <v>0</v>
      </c>
      <c r="BG6" s="147"/>
      <c r="BH6" s="148"/>
      <c r="BI6" s="149">
        <f>BH6+BG6</f>
        <v>0</v>
      </c>
      <c r="BJ6" s="147"/>
      <c r="BK6" s="148"/>
      <c r="BL6" s="149">
        <f>BK6+BJ6</f>
        <v>0</v>
      </c>
      <c r="BM6" s="147"/>
      <c r="BN6" s="148"/>
      <c r="BO6" s="149">
        <f>BN6+BM6</f>
        <v>0</v>
      </c>
      <c r="BP6" t="s" s="143">
        <f>IF(BD6&lt;&gt;"",BO6+BL6+BI6+BF6,"")</f>
      </c>
      <c r="BQ6" t="s" s="144">
        <f>IF(BD6&lt;&gt;"",RANK(BP6,$BP$5:$BP$26,0),"")</f>
      </c>
      <c r="BR6" s="130">
        <v>0</v>
      </c>
      <c r="BS6" s="131">
        <f>IF($C6,$C6,"")</f>
        <v>1022</v>
      </c>
      <c r="BT6" s="150">
        <f>C1:C26</f>
        <v>1022</v>
      </c>
    </row>
    <row r="7" ht="24.95" customHeight="1">
      <c r="A7" s="121">
        <f>IF(C7,RANK(B7,$B$5:$B$26),"")</f>
        <v>3</v>
      </c>
      <c r="B7" s="122">
        <f>IF(C7,(O7+AK7+BB7+BR7),"")</f>
        <v>279</v>
      </c>
      <c r="C7" s="123">
        <v>1014</v>
      </c>
      <c r="D7" t="s" s="124">
        <v>116</v>
      </c>
      <c r="E7" t="s" s="124">
        <v>117</v>
      </c>
      <c r="F7" t="s" s="124">
        <v>118</v>
      </c>
      <c r="G7" t="s" s="124">
        <v>74</v>
      </c>
      <c r="H7" t="s" s="124">
        <v>8</v>
      </c>
      <c r="I7" s="125">
        <f>IF(C7,N7,"")</f>
        <v>8</v>
      </c>
      <c r="J7" s="126">
        <f>IF(C7,AJ7,"")</f>
        <v>1</v>
      </c>
      <c r="K7" t="s" s="127">
        <f>IF(C7,BA7,"")</f>
      </c>
      <c r="L7" s="125">
        <f>IF(C7,BL7,"")</f>
        <v>0</v>
      </c>
      <c r="M7" s="128">
        <f>IF($C7,$C7,"")</f>
        <v>1014</v>
      </c>
      <c r="N7" s="129">
        <v>8</v>
      </c>
      <c r="O7" s="130">
        <v>129</v>
      </c>
      <c r="P7" s="131">
        <f>IF($C7,$C7,"")</f>
        <v>1014</v>
      </c>
      <c r="Q7" s="132">
        <v>0</v>
      </c>
      <c r="R7" s="129">
        <v>0</v>
      </c>
      <c r="S7" s="133">
        <v>0</v>
      </c>
      <c r="T7" s="134">
        <f>IF(S7&lt;&gt;"",Q7*3600+R7*60+S7,"")</f>
        <v>0</v>
      </c>
      <c r="U7" s="135">
        <v>1</v>
      </c>
      <c r="V7" s="136">
        <v>43</v>
      </c>
      <c r="W7" s="137">
        <v>75</v>
      </c>
      <c r="X7" s="134">
        <f>IF(W7&lt;&gt;"",U7*60+V7+W7/100,"")</f>
        <v>103.75</v>
      </c>
      <c r="Y7" s="134">
        <f>IF(W7&lt;&gt;"",X7-T7,"")</f>
        <v>103.75</v>
      </c>
      <c r="Z7" s="132">
        <v>0</v>
      </c>
      <c r="AA7" s="129">
        <v>0</v>
      </c>
      <c r="AB7" s="133">
        <v>0</v>
      </c>
      <c r="AC7" s="134">
        <f>IF(AB7&lt;&gt;"",Z7*3600+AA7*60+AB7,"")</f>
        <v>0</v>
      </c>
      <c r="AD7" s="132">
        <v>1</v>
      </c>
      <c r="AE7" s="129">
        <v>46</v>
      </c>
      <c r="AF7" s="137">
        <v>23</v>
      </c>
      <c r="AG7" s="134">
        <f>IF(AF7&lt;&gt;"",AD7*60+AE7+AF7/100,"")</f>
        <v>106.23</v>
      </c>
      <c r="AH7" s="134">
        <f>IF(AF7&lt;&gt;"",AG7-AC7,"")</f>
        <v>106.23</v>
      </c>
      <c r="AI7" s="121">
        <f>IF(OR(Y7&lt;&gt;"",AH7&lt;&gt;""),MIN(Y7,AH7),"")</f>
        <v>103.75</v>
      </c>
      <c r="AJ7" s="138">
        <f>IF(AI7&lt;&gt;"",RANK(AI7,$AI$5:$AI$26,1),"")</f>
        <v>1</v>
      </c>
      <c r="AK7" s="130">
        <v>150</v>
      </c>
      <c r="AL7" s="131">
        <f>IF($C7,$C7,"")</f>
        <v>1014</v>
      </c>
      <c r="AM7" s="139"/>
      <c r="AN7" s="140"/>
      <c r="AO7" s="141"/>
      <c r="AP7" t="s" s="142">
        <f>IF(AO7&lt;&gt;"",AM7*3600+AN7*60+AO7,"")</f>
      </c>
      <c r="AQ7" s="139"/>
      <c r="AR7" s="140"/>
      <c r="AS7" s="141"/>
      <c r="AT7" t="s" s="143">
        <f>IF(AS7&lt;&gt;"",AQ7*3600+AR7*60+AS7,"")</f>
      </c>
      <c r="AU7" t="s" s="144">
        <f>IF(AO7&lt;&gt;"",AT7-AP7,"")</f>
      </c>
      <c r="AV7" s="145">
        <v>0</v>
      </c>
      <c r="AW7" s="138">
        <v>0</v>
      </c>
      <c r="AX7" s="141"/>
      <c r="AY7" t="s" s="142">
        <f>IF(AX7&lt;&gt;"",AX7-AW7,"")</f>
      </c>
      <c r="AZ7" t="s" s="142">
        <f>IF(AT7&lt;&gt;"",AY7*10000-AU7,"")</f>
      </c>
      <c r="BA7" t="s" s="142">
        <f>IF(AX7&lt;&gt;"",RANK(AZ7,$AZ$5:$AZ$26,0),"")</f>
      </c>
      <c r="BB7" s="146">
        <v>0</v>
      </c>
      <c r="BC7" s="131">
        <f>IF($C7,$C7,"")</f>
        <v>1014</v>
      </c>
      <c r="BD7" s="147"/>
      <c r="BE7" s="148"/>
      <c r="BF7" s="149">
        <f>BE7+BD7</f>
        <v>0</v>
      </c>
      <c r="BG7" s="147"/>
      <c r="BH7" s="148"/>
      <c r="BI7" s="149">
        <f>BH7+BG7</f>
        <v>0</v>
      </c>
      <c r="BJ7" s="147"/>
      <c r="BK7" s="148"/>
      <c r="BL7" s="149">
        <f>BK7+BJ7</f>
        <v>0</v>
      </c>
      <c r="BM7" s="147"/>
      <c r="BN7" s="148"/>
      <c r="BO7" s="149">
        <f>BN7+BM7</f>
        <v>0</v>
      </c>
      <c r="BP7" t="s" s="143">
        <f>IF(BD7&lt;&gt;"",BO7+BL7+BI7+BF7,"")</f>
      </c>
      <c r="BQ7" t="s" s="144">
        <f>IF(BD7&lt;&gt;"",RANK(BP7,$BP$5:$BP$26,0),"")</f>
      </c>
      <c r="BR7" s="130">
        <v>0</v>
      </c>
      <c r="BS7" s="131">
        <f>IF($C7,$C7,"")</f>
        <v>1014</v>
      </c>
      <c r="BT7" s="151">
        <f>C1:C26</f>
        <v>1014</v>
      </c>
    </row>
    <row r="8" ht="24.95" customHeight="1">
      <c r="A8" s="121">
        <f>IF(C8,RANK(B8,$B$5:$B$26),"")</f>
        <v>4</v>
      </c>
      <c r="B8" s="122">
        <f>IF(C8,(O8+AK8+BB8+BR8),"")</f>
        <v>276</v>
      </c>
      <c r="C8" s="123">
        <v>1026</v>
      </c>
      <c r="D8" t="s" s="124">
        <v>119</v>
      </c>
      <c r="E8" t="s" s="124">
        <v>120</v>
      </c>
      <c r="F8" t="s" s="124">
        <v>121</v>
      </c>
      <c r="G8" t="s" s="124">
        <v>74</v>
      </c>
      <c r="H8" t="s" s="124">
        <v>8</v>
      </c>
      <c r="I8" s="125">
        <f>IF(C8,N8,"")</f>
        <v>5</v>
      </c>
      <c r="J8" s="126">
        <f>IF(C8,AJ8,"")</f>
        <v>5</v>
      </c>
      <c r="K8" t="s" s="127">
        <f>IF(C8,BA8,"")</f>
      </c>
      <c r="L8" s="125">
        <f>IF(C8,BL8,"")</f>
        <v>0</v>
      </c>
      <c r="M8" s="128">
        <f>IF($C8,$C8,"")</f>
        <v>1026</v>
      </c>
      <c r="N8" s="129">
        <v>5</v>
      </c>
      <c r="O8" s="130">
        <v>138</v>
      </c>
      <c r="P8" s="131">
        <f>IF($C8,$C8,"")</f>
        <v>1026</v>
      </c>
      <c r="Q8" s="132">
        <v>0</v>
      </c>
      <c r="R8" s="129">
        <v>0</v>
      </c>
      <c r="S8" s="133">
        <v>0</v>
      </c>
      <c r="T8" s="134">
        <f>IF(S8&lt;&gt;"",Q8*3600+R8*60+S8,"")</f>
        <v>0</v>
      </c>
      <c r="U8" s="135">
        <v>1</v>
      </c>
      <c r="V8" s="136">
        <v>47</v>
      </c>
      <c r="W8" s="137">
        <v>55</v>
      </c>
      <c r="X8" s="134">
        <f>IF(W8&lt;&gt;"",U8*60+V8+W8/100,"")</f>
        <v>107.55</v>
      </c>
      <c r="Y8" s="134">
        <f>IF(W8&lt;&gt;"",X8-T8,"")</f>
        <v>107.55</v>
      </c>
      <c r="Z8" s="132">
        <v>0</v>
      </c>
      <c r="AA8" s="129">
        <v>0</v>
      </c>
      <c r="AB8" s="133">
        <v>0</v>
      </c>
      <c r="AC8" s="134">
        <f>IF(AB8&lt;&gt;"",Z8*3600+AA8*60+AB8,"")</f>
        <v>0</v>
      </c>
      <c r="AD8" s="132">
        <v>1</v>
      </c>
      <c r="AE8" s="129">
        <v>46</v>
      </c>
      <c r="AF8" s="137">
        <v>81</v>
      </c>
      <c r="AG8" s="134">
        <f>IF(AF8&lt;&gt;"",AD8*60+AE8+AF8/100,"")</f>
        <v>106.81</v>
      </c>
      <c r="AH8" s="134">
        <f>IF(AF8&lt;&gt;"",AG8-AC8,"")</f>
        <v>106.81</v>
      </c>
      <c r="AI8" s="121">
        <f>IF(OR(Y8&lt;&gt;"",AH8&lt;&gt;""),MIN(Y8,AH8),"")</f>
        <v>106.81</v>
      </c>
      <c r="AJ8" s="138">
        <f>IF(AI8&lt;&gt;"",RANK(AI8,$AI$5:$AI$26,1),"")</f>
        <v>5</v>
      </c>
      <c r="AK8" s="130">
        <v>138</v>
      </c>
      <c r="AL8" s="131">
        <f>IF($C8,$C8,"")</f>
        <v>1026</v>
      </c>
      <c r="AM8" s="139"/>
      <c r="AN8" s="140"/>
      <c r="AO8" s="141"/>
      <c r="AP8" t="s" s="142">
        <f>IF(AO8&lt;&gt;"",AM8*3600+AN8*60+AO8,"")</f>
      </c>
      <c r="AQ8" s="139"/>
      <c r="AR8" s="140"/>
      <c r="AS8" s="141"/>
      <c r="AT8" t="s" s="143">
        <f>IF(AS8&lt;&gt;"",AQ8*3600+AR8*60+AS8,"")</f>
      </c>
      <c r="AU8" t="s" s="144">
        <f>IF(AO8&lt;&gt;"",AT8-AP8,"")</f>
      </c>
      <c r="AV8" s="145">
        <v>0</v>
      </c>
      <c r="AW8" s="138">
        <v>0</v>
      </c>
      <c r="AX8" s="141"/>
      <c r="AY8" t="s" s="142">
        <f>IF(AX8&lt;&gt;"",AX8-AW8,"")</f>
      </c>
      <c r="AZ8" t="s" s="142">
        <f>IF(AT8&lt;&gt;"",AY8*10000-AU8,"")</f>
      </c>
      <c r="BA8" t="s" s="142">
        <f>IF(AX8&lt;&gt;"",RANK(AZ8,$AZ$5:$AZ$26,0),"")</f>
      </c>
      <c r="BB8" s="146">
        <v>0</v>
      </c>
      <c r="BC8" s="131">
        <f>IF($C8,$C8,"")</f>
        <v>1026</v>
      </c>
      <c r="BD8" s="147"/>
      <c r="BE8" s="148"/>
      <c r="BF8" s="149">
        <f>BE8+BD8</f>
        <v>0</v>
      </c>
      <c r="BG8" s="147"/>
      <c r="BH8" s="148"/>
      <c r="BI8" s="149">
        <f>BH8+BG8</f>
        <v>0</v>
      </c>
      <c r="BJ8" s="147"/>
      <c r="BK8" s="148"/>
      <c r="BL8" s="149">
        <f>BK8+BJ8</f>
        <v>0</v>
      </c>
      <c r="BM8" s="147"/>
      <c r="BN8" s="148"/>
      <c r="BO8" s="149">
        <f>BN8+BM8</f>
        <v>0</v>
      </c>
      <c r="BP8" t="s" s="143">
        <f>IF(BD8&lt;&gt;"",BO8+BL8+BI8+BF8,"")</f>
      </c>
      <c r="BQ8" t="s" s="144">
        <f>IF(BD8&lt;&gt;"",RANK(BP8,$BP$5:$BP$26,0),"")</f>
      </c>
      <c r="BR8" s="130">
        <v>0</v>
      </c>
      <c r="BS8" s="131">
        <f>IF($C8,$C8,"")</f>
        <v>1026</v>
      </c>
      <c r="BT8" s="151">
        <f>C1:C26</f>
        <v>1026</v>
      </c>
    </row>
    <row r="9" ht="25" customHeight="1">
      <c r="A9" s="121">
        <f>IF(C9,RANK(B9,$B$5:$B$26),"")</f>
        <v>5</v>
      </c>
      <c r="B9" s="122">
        <f>IF(C9,(O9+AK9+BB9+BR9),"")</f>
        <v>273</v>
      </c>
      <c r="C9" s="123">
        <v>1030</v>
      </c>
      <c r="D9" t="s" s="124">
        <v>122</v>
      </c>
      <c r="E9" t="s" s="124">
        <v>123</v>
      </c>
      <c r="F9" t="s" s="124">
        <v>80</v>
      </c>
      <c r="G9" t="s" s="124">
        <v>74</v>
      </c>
      <c r="H9" t="s" s="124">
        <v>8</v>
      </c>
      <c r="I9" s="125">
        <f>IF(C9,N9,"")</f>
        <v>4</v>
      </c>
      <c r="J9" s="126">
        <f>IF(C9,AJ9,"")</f>
        <v>7</v>
      </c>
      <c r="K9" t="s" s="127">
        <f>IF(C9,BA9,"")</f>
      </c>
      <c r="L9" s="125">
        <f>IF(C9,BL9,"")</f>
        <v>0</v>
      </c>
      <c r="M9" s="128">
        <f>IF($C9,$C9,"")</f>
        <v>1030</v>
      </c>
      <c r="N9" s="129">
        <v>4</v>
      </c>
      <c r="O9" s="130">
        <v>141</v>
      </c>
      <c r="P9" s="131">
        <f>IF($C9,$C9,"")</f>
        <v>1030</v>
      </c>
      <c r="Q9" s="132">
        <v>0</v>
      </c>
      <c r="R9" s="129">
        <v>0</v>
      </c>
      <c r="S9" s="133">
        <v>0</v>
      </c>
      <c r="T9" s="134">
        <f>IF(S9&lt;&gt;"",Q9*3600+R9*60+S9,"")</f>
        <v>0</v>
      </c>
      <c r="U9" s="135">
        <v>1</v>
      </c>
      <c r="V9" s="136">
        <v>56</v>
      </c>
      <c r="W9" s="137">
        <v>28</v>
      </c>
      <c r="X9" s="134">
        <f>IF(W9&lt;&gt;"",U9*60+V9+W9/100,"")</f>
        <v>116.28</v>
      </c>
      <c r="Y9" s="134">
        <f>IF(W9&lt;&gt;"",X9-T9,"")</f>
        <v>116.28</v>
      </c>
      <c r="Z9" s="132">
        <v>0</v>
      </c>
      <c r="AA9" s="129">
        <v>0</v>
      </c>
      <c r="AB9" s="133">
        <v>0</v>
      </c>
      <c r="AC9" s="134">
        <f>IF(AB9&lt;&gt;"",Z9*3600+AA9*60+AB9,"")</f>
        <v>0</v>
      </c>
      <c r="AD9" s="132">
        <v>1</v>
      </c>
      <c r="AE9" s="129">
        <v>53</v>
      </c>
      <c r="AF9" s="137">
        <v>90</v>
      </c>
      <c r="AG9" s="134">
        <f>IF(AF9&lt;&gt;"",AD9*60+AE9+AF9/100,"")</f>
        <v>113.9</v>
      </c>
      <c r="AH9" s="134">
        <f>IF(AF9&lt;&gt;"",AG9-AC9,"")</f>
        <v>113.9</v>
      </c>
      <c r="AI9" s="121">
        <f>IF(OR(Y9&lt;&gt;"",AH9&lt;&gt;""),MIN(Y9,AH9),"")</f>
        <v>113.9</v>
      </c>
      <c r="AJ9" s="138">
        <f>IF(AI9&lt;&gt;"",RANK(AI9,$AI$5:$AI$26,1),"")</f>
        <v>7</v>
      </c>
      <c r="AK9" s="130">
        <v>132</v>
      </c>
      <c r="AL9" s="131">
        <f>IF($C9,$C9,"")</f>
        <v>1030</v>
      </c>
      <c r="AM9" s="139"/>
      <c r="AN9" s="140"/>
      <c r="AO9" s="141"/>
      <c r="AP9" t="s" s="142">
        <f>IF(AO9&lt;&gt;"",AM9*3600+AN9*60+AO9,"")</f>
      </c>
      <c r="AQ9" s="139"/>
      <c r="AR9" s="140"/>
      <c r="AS9" s="141"/>
      <c r="AT9" t="s" s="143">
        <f>IF(AS9&lt;&gt;"",AQ9*3600+AR9*60+AS9,"")</f>
      </c>
      <c r="AU9" t="s" s="144">
        <f>IF(AO9&lt;&gt;"",AT9-AP9,"")</f>
      </c>
      <c r="AV9" s="145">
        <v>0</v>
      </c>
      <c r="AW9" s="138">
        <v>0</v>
      </c>
      <c r="AX9" s="141"/>
      <c r="AY9" t="s" s="142">
        <f>IF(AX9&lt;&gt;"",AX9-AW9,"")</f>
      </c>
      <c r="AZ9" t="s" s="142">
        <f>IF(AT9&lt;&gt;"",AY9*10000-AU9,"")</f>
      </c>
      <c r="BA9" t="s" s="142">
        <f>IF(AX9&lt;&gt;"",RANK(AZ9,$AZ$5:$AZ$26,0),"")</f>
      </c>
      <c r="BB9" s="146">
        <v>0</v>
      </c>
      <c r="BC9" s="131">
        <f>IF($C9,$C9,"")</f>
        <v>1030</v>
      </c>
      <c r="BD9" s="147"/>
      <c r="BE9" s="148"/>
      <c r="BF9" s="149">
        <f>BE9+BD9</f>
        <v>0</v>
      </c>
      <c r="BG9" s="147"/>
      <c r="BH9" s="148"/>
      <c r="BI9" s="149">
        <f>BH9+BG9</f>
        <v>0</v>
      </c>
      <c r="BJ9" s="147"/>
      <c r="BK9" s="148"/>
      <c r="BL9" s="149">
        <f>BK9+BJ9</f>
        <v>0</v>
      </c>
      <c r="BM9" s="147"/>
      <c r="BN9" s="148"/>
      <c r="BO9" s="149">
        <f>BN9+BM9</f>
        <v>0</v>
      </c>
      <c r="BP9" t="s" s="143">
        <f>IF(BD9&lt;&gt;"",BO9+BL9+BI9+BF9,"")</f>
      </c>
      <c r="BQ9" t="s" s="144">
        <f>IF(BD9&lt;&gt;"",RANK(BP9,$BP$5:$BP$26,0),"")</f>
      </c>
      <c r="BR9" s="130">
        <v>0</v>
      </c>
      <c r="BS9" s="131">
        <f>IF($C9,$C9,"")</f>
        <v>1030</v>
      </c>
      <c r="BT9" s="153">
        <f>C1:C26</f>
        <v>1030</v>
      </c>
    </row>
    <row r="10" ht="24.95" customHeight="1">
      <c r="A10" s="121">
        <f>IF(C10,RANK(B10,$B$5:$B$26),"")</f>
        <v>6</v>
      </c>
      <c r="B10" s="122">
        <f>IF(C10,(O10+AK10+BB10+BR10),"")</f>
        <v>264</v>
      </c>
      <c r="C10" s="123">
        <v>1051</v>
      </c>
      <c r="D10" t="s" s="124">
        <v>124</v>
      </c>
      <c r="E10" t="s" s="124">
        <v>125</v>
      </c>
      <c r="F10" t="s" s="124">
        <v>126</v>
      </c>
      <c r="G10" t="s" s="124">
        <v>74</v>
      </c>
      <c r="H10" t="s" s="124">
        <v>8</v>
      </c>
      <c r="I10" s="125">
        <f>IF(C10,N10,"")</f>
        <v>6</v>
      </c>
      <c r="J10" s="126">
        <f>IF(C10,AJ10,"")</f>
        <v>8</v>
      </c>
      <c r="K10" t="s" s="127">
        <f>IF(C10,BA10,"")</f>
      </c>
      <c r="L10" s="125">
        <f>IF(C10,BL10,"")</f>
        <v>0</v>
      </c>
      <c r="M10" s="128">
        <f>IF($C10,$C10,"")</f>
        <v>1051</v>
      </c>
      <c r="N10" s="129">
        <v>6</v>
      </c>
      <c r="O10" s="130">
        <v>135</v>
      </c>
      <c r="P10" s="131">
        <f>IF($C10,$C10,"")</f>
        <v>1051</v>
      </c>
      <c r="Q10" s="132">
        <v>0</v>
      </c>
      <c r="R10" s="129">
        <v>0</v>
      </c>
      <c r="S10" s="133">
        <v>0</v>
      </c>
      <c r="T10" s="134">
        <f>IF(S10&lt;&gt;"",Q10*3600+R10*60+S10,"")</f>
        <v>0</v>
      </c>
      <c r="U10" s="135">
        <v>2</v>
      </c>
      <c r="V10" s="136">
        <v>1</v>
      </c>
      <c r="W10" s="137">
        <v>40</v>
      </c>
      <c r="X10" s="134">
        <f>IF(W10&lt;&gt;"",U10*60+V10+W10/100,"")</f>
        <v>121.4</v>
      </c>
      <c r="Y10" s="134">
        <f>IF(W10&lt;&gt;"",X10-T10,"")</f>
        <v>121.4</v>
      </c>
      <c r="Z10" s="132">
        <v>0</v>
      </c>
      <c r="AA10" s="129">
        <v>0</v>
      </c>
      <c r="AB10" s="133">
        <v>0</v>
      </c>
      <c r="AC10" s="134">
        <f>IF(AB10&lt;&gt;"",Z10*3600+AA10*60+AB10,"")</f>
        <v>0</v>
      </c>
      <c r="AD10" s="132">
        <v>1</v>
      </c>
      <c r="AE10" s="129">
        <v>54</v>
      </c>
      <c r="AF10" s="137">
        <v>11</v>
      </c>
      <c r="AG10" s="134">
        <f>IF(AF10&lt;&gt;"",AD10*60+AE10+AF10/100,"")</f>
        <v>114.11</v>
      </c>
      <c r="AH10" s="134">
        <f>IF(AF10&lt;&gt;"",AG10-AC10,"")</f>
        <v>114.11</v>
      </c>
      <c r="AI10" s="121">
        <f>IF(OR(Y10&lt;&gt;"",AH10&lt;&gt;""),MIN(Y10,AH10),"")</f>
        <v>114.11</v>
      </c>
      <c r="AJ10" s="138">
        <f>IF(AI10&lt;&gt;"",RANK(AI10,$AI$5:$AI$26,1),"")</f>
        <v>8</v>
      </c>
      <c r="AK10" s="130">
        <v>129</v>
      </c>
      <c r="AL10" s="131">
        <f>IF($C10,$C10,"")</f>
        <v>1051</v>
      </c>
      <c r="AM10" s="139"/>
      <c r="AN10" s="140"/>
      <c r="AO10" s="141"/>
      <c r="AP10" t="s" s="142">
        <f>IF(AO10&lt;&gt;"",AM10*3600+AN10*60+AO10,"")</f>
      </c>
      <c r="AQ10" s="139"/>
      <c r="AR10" s="140"/>
      <c r="AS10" s="141"/>
      <c r="AT10" t="s" s="143">
        <f>IF(AS10&lt;&gt;"",AQ10*3600+AR10*60+AS10,"")</f>
      </c>
      <c r="AU10" t="s" s="144">
        <f>IF(AO10&lt;&gt;"",AT10-AP10,"")</f>
      </c>
      <c r="AV10" s="145">
        <v>0</v>
      </c>
      <c r="AW10" s="138">
        <v>0</v>
      </c>
      <c r="AX10" s="141"/>
      <c r="AY10" t="s" s="142">
        <f>IF(AX10&lt;&gt;"",AX10-AW10,"")</f>
      </c>
      <c r="AZ10" t="s" s="142">
        <f>IF(AT10&lt;&gt;"",AY10*10000-AU10,"")</f>
      </c>
      <c r="BA10" t="s" s="142">
        <f>IF(AX10&lt;&gt;"",RANK(AZ10,$AZ$5:$AZ$26,0),"")</f>
      </c>
      <c r="BB10" s="146">
        <v>0</v>
      </c>
      <c r="BC10" s="131">
        <f>IF($C10,$C10,"")</f>
        <v>1051</v>
      </c>
      <c r="BD10" s="147"/>
      <c r="BE10" s="148"/>
      <c r="BF10" s="149">
        <f>BE10+BD10</f>
        <v>0</v>
      </c>
      <c r="BG10" s="147"/>
      <c r="BH10" s="148"/>
      <c r="BI10" s="149">
        <f>BH10+BG10</f>
        <v>0</v>
      </c>
      <c r="BJ10" s="147"/>
      <c r="BK10" s="148"/>
      <c r="BL10" s="149">
        <f>BK10+BJ10</f>
        <v>0</v>
      </c>
      <c r="BM10" s="147"/>
      <c r="BN10" s="148"/>
      <c r="BO10" s="149">
        <f>BN10+BM10</f>
        <v>0</v>
      </c>
      <c r="BP10" t="s" s="143">
        <f>IF(BD10&lt;&gt;"",BO10+BL10+BI10+BF10,"")</f>
      </c>
      <c r="BQ10" t="s" s="144">
        <f>IF(BD10&lt;&gt;"",RANK(BP10,$BP$5:$BP$26,0),"")</f>
      </c>
      <c r="BR10" s="130">
        <v>0</v>
      </c>
      <c r="BS10" s="131">
        <f>IF($C10,$C10,"")</f>
        <v>1051</v>
      </c>
      <c r="BT10" s="151">
        <f>C1:C26</f>
        <v>1051</v>
      </c>
    </row>
    <row r="11" ht="25" customHeight="1">
      <c r="A11" s="121">
        <f>IF(C11,RANK(B11,$B$5:$B$26),"")</f>
        <v>7</v>
      </c>
      <c r="B11" s="122">
        <f>IF(C11,(O11+AK11+BB11+BR11),"")</f>
        <v>262</v>
      </c>
      <c r="C11" s="123">
        <v>1081</v>
      </c>
      <c r="D11" t="s" s="124">
        <v>127</v>
      </c>
      <c r="E11" t="s" s="124">
        <v>128</v>
      </c>
      <c r="F11" t="s" s="124">
        <v>129</v>
      </c>
      <c r="G11" t="s" s="124">
        <v>74</v>
      </c>
      <c r="H11" t="s" s="124">
        <v>8</v>
      </c>
      <c r="I11" s="125">
        <f>IF(C11,N11,"")</f>
        <v>3</v>
      </c>
      <c r="J11" s="126">
        <f>IF(C11,AJ11,"")</f>
        <v>12</v>
      </c>
      <c r="K11" t="s" s="127">
        <f>IF(C11,BA11,"")</f>
      </c>
      <c r="L11" s="125">
        <f>IF(C11,BL11,"")</f>
        <v>0</v>
      </c>
      <c r="M11" s="128">
        <f>IF($C11,$C11,"")</f>
        <v>1081</v>
      </c>
      <c r="N11" s="129">
        <v>3</v>
      </c>
      <c r="O11" s="130">
        <v>144</v>
      </c>
      <c r="P11" s="131">
        <f>IF($C11,$C11,"")</f>
        <v>1081</v>
      </c>
      <c r="Q11" s="132">
        <v>0</v>
      </c>
      <c r="R11" s="129">
        <v>0</v>
      </c>
      <c r="S11" s="133">
        <v>0</v>
      </c>
      <c r="T11" s="134">
        <f>IF(S11&lt;&gt;"",Q11*3600+R11*60+S11,"")</f>
        <v>0</v>
      </c>
      <c r="U11" s="135">
        <v>2</v>
      </c>
      <c r="V11" s="136">
        <v>1</v>
      </c>
      <c r="W11" s="137">
        <v>19</v>
      </c>
      <c r="X11" s="134">
        <f>IF(W11&lt;&gt;"",U11*60+V11+W11/100,"")</f>
        <v>121.19</v>
      </c>
      <c r="Y11" s="134">
        <f>IF(W11&lt;&gt;"",X11-T11,"")</f>
        <v>121.19</v>
      </c>
      <c r="Z11" s="132">
        <v>0</v>
      </c>
      <c r="AA11" s="129">
        <v>0</v>
      </c>
      <c r="AB11" s="133">
        <v>0</v>
      </c>
      <c r="AC11" s="134">
        <f>IF(AB11&lt;&gt;"",Z11*3600+AA11*60+AB11,"")</f>
        <v>0</v>
      </c>
      <c r="AD11" s="132">
        <v>2</v>
      </c>
      <c r="AE11" s="129">
        <v>3</v>
      </c>
      <c r="AF11" s="137">
        <v>25</v>
      </c>
      <c r="AG11" s="134">
        <f>IF(AF11&lt;&gt;"",AD11*60+AE11+AF11/100,"")</f>
        <v>123.25</v>
      </c>
      <c r="AH11" s="134">
        <f>IF(AF11&lt;&gt;"",AG11-AC11,"")</f>
        <v>123.25</v>
      </c>
      <c r="AI11" s="121">
        <f>IF(OR(Y11&lt;&gt;"",AH11&lt;&gt;""),MIN(Y11,AH11),"")</f>
        <v>121.19</v>
      </c>
      <c r="AJ11" s="138">
        <f>IF(AI11&lt;&gt;"",RANK(AI11,$AI$5:$AI$26,1),"")</f>
        <v>12</v>
      </c>
      <c r="AK11" s="130">
        <v>118</v>
      </c>
      <c r="AL11" s="131">
        <f>IF($C11,$C11,"")</f>
        <v>1081</v>
      </c>
      <c r="AM11" s="139"/>
      <c r="AN11" s="140"/>
      <c r="AO11" s="141"/>
      <c r="AP11" t="s" s="142">
        <f>IF(AO11&lt;&gt;"",AM11*3600+AN11*60+AO11,"")</f>
      </c>
      <c r="AQ11" s="139"/>
      <c r="AR11" s="140"/>
      <c r="AS11" s="141"/>
      <c r="AT11" t="s" s="143">
        <f>IF(AS11&lt;&gt;"",AQ11*3600+AR11*60+AS11,"")</f>
      </c>
      <c r="AU11" t="s" s="144">
        <f>IF(AO11&lt;&gt;"",AT11-AP11,"")</f>
      </c>
      <c r="AV11" s="145">
        <v>0</v>
      </c>
      <c r="AW11" s="138">
        <v>0</v>
      </c>
      <c r="AX11" s="141"/>
      <c r="AY11" t="s" s="142">
        <f>IF(AX11&lt;&gt;"",AX11-AW11,"")</f>
      </c>
      <c r="AZ11" t="s" s="142">
        <f>IF(AT11&lt;&gt;"",AY11*10000-AU11,"")</f>
      </c>
      <c r="BA11" t="s" s="142">
        <f>IF(AX11&lt;&gt;"",RANK(AZ11,$AZ$5:$AZ$26,0),"")</f>
      </c>
      <c r="BB11" s="146">
        <v>0</v>
      </c>
      <c r="BC11" s="131">
        <f>IF($C11,$C11,"")</f>
        <v>1081</v>
      </c>
      <c r="BD11" s="147"/>
      <c r="BE11" s="148"/>
      <c r="BF11" s="149">
        <f>BE11+BD11</f>
        <v>0</v>
      </c>
      <c r="BG11" s="147"/>
      <c r="BH11" s="148"/>
      <c r="BI11" s="149">
        <f>BH11+BG11</f>
        <v>0</v>
      </c>
      <c r="BJ11" s="147"/>
      <c r="BK11" s="148"/>
      <c r="BL11" s="149">
        <f>BK11+BJ11</f>
        <v>0</v>
      </c>
      <c r="BM11" s="147"/>
      <c r="BN11" s="148"/>
      <c r="BO11" s="149">
        <f>BN11+BM11</f>
        <v>0</v>
      </c>
      <c r="BP11" t="s" s="143">
        <f>IF(BD11&lt;&gt;"",BO11+BL11+BI11+BF11,"")</f>
      </c>
      <c r="BQ11" t="s" s="144">
        <f>IF(BD11&lt;&gt;"",RANK(BP11,$BP$5:$BP$26,0),"")</f>
      </c>
      <c r="BR11" s="130">
        <v>0</v>
      </c>
      <c r="BS11" s="131">
        <f>IF($C11,$C11,"")</f>
        <v>1081</v>
      </c>
      <c r="BT11" s="153">
        <f>C1:C26</f>
        <v>1081</v>
      </c>
    </row>
    <row r="12" ht="24.95" customHeight="1">
      <c r="A12" s="121">
        <f>IF(C12,RANK(B12,$B$5:$B$26),"")</f>
        <v>8</v>
      </c>
      <c r="B12" s="122">
        <f>IF(C12,(O12+AK12+BB12+BR12),"")</f>
        <v>259</v>
      </c>
      <c r="C12" s="123">
        <v>1035</v>
      </c>
      <c r="D12" t="s" s="124">
        <v>130</v>
      </c>
      <c r="E12" t="s" s="124">
        <v>131</v>
      </c>
      <c r="F12" t="s" s="124">
        <v>73</v>
      </c>
      <c r="G12" t="s" s="124">
        <v>74</v>
      </c>
      <c r="H12" t="s" s="124">
        <v>8</v>
      </c>
      <c r="I12" s="125">
        <f>IF(C12,N12,"")</f>
        <v>12</v>
      </c>
      <c r="J12" s="126">
        <f>IF(C12,AJ12,"")</f>
        <v>4</v>
      </c>
      <c r="K12" t="s" s="127">
        <f>IF(C12,BA12,"")</f>
      </c>
      <c r="L12" s="125">
        <f>IF(C12,BL12,"")</f>
        <v>0</v>
      </c>
      <c r="M12" s="128">
        <f>IF($C12,$C12,"")</f>
        <v>1035</v>
      </c>
      <c r="N12" s="129">
        <v>12</v>
      </c>
      <c r="O12" s="130">
        <v>118</v>
      </c>
      <c r="P12" s="131">
        <f>IF($C12,$C12,"")</f>
        <v>1035</v>
      </c>
      <c r="Q12" s="132">
        <v>0</v>
      </c>
      <c r="R12" s="129">
        <v>0</v>
      </c>
      <c r="S12" s="133">
        <v>0</v>
      </c>
      <c r="T12" s="134">
        <f>IF(S12&lt;&gt;"",Q12*3600+R12*60+S12,"")</f>
        <v>0</v>
      </c>
      <c r="U12" s="135">
        <v>1</v>
      </c>
      <c r="V12" s="136">
        <v>51</v>
      </c>
      <c r="W12" s="137">
        <v>16</v>
      </c>
      <c r="X12" s="134">
        <f>IF(W12&lt;&gt;"",U12*60+V12+W12/100,"")</f>
        <v>111.16</v>
      </c>
      <c r="Y12" s="134">
        <f>IF(W12&lt;&gt;"",X12-T12,"")</f>
        <v>111.16</v>
      </c>
      <c r="Z12" s="132">
        <v>0</v>
      </c>
      <c r="AA12" s="129">
        <v>0</v>
      </c>
      <c r="AB12" s="133">
        <v>0</v>
      </c>
      <c r="AC12" s="134">
        <f>IF(AB12&lt;&gt;"",Z12*3600+AA12*60+AB12,"")</f>
        <v>0</v>
      </c>
      <c r="AD12" s="132">
        <v>1</v>
      </c>
      <c r="AE12" s="129">
        <v>46</v>
      </c>
      <c r="AF12" s="137">
        <v>13</v>
      </c>
      <c r="AG12" s="134">
        <f>IF(AF12&lt;&gt;"",AD12*60+AE12+AF12/100,"")</f>
        <v>106.13</v>
      </c>
      <c r="AH12" s="134">
        <f>IF(AF12&lt;&gt;"",AG12-AC12,"")</f>
        <v>106.13</v>
      </c>
      <c r="AI12" s="121">
        <f>IF(OR(Y12&lt;&gt;"",AH12&lt;&gt;""),MIN(Y12,AH12),"")</f>
        <v>106.13</v>
      </c>
      <c r="AJ12" s="138">
        <f>IF(AI12&lt;&gt;"",RANK(AI12,$AI$5:$AI$26,1),"")</f>
        <v>4</v>
      </c>
      <c r="AK12" s="130">
        <v>141</v>
      </c>
      <c r="AL12" s="131">
        <f>IF($C12,$C12,"")</f>
        <v>1035</v>
      </c>
      <c r="AM12" s="139"/>
      <c r="AN12" s="140"/>
      <c r="AO12" s="141"/>
      <c r="AP12" t="s" s="142">
        <f>IF(AO12&lt;&gt;"",AM12*3600+AN12*60+AO12,"")</f>
      </c>
      <c r="AQ12" s="139"/>
      <c r="AR12" s="140"/>
      <c r="AS12" s="141"/>
      <c r="AT12" t="s" s="143">
        <f>IF(AS12&lt;&gt;"",AQ12*3600+AR12*60+AS12,"")</f>
      </c>
      <c r="AU12" t="s" s="144">
        <f>IF(AO12&lt;&gt;"",AT12-AP12,"")</f>
      </c>
      <c r="AV12" s="145">
        <v>0</v>
      </c>
      <c r="AW12" s="138">
        <v>0</v>
      </c>
      <c r="AX12" s="141"/>
      <c r="AY12" t="s" s="142">
        <f>IF(AX12&lt;&gt;"",AX12-AW12,"")</f>
      </c>
      <c r="AZ12" t="s" s="142">
        <f>IF(AT12&lt;&gt;"",AY12*10000-AU12,"")</f>
      </c>
      <c r="BA12" t="s" s="142">
        <f>IF(AX12&lt;&gt;"",RANK(AZ12,$AZ$5:$AZ$26,0),"")</f>
      </c>
      <c r="BB12" s="146">
        <v>0</v>
      </c>
      <c r="BC12" s="131">
        <f>IF($C12,$C12,"")</f>
        <v>1035</v>
      </c>
      <c r="BD12" s="147"/>
      <c r="BE12" s="148"/>
      <c r="BF12" s="149">
        <f>BE12+BD12</f>
        <v>0</v>
      </c>
      <c r="BG12" s="147"/>
      <c r="BH12" s="148"/>
      <c r="BI12" s="149">
        <f>BH12+BG12</f>
        <v>0</v>
      </c>
      <c r="BJ12" s="147"/>
      <c r="BK12" s="148"/>
      <c r="BL12" s="149">
        <f>BK12+BJ12</f>
        <v>0</v>
      </c>
      <c r="BM12" s="147"/>
      <c r="BN12" s="148"/>
      <c r="BO12" s="149">
        <f>BN12+BM12</f>
        <v>0</v>
      </c>
      <c r="BP12" t="s" s="143">
        <f>IF(BD12&lt;&gt;"",BO12+BL12+BI12+BF12,"")</f>
      </c>
      <c r="BQ12" t="s" s="144">
        <f>IF(BD12&lt;&gt;"",RANK(BP12,$BP$5:$BP$26,0),"")</f>
      </c>
      <c r="BR12" s="130">
        <v>0</v>
      </c>
      <c r="BS12" s="131">
        <f>IF($C12,$C12,"")</f>
        <v>1035</v>
      </c>
      <c r="BT12" s="151">
        <f>C1:C26</f>
        <v>1035</v>
      </c>
    </row>
    <row r="13" ht="24.95" customHeight="1">
      <c r="A13" s="121">
        <f>IF(C13,RANK(B13,$B$5:$B$26),"")</f>
        <v>9</v>
      </c>
      <c r="B13" s="122">
        <f>IF(C13,(O13+AK13+BB13+BR13),"")</f>
        <v>255</v>
      </c>
      <c r="C13" s="123">
        <v>1025</v>
      </c>
      <c r="D13" t="s" s="124">
        <v>132</v>
      </c>
      <c r="E13" t="s" s="124">
        <v>92</v>
      </c>
      <c r="F13" t="s" s="124">
        <v>121</v>
      </c>
      <c r="G13" t="s" s="124">
        <v>74</v>
      </c>
      <c r="H13" t="s" s="124">
        <v>8</v>
      </c>
      <c r="I13" s="125">
        <f>IF(C13,N13,"")</f>
        <v>11</v>
      </c>
      <c r="J13" s="126">
        <f>IF(C13,AJ13,"")</f>
        <v>6</v>
      </c>
      <c r="K13" t="s" s="127">
        <f>IF(C13,BA13,"")</f>
      </c>
      <c r="L13" s="125">
        <f>IF(C13,BL13,"")</f>
        <v>0</v>
      </c>
      <c r="M13" s="128">
        <f>IF($C13,$C13,"")</f>
        <v>1025</v>
      </c>
      <c r="N13" s="129">
        <v>11</v>
      </c>
      <c r="O13" s="130">
        <v>120</v>
      </c>
      <c r="P13" s="131">
        <f>IF($C13,$C13,"")</f>
        <v>1025</v>
      </c>
      <c r="Q13" s="132">
        <v>0</v>
      </c>
      <c r="R13" s="129">
        <v>0</v>
      </c>
      <c r="S13" s="133">
        <v>0</v>
      </c>
      <c r="T13" s="134">
        <f>IF(S13&lt;&gt;"",Q13*3600+R13*60+S13,"")</f>
        <v>0</v>
      </c>
      <c r="U13" s="135">
        <v>1</v>
      </c>
      <c r="V13" s="136">
        <v>49</v>
      </c>
      <c r="W13" s="137">
        <v>47</v>
      </c>
      <c r="X13" s="134">
        <f>IF(W13&lt;&gt;"",U13*60+V13+W13/100,"")</f>
        <v>109.47</v>
      </c>
      <c r="Y13" s="134">
        <f>IF(W13&lt;&gt;"",X13-T13,"")</f>
        <v>109.47</v>
      </c>
      <c r="Z13" s="132">
        <v>0</v>
      </c>
      <c r="AA13" s="129">
        <v>0</v>
      </c>
      <c r="AB13" s="133">
        <v>0</v>
      </c>
      <c r="AC13" s="134">
        <f>IF(AB13&lt;&gt;"",Z13*3600+AA13*60+AB13,"")</f>
        <v>0</v>
      </c>
      <c r="AD13" s="132">
        <v>1</v>
      </c>
      <c r="AE13" s="129">
        <v>58</v>
      </c>
      <c r="AF13" s="137">
        <v>19</v>
      </c>
      <c r="AG13" s="134">
        <f>IF(AF13&lt;&gt;"",AD13*60+AE13+AF13/100,"")</f>
        <v>118.19</v>
      </c>
      <c r="AH13" s="134">
        <f>IF(AF13&lt;&gt;"",AG13-AC13,"")</f>
        <v>118.19</v>
      </c>
      <c r="AI13" s="121">
        <f>IF(OR(Y13&lt;&gt;"",AH13&lt;&gt;""),MIN(Y13,AH13),"")</f>
        <v>109.47</v>
      </c>
      <c r="AJ13" s="138">
        <f>IF(AI13&lt;&gt;"",RANK(AI13,$AI$5:$AI$26,1),"")</f>
        <v>6</v>
      </c>
      <c r="AK13" s="130">
        <v>135</v>
      </c>
      <c r="AL13" s="131">
        <f>IF($C13,$C13,"")</f>
        <v>1025</v>
      </c>
      <c r="AM13" s="139"/>
      <c r="AN13" s="140"/>
      <c r="AO13" s="141"/>
      <c r="AP13" t="s" s="142">
        <f>IF(AO13&lt;&gt;"",AM13*3600+AN13*60+AO13,"")</f>
      </c>
      <c r="AQ13" s="139"/>
      <c r="AR13" s="140"/>
      <c r="AS13" s="141"/>
      <c r="AT13" t="s" s="143">
        <f>IF(AS13&lt;&gt;"",AQ13*3600+AR13*60+AS13,"")</f>
      </c>
      <c r="AU13" t="s" s="144">
        <f>IF(AO13&lt;&gt;"",AT13-AP13,"")</f>
      </c>
      <c r="AV13" s="145">
        <v>0</v>
      </c>
      <c r="AW13" s="138">
        <v>0</v>
      </c>
      <c r="AX13" s="141"/>
      <c r="AY13" t="s" s="142">
        <f>IF(AX13&lt;&gt;"",AX13-AW13,"")</f>
      </c>
      <c r="AZ13" t="s" s="142">
        <f>IF(AT13&lt;&gt;"",AY13*10000-AU13,"")</f>
      </c>
      <c r="BA13" t="s" s="142">
        <f>IF(AX13&lt;&gt;"",RANK(AZ13,$AZ$5:$AZ$26,0),"")</f>
      </c>
      <c r="BB13" s="146">
        <v>0</v>
      </c>
      <c r="BC13" s="131">
        <f>IF($C13,$C13,"")</f>
        <v>1025</v>
      </c>
      <c r="BD13" s="147"/>
      <c r="BE13" s="148"/>
      <c r="BF13" s="149">
        <f>BE13+BD13</f>
        <v>0</v>
      </c>
      <c r="BG13" s="147"/>
      <c r="BH13" s="148"/>
      <c r="BI13" s="149">
        <f>BH13+BG13</f>
        <v>0</v>
      </c>
      <c r="BJ13" s="147"/>
      <c r="BK13" s="148"/>
      <c r="BL13" s="149">
        <f>BK13+BJ13</f>
        <v>0</v>
      </c>
      <c r="BM13" s="147"/>
      <c r="BN13" s="148"/>
      <c r="BO13" s="149">
        <f>BN13+BM13</f>
        <v>0</v>
      </c>
      <c r="BP13" t="s" s="143">
        <f>IF(BD13&lt;&gt;"",BO13+BL13+BI13+BF13,"")</f>
      </c>
      <c r="BQ13" t="s" s="144">
        <f>IF(BD13&lt;&gt;"",RANK(BP13,$BP$5:$BP$26,0),"")</f>
      </c>
      <c r="BR13" s="130">
        <v>0</v>
      </c>
      <c r="BS13" s="131">
        <f>IF($C13,$C13,"")</f>
        <v>1025</v>
      </c>
      <c r="BT13" s="155">
        <f>C1:C26</f>
        <v>1025</v>
      </c>
    </row>
    <row r="14" ht="24.95" customHeight="1">
      <c r="A14" s="121">
        <f>IF(C14,RANK(B14,$B$5:$B$26),"")</f>
        <v>10</v>
      </c>
      <c r="B14" s="122">
        <f>IF(C14,(O14+AK14+BB14+BR14),"")</f>
        <v>246</v>
      </c>
      <c r="C14" s="123">
        <v>1031</v>
      </c>
      <c r="D14" t="s" s="158">
        <v>107</v>
      </c>
      <c r="E14" t="s" s="158">
        <v>133</v>
      </c>
      <c r="F14" t="s" s="158">
        <v>80</v>
      </c>
      <c r="G14" t="s" s="124">
        <v>97</v>
      </c>
      <c r="H14" t="s" s="124">
        <v>8</v>
      </c>
      <c r="I14" s="125">
        <f>IF(C14,N14,"")</f>
        <v>7</v>
      </c>
      <c r="J14" s="126">
        <f>IF(C14,AJ14,"")</f>
        <v>14</v>
      </c>
      <c r="K14" t="s" s="127">
        <f>IF(C14,BA14,"")</f>
      </c>
      <c r="L14" s="125">
        <f>IF(C14,BL14,"")</f>
        <v>0</v>
      </c>
      <c r="M14" s="128">
        <f>IF($C14,$C14,"")</f>
        <v>1031</v>
      </c>
      <c r="N14" s="129">
        <v>7</v>
      </c>
      <c r="O14" s="130">
        <v>132</v>
      </c>
      <c r="P14" s="131">
        <f>IF($C14,$C14,"")</f>
        <v>1031</v>
      </c>
      <c r="Q14" s="132">
        <v>0</v>
      </c>
      <c r="R14" s="129">
        <v>0</v>
      </c>
      <c r="S14" s="133">
        <v>0</v>
      </c>
      <c r="T14" s="134">
        <f>IF(S14&lt;&gt;"",Q14*3600+R14*60+S14,"")</f>
        <v>0</v>
      </c>
      <c r="U14" s="135">
        <v>2</v>
      </c>
      <c r="V14" s="136">
        <v>5</v>
      </c>
      <c r="W14" s="137">
        <v>22</v>
      </c>
      <c r="X14" s="134">
        <f>IF(W14&lt;&gt;"",U14*60+V14+W14/100,"")</f>
        <v>125.22</v>
      </c>
      <c r="Y14" s="134">
        <f>IF(W14&lt;&gt;"",X14-T14,"")</f>
        <v>125.22</v>
      </c>
      <c r="Z14" s="132">
        <v>0</v>
      </c>
      <c r="AA14" s="129">
        <v>0</v>
      </c>
      <c r="AB14" s="133">
        <v>0</v>
      </c>
      <c r="AC14" s="134">
        <f>IF(AB14&lt;&gt;"",Z14*3600+AA14*60+AB14,"")</f>
        <v>0</v>
      </c>
      <c r="AD14" s="132">
        <v>2</v>
      </c>
      <c r="AE14" s="129">
        <v>4</v>
      </c>
      <c r="AF14" s="137">
        <v>82</v>
      </c>
      <c r="AG14" s="134">
        <f>IF(AF14&lt;&gt;"",AD14*60+AE14+AF14/100,"")</f>
        <v>124.82</v>
      </c>
      <c r="AH14" s="134">
        <f>IF(AF14&lt;&gt;"",AG14-AC14,"")</f>
        <v>124.82</v>
      </c>
      <c r="AI14" s="121">
        <f>IF(OR(Y14&lt;&gt;"",AH14&lt;&gt;""),MIN(Y14,AH14),"")</f>
        <v>124.82</v>
      </c>
      <c r="AJ14" s="138">
        <f>IF(AI14&lt;&gt;"",RANK(AI14,$AI$5:$AI$26,1),"")</f>
        <v>14</v>
      </c>
      <c r="AK14" s="130">
        <v>114</v>
      </c>
      <c r="AL14" s="131">
        <f>IF($C14,$C14,"")</f>
        <v>1031</v>
      </c>
      <c r="AM14" s="139"/>
      <c r="AN14" s="140"/>
      <c r="AO14" s="141"/>
      <c r="AP14" t="s" s="142">
        <f>IF(AO14&lt;&gt;"",AM14*3600+AN14*60+AO14,"")</f>
      </c>
      <c r="AQ14" s="139"/>
      <c r="AR14" s="140"/>
      <c r="AS14" s="141"/>
      <c r="AT14" t="s" s="143">
        <f>IF(AS14&lt;&gt;"",AQ14*3600+AR14*60+AS14,"")</f>
      </c>
      <c r="AU14" t="s" s="144">
        <f>IF(AO14&lt;&gt;"",AT14-AP14,"")</f>
      </c>
      <c r="AV14" s="145">
        <v>0</v>
      </c>
      <c r="AW14" s="138">
        <v>0</v>
      </c>
      <c r="AX14" s="141"/>
      <c r="AY14" t="s" s="142">
        <f>IF(AX14&lt;&gt;"",AX14-AW14,"")</f>
      </c>
      <c r="AZ14" t="s" s="142">
        <f>IF(AT14&lt;&gt;"",AY14*10000-AU14,"")</f>
      </c>
      <c r="BA14" t="s" s="142">
        <f>IF(AX14&lt;&gt;"",RANK(AZ14,$AZ$5:$AZ$26,0),"")</f>
      </c>
      <c r="BB14" s="146">
        <v>0</v>
      </c>
      <c r="BC14" s="131">
        <f>IF($C14,$C14,"")</f>
        <v>1031</v>
      </c>
      <c r="BD14" s="147"/>
      <c r="BE14" s="148"/>
      <c r="BF14" s="149">
        <f>BE14+BD14</f>
        <v>0</v>
      </c>
      <c r="BG14" s="147"/>
      <c r="BH14" s="148"/>
      <c r="BI14" s="149">
        <f>BH14+BG14</f>
        <v>0</v>
      </c>
      <c r="BJ14" s="147"/>
      <c r="BK14" s="148"/>
      <c r="BL14" s="149">
        <f>BK14+BJ14</f>
        <v>0</v>
      </c>
      <c r="BM14" s="147"/>
      <c r="BN14" s="148"/>
      <c r="BO14" s="149">
        <f>BN14+BM14</f>
        <v>0</v>
      </c>
      <c r="BP14" t="s" s="143">
        <f>IF(BD14&lt;&gt;"",BO14+BL14+BI14+BF14,"")</f>
      </c>
      <c r="BQ14" t="s" s="144">
        <f>IF(BD14&lt;&gt;"",RANK(BP14,$BP$5:$BP$26,0),"")</f>
      </c>
      <c r="BR14" s="130">
        <v>0</v>
      </c>
      <c r="BS14" s="131">
        <f>IF($C14,$C14,"")</f>
        <v>1031</v>
      </c>
      <c r="BT14" s="159">
        <f>C1:C26</f>
        <v>1031</v>
      </c>
    </row>
    <row r="15" ht="24.95" customHeight="1">
      <c r="A15" s="121">
        <f>IF(C15,RANK(B15,$B$5:$B$26),"")</f>
        <v>11</v>
      </c>
      <c r="B15" s="122">
        <f>IF(C15,(O15+AK15+BB15+BR15),"")</f>
        <v>242</v>
      </c>
      <c r="C15" s="123">
        <v>1038</v>
      </c>
      <c r="D15" t="s" s="124">
        <v>134</v>
      </c>
      <c r="E15" t="s" s="124">
        <v>135</v>
      </c>
      <c r="F15" t="s" s="124">
        <v>126</v>
      </c>
      <c r="G15" t="s" s="124">
        <v>74</v>
      </c>
      <c r="H15" t="s" s="124">
        <v>8</v>
      </c>
      <c r="I15" s="125">
        <f>IF(C15,N15,"")</f>
        <v>9</v>
      </c>
      <c r="J15" s="126">
        <f>IF(C15,AJ15,"")</f>
        <v>13</v>
      </c>
      <c r="K15" t="s" s="127">
        <f>IF(C15,BA15,"")</f>
      </c>
      <c r="L15" s="125">
        <f>IF(C15,BL15,"")</f>
        <v>0</v>
      </c>
      <c r="M15" s="128">
        <f>IF($C15,$C15,"")</f>
        <v>1038</v>
      </c>
      <c r="N15" s="129">
        <v>9</v>
      </c>
      <c r="O15" s="130">
        <v>126</v>
      </c>
      <c r="P15" s="131">
        <f>IF($C15,$C15,"")</f>
        <v>1038</v>
      </c>
      <c r="Q15" s="132">
        <v>0</v>
      </c>
      <c r="R15" s="129">
        <v>0</v>
      </c>
      <c r="S15" s="133">
        <v>0</v>
      </c>
      <c r="T15" s="134">
        <f>IF(S15&lt;&gt;"",Q15*3600+R15*60+S15,"")</f>
        <v>0</v>
      </c>
      <c r="U15" s="135">
        <v>2</v>
      </c>
      <c r="V15" s="136">
        <v>24</v>
      </c>
      <c r="W15" s="137">
        <v>79</v>
      </c>
      <c r="X15" s="134">
        <f>IF(W15&lt;&gt;"",U15*60+V15+W15/100,"")</f>
        <v>144.79</v>
      </c>
      <c r="Y15" s="134">
        <f>IF(W15&lt;&gt;"",X15-T15,"")</f>
        <v>144.79</v>
      </c>
      <c r="Z15" s="132">
        <v>0</v>
      </c>
      <c r="AA15" s="129">
        <v>0</v>
      </c>
      <c r="AB15" s="133">
        <v>0</v>
      </c>
      <c r="AC15" s="134">
        <f>IF(AB15&lt;&gt;"",Z15*3600+AA15*60+AB15,"")</f>
        <v>0</v>
      </c>
      <c r="AD15" s="132">
        <v>2</v>
      </c>
      <c r="AE15" s="129">
        <v>2</v>
      </c>
      <c r="AF15" s="137">
        <v>62</v>
      </c>
      <c r="AG15" s="134">
        <f>IF(AF15&lt;&gt;"",AD15*60+AE15+AF15/100,"")</f>
        <v>122.62</v>
      </c>
      <c r="AH15" s="134">
        <f>IF(AF15&lt;&gt;"",AG15-AC15,"")</f>
        <v>122.62</v>
      </c>
      <c r="AI15" s="121">
        <f>IF(OR(Y15&lt;&gt;"",AH15&lt;&gt;""),MIN(Y15,AH15),"")</f>
        <v>122.62</v>
      </c>
      <c r="AJ15" s="138">
        <f>IF(AI15&lt;&gt;"",RANK(AI15,$AI$5:$AI$26,1),"")</f>
        <v>13</v>
      </c>
      <c r="AK15" s="130">
        <v>116</v>
      </c>
      <c r="AL15" s="131">
        <f>IF($C15,$C15,"")</f>
        <v>1038</v>
      </c>
      <c r="AM15" s="139"/>
      <c r="AN15" s="140"/>
      <c r="AO15" s="141"/>
      <c r="AP15" t="s" s="142">
        <f>IF(AO15&lt;&gt;"",AM15*3600+AN15*60+AO15,"")</f>
      </c>
      <c r="AQ15" s="139"/>
      <c r="AR15" s="140"/>
      <c r="AS15" s="141"/>
      <c r="AT15" t="s" s="143">
        <f>IF(AS15&lt;&gt;"",AQ15*3600+AR15*60+AS15,"")</f>
      </c>
      <c r="AU15" t="s" s="144">
        <f>IF(AO15&lt;&gt;"",AT15-AP15,"")</f>
      </c>
      <c r="AV15" s="145">
        <v>0</v>
      </c>
      <c r="AW15" s="138">
        <v>0</v>
      </c>
      <c r="AX15" s="141"/>
      <c r="AY15" t="s" s="142">
        <f>IF(AX15&lt;&gt;"",AX15-AW15,"")</f>
      </c>
      <c r="AZ15" t="s" s="142">
        <f>IF(AT15&lt;&gt;"",AY15*10000-AU15,"")</f>
      </c>
      <c r="BA15" t="s" s="142">
        <f>IF(AX15&lt;&gt;"",RANK(AZ15,$AZ$5:$AZ$26,0),"")</f>
      </c>
      <c r="BB15" s="146">
        <v>0</v>
      </c>
      <c r="BC15" s="131">
        <f>IF($C15,$C15,"")</f>
        <v>1038</v>
      </c>
      <c r="BD15" s="147"/>
      <c r="BE15" s="148"/>
      <c r="BF15" s="149">
        <f>BE15+BD15</f>
        <v>0</v>
      </c>
      <c r="BG15" s="147"/>
      <c r="BH15" s="148"/>
      <c r="BI15" s="149">
        <f>BH15+BG15</f>
        <v>0</v>
      </c>
      <c r="BJ15" s="147"/>
      <c r="BK15" s="148"/>
      <c r="BL15" s="149">
        <f>BK15+BJ15</f>
        <v>0</v>
      </c>
      <c r="BM15" s="147"/>
      <c r="BN15" s="148"/>
      <c r="BO15" s="149">
        <f>BN15+BM15</f>
        <v>0</v>
      </c>
      <c r="BP15" t="s" s="143">
        <f>IF(BD15&lt;&gt;"",BO15+BL15+BI15+BF15,"")</f>
      </c>
      <c r="BQ15" t="s" s="144">
        <f>IF(BD15&lt;&gt;"",RANK(BP15,$BP$5:$BP$26,0),"")</f>
      </c>
      <c r="BR15" s="130">
        <v>0</v>
      </c>
      <c r="BS15" s="131">
        <f>IF($C15,$C15,"")</f>
        <v>1038</v>
      </c>
      <c r="BT15" s="150">
        <f>C1:C26</f>
        <v>1038</v>
      </c>
    </row>
    <row r="16" ht="24.95" customHeight="1">
      <c r="A16" s="121">
        <f>IF(C16,RANK(B16,$B$5:$B$26),"")</f>
        <v>12</v>
      </c>
      <c r="B16" s="122">
        <f>IF(C16,(O16+AK16+BB16+BR16),"")</f>
        <v>236</v>
      </c>
      <c r="C16" s="123">
        <v>1074</v>
      </c>
      <c r="D16" t="s" s="124">
        <v>136</v>
      </c>
      <c r="E16" t="s" s="124">
        <v>137</v>
      </c>
      <c r="F16" t="s" s="124">
        <v>73</v>
      </c>
      <c r="G16" t="s" s="124">
        <v>74</v>
      </c>
      <c r="H16" t="s" s="124">
        <v>8</v>
      </c>
      <c r="I16" s="125">
        <f>IF(C16,N16,"")</f>
        <v>13</v>
      </c>
      <c r="J16" s="126">
        <f>IF(C16,AJ16,"")</f>
        <v>11</v>
      </c>
      <c r="K16" t="s" s="127">
        <f>IF(C16,BA16,"")</f>
      </c>
      <c r="L16" s="125">
        <f>IF(C16,BL16,"")</f>
        <v>0</v>
      </c>
      <c r="M16" s="128">
        <f>IF($C16,$C16,"")</f>
        <v>1074</v>
      </c>
      <c r="N16" s="129">
        <v>13</v>
      </c>
      <c r="O16" s="130">
        <v>116</v>
      </c>
      <c r="P16" s="131">
        <f>IF($C16,$C16,"")</f>
        <v>1074</v>
      </c>
      <c r="Q16" s="132">
        <v>0</v>
      </c>
      <c r="R16" s="129">
        <v>0</v>
      </c>
      <c r="S16" s="133">
        <v>0</v>
      </c>
      <c r="T16" s="134">
        <f>IF(S16&lt;&gt;"",Q16*3600+R16*60+S16,"")</f>
        <v>0</v>
      </c>
      <c r="U16" s="135">
        <v>2</v>
      </c>
      <c r="V16" s="136">
        <v>10</v>
      </c>
      <c r="W16" s="137">
        <v>19</v>
      </c>
      <c r="X16" s="134">
        <f>IF(W16&lt;&gt;"",U16*60+V16+W16/100,"")</f>
        <v>130.19</v>
      </c>
      <c r="Y16" s="134">
        <f>IF(W16&lt;&gt;"",X16-T16,"")</f>
        <v>130.19</v>
      </c>
      <c r="Z16" s="132">
        <v>0</v>
      </c>
      <c r="AA16" s="129">
        <v>0</v>
      </c>
      <c r="AB16" s="133">
        <v>0</v>
      </c>
      <c r="AC16" s="134">
        <f>IF(AB16&lt;&gt;"",Z16*3600+AA16*60+AB16,"")</f>
        <v>0</v>
      </c>
      <c r="AD16" s="132">
        <v>1</v>
      </c>
      <c r="AE16" s="129">
        <v>58</v>
      </c>
      <c r="AF16" s="137">
        <v>72</v>
      </c>
      <c r="AG16" s="134">
        <f>IF(AF16&lt;&gt;"",AD16*60+AE16+AF16/100,"")</f>
        <v>118.72</v>
      </c>
      <c r="AH16" s="134">
        <f>IF(AF16&lt;&gt;"",AG16-AC16,"")</f>
        <v>118.72</v>
      </c>
      <c r="AI16" s="121">
        <f>IF(OR(Y16&lt;&gt;"",AH16&lt;&gt;""),MIN(Y16,AH16),"")</f>
        <v>118.72</v>
      </c>
      <c r="AJ16" s="138">
        <f>IF(AI16&lt;&gt;"",RANK(AI16,$AI$5:$AI$26,1),"")</f>
        <v>11</v>
      </c>
      <c r="AK16" s="130">
        <v>120</v>
      </c>
      <c r="AL16" s="131">
        <f>IF($C16,$C16,"")</f>
        <v>1074</v>
      </c>
      <c r="AM16" s="139"/>
      <c r="AN16" s="140"/>
      <c r="AO16" s="141"/>
      <c r="AP16" t="s" s="142">
        <f>IF(AO16&lt;&gt;"",AM16*3600+AN16*60+AO16,"")</f>
      </c>
      <c r="AQ16" s="139"/>
      <c r="AR16" s="140"/>
      <c r="AS16" s="141"/>
      <c r="AT16" t="s" s="143">
        <f>IF(AS16&lt;&gt;"",AQ16*3600+AR16*60+AS16,"")</f>
      </c>
      <c r="AU16" t="s" s="144">
        <f>IF(AO16&lt;&gt;"",AT16-AP16,"")</f>
      </c>
      <c r="AV16" s="145">
        <v>0</v>
      </c>
      <c r="AW16" s="138">
        <v>0</v>
      </c>
      <c r="AX16" s="141"/>
      <c r="AY16" t="s" s="142">
        <f>IF(AX16&lt;&gt;"",AX16-AW16,"")</f>
      </c>
      <c r="AZ16" t="s" s="142">
        <f>IF(AT16&lt;&gt;"",AY16*10000-AU16,"")</f>
      </c>
      <c r="BA16" t="s" s="142">
        <f>IF(AX16&lt;&gt;"",RANK(AZ16,$AZ$5:$AZ$26,0),"")</f>
      </c>
      <c r="BB16" s="146">
        <v>0</v>
      </c>
      <c r="BC16" s="131">
        <f>IF($C16,$C16,"")</f>
        <v>1074</v>
      </c>
      <c r="BD16" s="147"/>
      <c r="BE16" s="148"/>
      <c r="BF16" s="149">
        <f>BE16+BD16</f>
        <v>0</v>
      </c>
      <c r="BG16" s="147"/>
      <c r="BH16" s="148"/>
      <c r="BI16" s="149">
        <f>BH16+BG16</f>
        <v>0</v>
      </c>
      <c r="BJ16" s="147"/>
      <c r="BK16" s="148"/>
      <c r="BL16" s="149">
        <f>BK16+BJ16</f>
        <v>0</v>
      </c>
      <c r="BM16" s="147"/>
      <c r="BN16" s="148"/>
      <c r="BO16" s="149">
        <f>BN16+BM16</f>
        <v>0</v>
      </c>
      <c r="BP16" t="s" s="143">
        <f>IF(BD16&lt;&gt;"",BO16+BL16+BI16+BF16,"")</f>
      </c>
      <c r="BQ16" t="s" s="144">
        <f>IF(BD16&lt;&gt;"",RANK(BP16,$BP$5:$BP$26,0),"")</f>
      </c>
      <c r="BR16" s="130">
        <v>0</v>
      </c>
      <c r="BS16" s="131">
        <f>IF($C16,$C16,"")</f>
        <v>1074</v>
      </c>
      <c r="BT16" s="153">
        <f>C1:C26</f>
        <v>1074</v>
      </c>
    </row>
    <row r="17" ht="25" customHeight="1">
      <c r="A17" s="121">
        <v>13</v>
      </c>
      <c r="B17" s="122">
        <f>IF(C17,(O17+AK17+BB17+BR17),"")</f>
        <v>236</v>
      </c>
      <c r="C17" s="123">
        <v>1039</v>
      </c>
      <c r="D17" t="s" s="124">
        <v>138</v>
      </c>
      <c r="E17" t="s" s="124">
        <v>139</v>
      </c>
      <c r="F17" t="s" s="124">
        <v>126</v>
      </c>
      <c r="G17" t="s" s="124">
        <v>74</v>
      </c>
      <c r="H17" t="s" s="124">
        <v>8</v>
      </c>
      <c r="I17" s="125">
        <f>IF(C17,N17,"")</f>
        <v>16</v>
      </c>
      <c r="J17" s="126">
        <f>IF(C17,AJ17,"")</f>
        <v>9</v>
      </c>
      <c r="K17" t="s" s="127">
        <f>IF(C17,BA17,"")</f>
      </c>
      <c r="L17" s="125">
        <f>IF(C17,BL17,"")</f>
        <v>0</v>
      </c>
      <c r="M17" s="128">
        <f>IF($C17,$C17,"")</f>
        <v>1039</v>
      </c>
      <c r="N17" s="129">
        <v>16</v>
      </c>
      <c r="O17" s="130">
        <v>110</v>
      </c>
      <c r="P17" s="131">
        <f>IF($C17,$C17,"")</f>
        <v>1039</v>
      </c>
      <c r="Q17" s="132">
        <v>0</v>
      </c>
      <c r="R17" s="129">
        <v>0</v>
      </c>
      <c r="S17" s="133">
        <v>0</v>
      </c>
      <c r="T17" s="134">
        <f>IF(S17&lt;&gt;"",Q17*3600+R17*60+S17,"")</f>
        <v>0</v>
      </c>
      <c r="U17" s="135">
        <v>1</v>
      </c>
      <c r="V17" s="136">
        <v>56</v>
      </c>
      <c r="W17" s="137">
        <v>43</v>
      </c>
      <c r="X17" s="134">
        <f>IF(W17&lt;&gt;"",U17*60+V17+W17/100,"")</f>
        <v>116.43</v>
      </c>
      <c r="Y17" s="134">
        <f>IF(W17&lt;&gt;"",X17-T17,"")</f>
        <v>116.43</v>
      </c>
      <c r="Z17" s="132">
        <v>0</v>
      </c>
      <c r="AA17" s="129">
        <v>0</v>
      </c>
      <c r="AB17" s="133">
        <v>0</v>
      </c>
      <c r="AC17" s="134">
        <f>IF(AB17&lt;&gt;"",Z17*3600+AA17*60+AB17,"")</f>
        <v>0</v>
      </c>
      <c r="AD17" s="132">
        <v>1</v>
      </c>
      <c r="AE17" s="129">
        <v>55</v>
      </c>
      <c r="AF17" s="137">
        <v>38</v>
      </c>
      <c r="AG17" s="134">
        <f>IF(AF17&lt;&gt;"",AD17*60+AE17+AF17/100,"")</f>
        <v>115.38</v>
      </c>
      <c r="AH17" s="134">
        <f>IF(AF17&lt;&gt;"",AG17-AC17,"")</f>
        <v>115.38</v>
      </c>
      <c r="AI17" s="121">
        <f>IF(OR(Y17&lt;&gt;"",AH17&lt;&gt;""),MIN(Y17,AH17),"")</f>
        <v>115.38</v>
      </c>
      <c r="AJ17" s="138">
        <f>IF(AI17&lt;&gt;"",RANK(AI17,$AI$5:$AI$26,1),"")</f>
        <v>9</v>
      </c>
      <c r="AK17" s="130">
        <v>126</v>
      </c>
      <c r="AL17" s="131">
        <f>IF($C17,$C17,"")</f>
        <v>1039</v>
      </c>
      <c r="AM17" s="139"/>
      <c r="AN17" s="140"/>
      <c r="AO17" s="141"/>
      <c r="AP17" t="s" s="142">
        <f>IF(AO17&lt;&gt;"",AM17*3600+AN17*60+AO17,"")</f>
      </c>
      <c r="AQ17" s="139"/>
      <c r="AR17" s="140"/>
      <c r="AS17" s="141"/>
      <c r="AT17" t="s" s="143">
        <f>IF(AS17&lt;&gt;"",AQ17*3600+AR17*60+AS17,"")</f>
      </c>
      <c r="AU17" t="s" s="144">
        <f>IF(AO17&lt;&gt;"",AT17-AP17,"")</f>
      </c>
      <c r="AV17" s="145">
        <v>0</v>
      </c>
      <c r="AW17" s="138">
        <v>0</v>
      </c>
      <c r="AX17" s="141"/>
      <c r="AY17" t="s" s="142">
        <f>IF(AX17&lt;&gt;"",AX17-AW17,"")</f>
      </c>
      <c r="AZ17" t="s" s="142">
        <f>IF(AT17&lt;&gt;"",AY17*10000-AU17,"")</f>
      </c>
      <c r="BA17" t="s" s="142">
        <f>IF(AX17&lt;&gt;"",RANK(AZ17,$AZ$5:$AZ$26,0),"")</f>
      </c>
      <c r="BB17" s="146">
        <v>0</v>
      </c>
      <c r="BC17" s="131">
        <f>IF($C17,$C17,"")</f>
        <v>1039</v>
      </c>
      <c r="BD17" s="147"/>
      <c r="BE17" s="148"/>
      <c r="BF17" s="149">
        <f>BE17+BD17</f>
        <v>0</v>
      </c>
      <c r="BG17" s="147"/>
      <c r="BH17" s="148"/>
      <c r="BI17" s="149">
        <f>BH17+BG17</f>
        <v>0</v>
      </c>
      <c r="BJ17" s="147"/>
      <c r="BK17" s="148"/>
      <c r="BL17" s="149">
        <f>BK17+BJ17</f>
        <v>0</v>
      </c>
      <c r="BM17" s="147"/>
      <c r="BN17" s="148"/>
      <c r="BO17" s="149">
        <f>BN17+BM17</f>
        <v>0</v>
      </c>
      <c r="BP17" t="s" s="143">
        <f>IF(BD17&lt;&gt;"",BO17+BL17+BI17+BF17,"")</f>
      </c>
      <c r="BQ17" t="s" s="144">
        <f>IF(BD17&lt;&gt;"",RANK(BP17,$BP$5:$BP$26,0),"")</f>
      </c>
      <c r="BR17" s="130">
        <v>0</v>
      </c>
      <c r="BS17" s="131">
        <f>IF($C17,$C17,"")</f>
        <v>1039</v>
      </c>
      <c r="BT17" s="152">
        <f>C1:C26</f>
        <v>1039</v>
      </c>
    </row>
    <row r="18" ht="25" customHeight="1">
      <c r="A18" s="121">
        <f>IF(C18,RANK(B18,$B$5:$B$26),"")</f>
        <v>14</v>
      </c>
      <c r="B18" s="122">
        <f>IF(C18,(O18+AK18+BB18+BR18),"")</f>
        <v>235</v>
      </c>
      <c r="C18" s="123">
        <v>1083</v>
      </c>
      <c r="D18" t="s" s="158">
        <v>140</v>
      </c>
      <c r="E18" t="s" s="158">
        <v>141</v>
      </c>
      <c r="F18" t="s" s="158">
        <v>129</v>
      </c>
      <c r="G18" t="s" s="124">
        <v>97</v>
      </c>
      <c r="H18" t="s" s="124">
        <v>8</v>
      </c>
      <c r="I18" s="125">
        <f>IF(C18,N18,"")</f>
        <v>10</v>
      </c>
      <c r="J18" s="126">
        <f>IF(C18,AJ18,"")</f>
        <v>15</v>
      </c>
      <c r="K18" t="s" s="127">
        <f>IF(C18,BA18,"")</f>
      </c>
      <c r="L18" s="125">
        <f>IF(C18,BL18,"")</f>
        <v>0</v>
      </c>
      <c r="M18" s="128">
        <f>IF($C18,$C18,"")</f>
        <v>1083</v>
      </c>
      <c r="N18" s="129">
        <v>10</v>
      </c>
      <c r="O18" s="130">
        <v>123</v>
      </c>
      <c r="P18" s="131">
        <f>IF($C18,$C18,"")</f>
        <v>1083</v>
      </c>
      <c r="Q18" s="132">
        <v>0</v>
      </c>
      <c r="R18" s="129">
        <v>0</v>
      </c>
      <c r="S18" s="133">
        <v>0</v>
      </c>
      <c r="T18" s="134">
        <f>IF(S18&lt;&gt;"",Q18*3600+R18*60+S18,"")</f>
        <v>0</v>
      </c>
      <c r="U18" s="135">
        <v>2</v>
      </c>
      <c r="V18" s="136">
        <v>7</v>
      </c>
      <c r="W18" s="137">
        <v>34</v>
      </c>
      <c r="X18" s="134">
        <f>IF(W18&lt;&gt;"",U18*60+V18+W18/100,"")</f>
        <v>127.34</v>
      </c>
      <c r="Y18" s="134">
        <f>IF(W18&lt;&gt;"",X18-T18,"")</f>
        <v>127.34</v>
      </c>
      <c r="Z18" s="132">
        <v>0</v>
      </c>
      <c r="AA18" s="129">
        <v>0</v>
      </c>
      <c r="AB18" s="133">
        <v>0</v>
      </c>
      <c r="AC18" s="134">
        <f>IF(AB18&lt;&gt;"",Z18*3600+AA18*60+AB18,"")</f>
        <v>0</v>
      </c>
      <c r="AD18" s="132">
        <v>2</v>
      </c>
      <c r="AE18" s="129">
        <v>5</v>
      </c>
      <c r="AF18" s="137">
        <v>87</v>
      </c>
      <c r="AG18" s="134">
        <f>IF(AF18&lt;&gt;"",AD18*60+AE18+AF18/100,"")</f>
        <v>125.87</v>
      </c>
      <c r="AH18" s="134">
        <f>IF(AF18&lt;&gt;"",AG18-AC18,"")</f>
        <v>125.87</v>
      </c>
      <c r="AI18" s="121">
        <f>IF(OR(Y18&lt;&gt;"",AH18&lt;&gt;""),MIN(Y18,AH18),"")</f>
        <v>125.87</v>
      </c>
      <c r="AJ18" s="138">
        <f>IF(AI18&lt;&gt;"",RANK(AI18,$AI$5:$AI$26,1),"")</f>
        <v>15</v>
      </c>
      <c r="AK18" s="130">
        <v>112</v>
      </c>
      <c r="AL18" s="131">
        <f>IF($C18,$C18,"")</f>
        <v>1083</v>
      </c>
      <c r="AM18" s="139"/>
      <c r="AN18" s="140"/>
      <c r="AO18" s="141"/>
      <c r="AP18" t="s" s="142">
        <f>IF(AO18&lt;&gt;"",AM18*3600+AN18*60+AO18,"")</f>
      </c>
      <c r="AQ18" s="139"/>
      <c r="AR18" s="140"/>
      <c r="AS18" s="141"/>
      <c r="AT18" t="s" s="143">
        <f>IF(AS18&lt;&gt;"",AQ18*3600+AR18*60+AS18,"")</f>
      </c>
      <c r="AU18" t="s" s="144">
        <f>IF(AO18&lt;&gt;"",AT18-AP18,"")</f>
      </c>
      <c r="AV18" s="145">
        <v>0</v>
      </c>
      <c r="AW18" s="138">
        <v>0</v>
      </c>
      <c r="AX18" s="141"/>
      <c r="AY18" t="s" s="142">
        <f>IF(AX18&lt;&gt;"",AX18-AW18,"")</f>
      </c>
      <c r="AZ18" t="s" s="142">
        <f>IF(AT18&lt;&gt;"",AY18*10000-AU18,"")</f>
      </c>
      <c r="BA18" t="s" s="142">
        <f>IF(AX18&lt;&gt;"",RANK(AZ18,$AZ$5:$AZ$26,0),"")</f>
      </c>
      <c r="BB18" s="146">
        <v>0</v>
      </c>
      <c r="BC18" s="131">
        <f>IF($C18,$C18,"")</f>
        <v>1083</v>
      </c>
      <c r="BD18" s="147"/>
      <c r="BE18" s="148"/>
      <c r="BF18" s="149">
        <f>BE18+BD18</f>
        <v>0</v>
      </c>
      <c r="BG18" s="147"/>
      <c r="BH18" s="148"/>
      <c r="BI18" s="149">
        <f>BH18+BG18</f>
        <v>0</v>
      </c>
      <c r="BJ18" s="147"/>
      <c r="BK18" s="148"/>
      <c r="BL18" s="149">
        <f>BK18+BJ18</f>
        <v>0</v>
      </c>
      <c r="BM18" s="147"/>
      <c r="BN18" s="148"/>
      <c r="BO18" s="149">
        <f>BN18+BM18</f>
        <v>0</v>
      </c>
      <c r="BP18" t="s" s="143">
        <f>IF(BD18&lt;&gt;"",BO18+BL18+BI18+BF18,"")</f>
      </c>
      <c r="BQ18" t="s" s="144">
        <f>IF(BD18&lt;&gt;"",RANK(BP18,$BP$5:$BP$26,0),"")</f>
      </c>
      <c r="BR18" s="130">
        <v>0</v>
      </c>
      <c r="BS18" s="131">
        <f>IF($C18,$C18,"")</f>
        <v>1083</v>
      </c>
      <c r="BT18" s="159">
        <f>C1:C26</f>
        <v>1083</v>
      </c>
    </row>
    <row r="19" ht="25" customHeight="1">
      <c r="A19" s="121">
        <f>IF(C19,RANK(B19,$B$5:$B$26),"")</f>
        <v>15</v>
      </c>
      <c r="B19" s="122">
        <f>IF(C19,(O19+AK19+BB19+BR19),"")</f>
        <v>229</v>
      </c>
      <c r="C19" s="123">
        <v>1027</v>
      </c>
      <c r="D19" t="s" s="158">
        <v>142</v>
      </c>
      <c r="E19" t="s" s="158">
        <v>143</v>
      </c>
      <c r="F19" t="s" s="158">
        <v>121</v>
      </c>
      <c r="G19" t="s" s="124">
        <v>97</v>
      </c>
      <c r="H19" t="s" s="124">
        <v>8</v>
      </c>
      <c r="I19" s="125">
        <f>IF(C19,N19,"")</f>
        <v>18</v>
      </c>
      <c r="J19" s="126">
        <f>IF(C19,AJ19,"")</f>
        <v>10</v>
      </c>
      <c r="K19" t="s" s="127">
        <f>IF(C19,BA19,"")</f>
      </c>
      <c r="L19" s="125">
        <f>IF(C19,BL19,"")</f>
        <v>0</v>
      </c>
      <c r="M19" s="128">
        <f>IF($C19,$C19,"")</f>
        <v>1027</v>
      </c>
      <c r="N19" s="129">
        <v>18</v>
      </c>
      <c r="O19" s="130">
        <v>106</v>
      </c>
      <c r="P19" s="131">
        <f>IF($C19,$C19,"")</f>
        <v>1027</v>
      </c>
      <c r="Q19" s="132">
        <v>0</v>
      </c>
      <c r="R19" s="129">
        <v>0</v>
      </c>
      <c r="S19" s="133">
        <v>0</v>
      </c>
      <c r="T19" s="134">
        <f>IF(S19&lt;&gt;"",Q19*3600+R19*60+S19,"")</f>
        <v>0</v>
      </c>
      <c r="U19" s="135">
        <v>1</v>
      </c>
      <c r="V19" s="136">
        <v>56</v>
      </c>
      <c r="W19" s="137">
        <v>40</v>
      </c>
      <c r="X19" s="134">
        <f>IF(W19&lt;&gt;"",U19*60+V19+W19/100,"")</f>
        <v>116.4</v>
      </c>
      <c r="Y19" s="134">
        <f>IF(W19&lt;&gt;"",X19-T19,"")</f>
        <v>116.4</v>
      </c>
      <c r="Z19" s="132">
        <v>0</v>
      </c>
      <c r="AA19" s="129">
        <v>0</v>
      </c>
      <c r="AB19" s="133">
        <v>0</v>
      </c>
      <c r="AC19" s="134">
        <f>IF(AB19&lt;&gt;"",Z19*3600+AA19*60+AB19,"")</f>
        <v>0</v>
      </c>
      <c r="AD19" s="132">
        <v>1</v>
      </c>
      <c r="AE19" s="129">
        <v>55</v>
      </c>
      <c r="AF19" s="137">
        <v>46</v>
      </c>
      <c r="AG19" s="134">
        <f>IF(AF19&lt;&gt;"",AD19*60+AE19+AF19/100,"")</f>
        <v>115.46</v>
      </c>
      <c r="AH19" s="134">
        <f>IF(AF19&lt;&gt;"",AG19-AC19,"")</f>
        <v>115.46</v>
      </c>
      <c r="AI19" s="121">
        <f>IF(OR(Y19&lt;&gt;"",AH19&lt;&gt;""),MIN(Y19,AH19),"")</f>
        <v>115.46</v>
      </c>
      <c r="AJ19" s="138">
        <f>IF(AI19&lt;&gt;"",RANK(AI19,$AI$5:$AI$26,1),"")</f>
        <v>10</v>
      </c>
      <c r="AK19" s="130">
        <v>123</v>
      </c>
      <c r="AL19" s="131">
        <f>IF($C19,$C19,"")</f>
        <v>1027</v>
      </c>
      <c r="AM19" s="139"/>
      <c r="AN19" s="140"/>
      <c r="AO19" s="141"/>
      <c r="AP19" t="s" s="142">
        <f>IF(AO19&lt;&gt;"",AM19*3600+AN19*60+AO19,"")</f>
      </c>
      <c r="AQ19" s="139"/>
      <c r="AR19" s="140"/>
      <c r="AS19" s="141"/>
      <c r="AT19" t="s" s="143">
        <f>IF(AS19&lt;&gt;"",AQ19*3600+AR19*60+AS19,"")</f>
      </c>
      <c r="AU19" t="s" s="144">
        <f>IF(AO19&lt;&gt;"",AT19-AP19,"")</f>
      </c>
      <c r="AV19" s="145">
        <v>0</v>
      </c>
      <c r="AW19" s="138">
        <v>0</v>
      </c>
      <c r="AX19" s="141"/>
      <c r="AY19" t="s" s="142">
        <f>IF(AX19&lt;&gt;"",AX19-AW19,"")</f>
      </c>
      <c r="AZ19" t="s" s="142">
        <f>IF(AT19&lt;&gt;"",AY19*10000-AU19,"")</f>
      </c>
      <c r="BA19" t="s" s="142">
        <f>IF(AX19&lt;&gt;"",RANK(AZ19,$AZ$5:$AZ$26,0),"")</f>
      </c>
      <c r="BB19" s="146">
        <v>0</v>
      </c>
      <c r="BC19" s="131">
        <f>IF($C19,$C19,"")</f>
        <v>1027</v>
      </c>
      <c r="BD19" s="147"/>
      <c r="BE19" s="148"/>
      <c r="BF19" s="149">
        <f>BE19+BD19</f>
        <v>0</v>
      </c>
      <c r="BG19" s="147"/>
      <c r="BH19" s="148"/>
      <c r="BI19" s="149">
        <f>BH19+BG19</f>
        <v>0</v>
      </c>
      <c r="BJ19" s="147"/>
      <c r="BK19" s="148"/>
      <c r="BL19" s="149">
        <f>BK19+BJ19</f>
        <v>0</v>
      </c>
      <c r="BM19" s="147"/>
      <c r="BN19" s="148"/>
      <c r="BO19" s="149">
        <f>BN19+BM19</f>
        <v>0</v>
      </c>
      <c r="BP19" t="s" s="143">
        <f>IF(BD19&lt;&gt;"",BO19+BL19+BI19+BF19,"")</f>
      </c>
      <c r="BQ19" t="s" s="144">
        <f>IF(BD19&lt;&gt;"",RANK(BP19,$BP$5:$BP$26,0),"")</f>
      </c>
      <c r="BR19" s="130">
        <v>0</v>
      </c>
      <c r="BS19" s="131">
        <f>IF($C19,$C19,"")</f>
        <v>1027</v>
      </c>
      <c r="BT19" s="159">
        <f>C1:C26</f>
        <v>1027</v>
      </c>
    </row>
    <row r="20" ht="25" customHeight="1">
      <c r="A20" s="121">
        <f>IF(C20,RANK(B20,$B$5:$B$26),"")</f>
        <v>16</v>
      </c>
      <c r="B20" s="122">
        <f>IF(C20,(O20+AK20+BB20+BR20),"")</f>
        <v>220</v>
      </c>
      <c r="C20" s="123">
        <v>1029</v>
      </c>
      <c r="D20" t="s" s="158">
        <v>144</v>
      </c>
      <c r="E20" t="s" s="158">
        <v>145</v>
      </c>
      <c r="F20" t="s" s="158">
        <v>80</v>
      </c>
      <c r="G20" t="s" s="124">
        <v>97</v>
      </c>
      <c r="H20" t="s" s="124">
        <v>8</v>
      </c>
      <c r="I20" s="125">
        <f>IF(C20,N20,"")</f>
        <v>14</v>
      </c>
      <c r="J20" s="126">
        <f>IF(C20,AJ20,"")</f>
        <v>18</v>
      </c>
      <c r="K20" t="s" s="127">
        <f>IF(C20,BA20,"")</f>
      </c>
      <c r="L20" s="125">
        <f>IF(C20,BL20,"")</f>
        <v>0</v>
      </c>
      <c r="M20" s="128">
        <f>IF($C20,$C20,"")</f>
        <v>1029</v>
      </c>
      <c r="N20" s="129">
        <v>14</v>
      </c>
      <c r="O20" s="130">
        <v>114</v>
      </c>
      <c r="P20" s="131">
        <f>IF($C20,$C20,"")</f>
        <v>1029</v>
      </c>
      <c r="Q20" s="132">
        <v>0</v>
      </c>
      <c r="R20" s="129">
        <v>0</v>
      </c>
      <c r="S20" s="133">
        <v>0</v>
      </c>
      <c r="T20" s="134">
        <f>IF(S20&lt;&gt;"",Q20*3600+R20*60+S20,"")</f>
        <v>0</v>
      </c>
      <c r="U20" s="135">
        <v>2</v>
      </c>
      <c r="V20" s="136">
        <v>20</v>
      </c>
      <c r="W20" s="137">
        <v>63</v>
      </c>
      <c r="X20" s="134">
        <f>IF(W20&lt;&gt;"",U20*60+V20+W20/100,"")</f>
        <v>140.63</v>
      </c>
      <c r="Y20" s="134">
        <f>IF(W20&lt;&gt;"",X20-T20,"")</f>
        <v>140.63</v>
      </c>
      <c r="Z20" s="132">
        <v>0</v>
      </c>
      <c r="AA20" s="129">
        <v>0</v>
      </c>
      <c r="AB20" s="133">
        <v>0</v>
      </c>
      <c r="AC20" s="134">
        <f>IF(AB20&lt;&gt;"",Z20*3600+AA20*60+AB20,"")</f>
        <v>0</v>
      </c>
      <c r="AD20" s="132">
        <v>2</v>
      </c>
      <c r="AE20" s="129">
        <v>9</v>
      </c>
      <c r="AF20" s="137">
        <v>15</v>
      </c>
      <c r="AG20" s="134">
        <f>IF(AF20&lt;&gt;"",AD20*60+AE20+AF20/100,"")</f>
        <v>129.15</v>
      </c>
      <c r="AH20" s="134">
        <f>IF(AF20&lt;&gt;"",AG20-AC20,"")</f>
        <v>129.15</v>
      </c>
      <c r="AI20" s="121">
        <f>IF(OR(Y20&lt;&gt;"",AH20&lt;&gt;""),MIN(Y20,AH20),"")</f>
        <v>129.15</v>
      </c>
      <c r="AJ20" s="138">
        <f>IF(AI20&lt;&gt;"",RANK(AI20,$AI$5:$AI$26,1),"")</f>
        <v>18</v>
      </c>
      <c r="AK20" s="130">
        <v>106</v>
      </c>
      <c r="AL20" s="131">
        <f>IF($C20,$C20,"")</f>
        <v>1029</v>
      </c>
      <c r="AM20" s="139"/>
      <c r="AN20" s="140"/>
      <c r="AO20" s="141"/>
      <c r="AP20" t="s" s="142">
        <f>IF(AO20&lt;&gt;"",AM20*3600+AN20*60+AO20,"")</f>
      </c>
      <c r="AQ20" s="139"/>
      <c r="AR20" s="140"/>
      <c r="AS20" s="141"/>
      <c r="AT20" t="s" s="143">
        <f>IF(AS20&lt;&gt;"",AQ20*3600+AR20*60+AS20,"")</f>
      </c>
      <c r="AU20" t="s" s="144">
        <f>IF(AO20&lt;&gt;"",AT20-AP20,"")</f>
      </c>
      <c r="AV20" s="145">
        <v>0</v>
      </c>
      <c r="AW20" s="138">
        <v>0</v>
      </c>
      <c r="AX20" s="141"/>
      <c r="AY20" t="s" s="142">
        <f>IF(AX20&lt;&gt;"",AX20-AW20,"")</f>
      </c>
      <c r="AZ20" t="s" s="142">
        <f>IF(AT20&lt;&gt;"",AY20*10000-AU20,"")</f>
      </c>
      <c r="BA20" t="s" s="142">
        <f>IF(AX20&lt;&gt;"",RANK(AZ20,$AZ$5:$AZ$26,0),"")</f>
      </c>
      <c r="BB20" s="146">
        <v>0</v>
      </c>
      <c r="BC20" s="131">
        <f>IF($C20,$C20,"")</f>
        <v>1029</v>
      </c>
      <c r="BD20" s="147"/>
      <c r="BE20" s="148"/>
      <c r="BF20" s="149">
        <f>BE20+BD20</f>
        <v>0</v>
      </c>
      <c r="BG20" s="147"/>
      <c r="BH20" s="148"/>
      <c r="BI20" s="149">
        <f>BH20+BG20</f>
        <v>0</v>
      </c>
      <c r="BJ20" s="147"/>
      <c r="BK20" s="148"/>
      <c r="BL20" s="149">
        <f>BK20+BJ20</f>
        <v>0</v>
      </c>
      <c r="BM20" s="147"/>
      <c r="BN20" s="148"/>
      <c r="BO20" s="149">
        <f>BN20+BM20</f>
        <v>0</v>
      </c>
      <c r="BP20" t="s" s="143">
        <f>IF(BD20&lt;&gt;"",BO20+BL20+BI20+BF20,"")</f>
      </c>
      <c r="BQ20" t="s" s="144">
        <f>IF(BD20&lt;&gt;"",RANK(BP20,$BP$5:$BP$26,0),"")</f>
      </c>
      <c r="BR20" s="130">
        <v>0</v>
      </c>
      <c r="BS20" s="131">
        <f>IF($C20,$C20,"")</f>
        <v>1029</v>
      </c>
      <c r="BT20" s="159">
        <f>C1:C26</f>
        <v>1029</v>
      </c>
    </row>
    <row r="21" ht="25" customHeight="1">
      <c r="A21" s="121">
        <v>17</v>
      </c>
      <c r="B21" s="122">
        <f>IF(C21,(O21+AK21+BB21+BR21),"")</f>
        <v>220</v>
      </c>
      <c r="C21" s="123">
        <v>1016</v>
      </c>
      <c r="D21" t="s" s="124">
        <v>146</v>
      </c>
      <c r="E21" t="s" s="124">
        <v>147</v>
      </c>
      <c r="F21" t="s" s="124">
        <v>118</v>
      </c>
      <c r="G21" t="s" s="124">
        <v>74</v>
      </c>
      <c r="H21" t="s" s="124">
        <v>8</v>
      </c>
      <c r="I21" s="125">
        <f>IF(C21,N21,"")</f>
        <v>15</v>
      </c>
      <c r="J21" s="126">
        <f>IF(C21,AJ21,"")</f>
        <v>17</v>
      </c>
      <c r="K21" t="s" s="127">
        <f>IF(C21,BA21,"")</f>
      </c>
      <c r="L21" s="125">
        <f>IF(C21,BL21,"")</f>
        <v>0</v>
      </c>
      <c r="M21" s="128">
        <f>IF($C21,$C21,"")</f>
        <v>1016</v>
      </c>
      <c r="N21" s="129">
        <v>15</v>
      </c>
      <c r="O21" s="130">
        <v>112</v>
      </c>
      <c r="P21" s="131">
        <f>IF($C21,$C21,"")</f>
        <v>1016</v>
      </c>
      <c r="Q21" s="132">
        <v>0</v>
      </c>
      <c r="R21" s="129">
        <v>0</v>
      </c>
      <c r="S21" s="133">
        <v>0</v>
      </c>
      <c r="T21" s="134">
        <f>IF(S21&lt;&gt;"",Q21*3600+R21*60+S21,"")</f>
        <v>0</v>
      </c>
      <c r="U21" s="160"/>
      <c r="V21" s="161"/>
      <c r="W21" s="162"/>
      <c r="X21" t="s" s="142">
        <f>IF(W21&lt;&gt;"",U21*60+V21+W21/100,"")</f>
      </c>
      <c r="Y21" t="s" s="142">
        <f>IF(W21&lt;&gt;"",X21-T21,"")</f>
      </c>
      <c r="Z21" s="132">
        <v>0</v>
      </c>
      <c r="AA21" s="129">
        <v>0</v>
      </c>
      <c r="AB21" s="133">
        <v>0</v>
      </c>
      <c r="AC21" s="134">
        <f>IF(AB21&lt;&gt;"",Z21*3600+AA21*60+AB21,"")</f>
        <v>0</v>
      </c>
      <c r="AD21" s="132">
        <v>2</v>
      </c>
      <c r="AE21" s="129">
        <v>8</v>
      </c>
      <c r="AF21" s="137">
        <v>59</v>
      </c>
      <c r="AG21" s="134">
        <f>IF(AF21&lt;&gt;"",AD21*60+AE21+AF21/100,"")</f>
        <v>128.59</v>
      </c>
      <c r="AH21" s="134">
        <f>IF(AF21&lt;&gt;"",AG21-AC21,"")</f>
        <v>128.59</v>
      </c>
      <c r="AI21" s="121">
        <f>IF(OR(Y21&lt;&gt;"",AH21&lt;&gt;""),MIN(Y21,AH21),"")</f>
        <v>128.59</v>
      </c>
      <c r="AJ21" s="138">
        <f>IF(AI21&lt;&gt;"",RANK(AI21,$AI$5:$AI$26,1),"")</f>
        <v>17</v>
      </c>
      <c r="AK21" s="130">
        <v>108</v>
      </c>
      <c r="AL21" s="131">
        <f>IF($C21,$C21,"")</f>
        <v>1016</v>
      </c>
      <c r="AM21" s="139"/>
      <c r="AN21" s="140"/>
      <c r="AO21" s="141"/>
      <c r="AP21" t="s" s="142">
        <f>IF(AO21&lt;&gt;"",AM21*3600+AN21*60+AO21,"")</f>
      </c>
      <c r="AQ21" s="139"/>
      <c r="AR21" s="140"/>
      <c r="AS21" s="141"/>
      <c r="AT21" t="s" s="143">
        <f>IF(AS21&lt;&gt;"",AQ21*3600+AR21*60+AS21,"")</f>
      </c>
      <c r="AU21" t="s" s="144">
        <f>IF(AO21&lt;&gt;"",AT21-AP21,"")</f>
      </c>
      <c r="AV21" s="145">
        <v>0</v>
      </c>
      <c r="AW21" s="138">
        <v>0</v>
      </c>
      <c r="AX21" s="141"/>
      <c r="AY21" t="s" s="142">
        <f>IF(AX21&lt;&gt;"",AX21-AW21,"")</f>
      </c>
      <c r="AZ21" t="s" s="142">
        <f>IF(AT21&lt;&gt;"",AY21*10000-AU21,"")</f>
      </c>
      <c r="BA21" t="s" s="142">
        <f>IF(AX21&lt;&gt;"",RANK(AZ21,$AZ$5:$AZ$26,0),"")</f>
      </c>
      <c r="BB21" s="146">
        <v>0</v>
      </c>
      <c r="BC21" s="131">
        <f>IF($C21,$C21,"")</f>
        <v>1016</v>
      </c>
      <c r="BD21" s="147"/>
      <c r="BE21" s="148"/>
      <c r="BF21" s="149">
        <f>BE21+BD21</f>
        <v>0</v>
      </c>
      <c r="BG21" s="147"/>
      <c r="BH21" s="148"/>
      <c r="BI21" s="149">
        <f>BH21+BG21</f>
        <v>0</v>
      </c>
      <c r="BJ21" s="147"/>
      <c r="BK21" s="148"/>
      <c r="BL21" s="149">
        <f>BK21+BJ21</f>
        <v>0</v>
      </c>
      <c r="BM21" s="147"/>
      <c r="BN21" s="148"/>
      <c r="BO21" s="149">
        <f>BN21+BM21</f>
        <v>0</v>
      </c>
      <c r="BP21" t="s" s="143">
        <f>IF(BD21&lt;&gt;"",BO21+BL21+BI21+BF21,"")</f>
      </c>
      <c r="BQ21" t="s" s="144">
        <f>IF(BD21&lt;&gt;"",RANK(BP21,$BP$5:$BP$26,0),"")</f>
      </c>
      <c r="BR21" s="130">
        <v>0</v>
      </c>
      <c r="BS21" s="131">
        <f>IF($C21,$C21,"")</f>
        <v>1016</v>
      </c>
      <c r="BT21" s="150">
        <f>C1:C26</f>
        <v>1016</v>
      </c>
    </row>
    <row r="22" ht="24.95" customHeight="1">
      <c r="A22" s="121">
        <f>IF(C22,RANK(B22,$B$5:$B$26),"")</f>
        <v>18</v>
      </c>
      <c r="B22" s="122">
        <f>IF(C22,(O22+AK22+BB22+BR22),"")</f>
        <v>218</v>
      </c>
      <c r="C22" s="123">
        <v>1066</v>
      </c>
      <c r="D22" t="s" s="124">
        <v>148</v>
      </c>
      <c r="E22" t="s" s="124">
        <v>149</v>
      </c>
      <c r="F22" t="s" s="124">
        <v>126</v>
      </c>
      <c r="G22" t="s" s="124">
        <v>74</v>
      </c>
      <c r="H22" t="s" s="124">
        <v>8</v>
      </c>
      <c r="I22" s="125">
        <f>IF(C22,N22,"")</f>
        <v>17</v>
      </c>
      <c r="J22" s="126">
        <f>IF(C22,AJ22,"")</f>
        <v>16</v>
      </c>
      <c r="K22" t="s" s="127">
        <f>IF(C22,BA22,"")</f>
      </c>
      <c r="L22" s="125">
        <f>IF(C22,BL22,"")</f>
        <v>0</v>
      </c>
      <c r="M22" s="128">
        <f>IF($C22,$C22,"")</f>
        <v>1066</v>
      </c>
      <c r="N22" s="129">
        <v>17</v>
      </c>
      <c r="O22" s="130">
        <v>108</v>
      </c>
      <c r="P22" s="131">
        <f>IF($C22,$C22,"")</f>
        <v>1066</v>
      </c>
      <c r="Q22" s="132">
        <v>0</v>
      </c>
      <c r="R22" s="129">
        <v>0</v>
      </c>
      <c r="S22" s="133">
        <v>0</v>
      </c>
      <c r="T22" s="134">
        <f>IF(S22&lt;&gt;"",Q22*3600+R22*60+S22,"")</f>
        <v>0</v>
      </c>
      <c r="U22" s="135">
        <v>2</v>
      </c>
      <c r="V22" s="136">
        <v>7</v>
      </c>
      <c r="W22" s="137">
        <v>44</v>
      </c>
      <c r="X22" s="134">
        <f>IF(W22&lt;&gt;"",U22*60+V22+W22/100,"")</f>
        <v>127.44</v>
      </c>
      <c r="Y22" s="134">
        <f>IF(W22&lt;&gt;"",X22-T22,"")</f>
        <v>127.44</v>
      </c>
      <c r="Z22" s="132">
        <v>0</v>
      </c>
      <c r="AA22" s="129">
        <v>0</v>
      </c>
      <c r="AB22" s="133">
        <v>0</v>
      </c>
      <c r="AC22" s="134">
        <f>IF(AB22&lt;&gt;"",Z22*3600+AA22*60+AB22,"")</f>
        <v>0</v>
      </c>
      <c r="AD22" s="132">
        <v>2</v>
      </c>
      <c r="AE22" s="129">
        <v>7</v>
      </c>
      <c r="AF22" s="137">
        <v>47</v>
      </c>
      <c r="AG22" s="134">
        <f>IF(AF22&lt;&gt;"",AD22*60+AE22+AF22/100,"")</f>
        <v>127.47</v>
      </c>
      <c r="AH22" s="134">
        <f>IF(AF22&lt;&gt;"",AG22-AC22,"")</f>
        <v>127.47</v>
      </c>
      <c r="AI22" s="121">
        <f>IF(OR(Y22&lt;&gt;"",AH22&lt;&gt;""),MIN(Y22,AH22),"")</f>
        <v>127.44</v>
      </c>
      <c r="AJ22" s="138">
        <f>IF(AI22&lt;&gt;"",RANK(AI22,$AI$5:$AI$26,1),"")</f>
        <v>16</v>
      </c>
      <c r="AK22" s="130">
        <v>110</v>
      </c>
      <c r="AL22" s="131">
        <f>IF($C22,$C22,"")</f>
        <v>1066</v>
      </c>
      <c r="AM22" s="139"/>
      <c r="AN22" s="140"/>
      <c r="AO22" s="141"/>
      <c r="AP22" t="s" s="142">
        <f>IF(AO22&lt;&gt;"",AM22*3600+AN22*60+AO22,"")</f>
      </c>
      <c r="AQ22" s="139"/>
      <c r="AR22" s="140"/>
      <c r="AS22" s="141"/>
      <c r="AT22" t="s" s="143">
        <f>IF(AS22&lt;&gt;"",AQ22*3600+AR22*60+AS22,"")</f>
      </c>
      <c r="AU22" t="s" s="144">
        <f>IF(AO22&lt;&gt;"",AT22-AP22,"")</f>
      </c>
      <c r="AV22" s="145">
        <v>0</v>
      </c>
      <c r="AW22" s="138">
        <v>0</v>
      </c>
      <c r="AX22" s="141"/>
      <c r="AY22" t="s" s="142">
        <f>IF(AX22&lt;&gt;"",AX22-AW22,"")</f>
      </c>
      <c r="AZ22" t="s" s="142">
        <f>IF(AT22&lt;&gt;"",AY22*10000-AU22,"")</f>
      </c>
      <c r="BA22" t="s" s="142">
        <f>IF(AX22&lt;&gt;"",RANK(AZ22,$AZ$5:$AZ$26,0),"")</f>
      </c>
      <c r="BB22" s="146">
        <v>0</v>
      </c>
      <c r="BC22" s="131">
        <f>IF($C22,$C22,"")</f>
        <v>1066</v>
      </c>
      <c r="BD22" s="147"/>
      <c r="BE22" s="148"/>
      <c r="BF22" s="149">
        <f>BE22+BD22</f>
        <v>0</v>
      </c>
      <c r="BG22" s="147"/>
      <c r="BH22" s="148"/>
      <c r="BI22" s="149">
        <f>BH22+BG22</f>
        <v>0</v>
      </c>
      <c r="BJ22" s="147"/>
      <c r="BK22" s="148"/>
      <c r="BL22" s="149">
        <f>BK22+BJ22</f>
        <v>0</v>
      </c>
      <c r="BM22" s="147"/>
      <c r="BN22" s="148"/>
      <c r="BO22" s="149">
        <f>BN22+BM22</f>
        <v>0</v>
      </c>
      <c r="BP22" t="s" s="143">
        <f>IF(BD22&lt;&gt;"",BO22+BL22+BI22+BF22,"")</f>
      </c>
      <c r="BQ22" t="s" s="144">
        <f>IF(BD22&lt;&gt;"",RANK(BP22,$BP$5:$BP$26,0),"")</f>
      </c>
      <c r="BR22" s="130">
        <v>0</v>
      </c>
      <c r="BS22" s="131">
        <f>IF($C22,$C22,"")</f>
        <v>1066</v>
      </c>
      <c r="BT22" s="152">
        <f>C1:C26</f>
        <v>1066</v>
      </c>
    </row>
    <row r="23" ht="24.95" customHeight="1">
      <c r="A23" s="121">
        <f>IF(C23,RANK(B23,$B$5:$B$26),"")</f>
        <v>19</v>
      </c>
      <c r="B23" s="122">
        <f>IF(C23,(O23+AK23+BB23+BR23),"")</f>
        <v>208</v>
      </c>
      <c r="C23" s="163">
        <v>1049</v>
      </c>
      <c r="D23" t="s" s="124">
        <v>150</v>
      </c>
      <c r="E23" t="s" s="124">
        <v>151</v>
      </c>
      <c r="F23" t="s" s="124">
        <v>152</v>
      </c>
      <c r="G23" t="s" s="164">
        <v>74</v>
      </c>
      <c r="H23" t="s" s="164">
        <v>8</v>
      </c>
      <c r="I23" s="125">
        <f>IF(C23,N23,"")</f>
        <v>19</v>
      </c>
      <c r="J23" s="126">
        <f>IF(C23,AJ23,"")</f>
        <v>19</v>
      </c>
      <c r="K23" t="s" s="127">
        <f>IF(C23,BA23,"")</f>
      </c>
      <c r="L23" s="125">
        <f>IF(C23,BL23,"")</f>
        <v>0</v>
      </c>
      <c r="M23" s="165">
        <f>IF($C23,$C23,"")</f>
        <v>1049</v>
      </c>
      <c r="N23" s="129">
        <v>19</v>
      </c>
      <c r="O23" s="130">
        <v>104</v>
      </c>
      <c r="P23" s="166">
        <f>IF($C23,$C23,"")</f>
        <v>1049</v>
      </c>
      <c r="Q23" s="132">
        <v>0</v>
      </c>
      <c r="R23" s="129">
        <v>0</v>
      </c>
      <c r="S23" s="133">
        <v>0</v>
      </c>
      <c r="T23" s="134">
        <f>IF(S23&lt;&gt;"",Q23*3600+R23*60+S23,"")</f>
        <v>0</v>
      </c>
      <c r="U23" s="135">
        <v>2</v>
      </c>
      <c r="V23" s="136">
        <v>10</v>
      </c>
      <c r="W23" s="137">
        <v>48</v>
      </c>
      <c r="X23" s="134">
        <f>IF(W23&lt;&gt;"",U23*60+V23+W23/100,"")</f>
        <v>130.48</v>
      </c>
      <c r="Y23" s="134">
        <f>IF(W23&lt;&gt;"",X23-T23,"")</f>
        <v>130.48</v>
      </c>
      <c r="Z23" s="132">
        <v>0</v>
      </c>
      <c r="AA23" s="129">
        <v>0</v>
      </c>
      <c r="AB23" s="133">
        <v>0</v>
      </c>
      <c r="AC23" s="134">
        <f>IF(AB23&lt;&gt;"",Z23*3600+AA23*60+AB23,"")</f>
        <v>0</v>
      </c>
      <c r="AD23" s="132">
        <v>2</v>
      </c>
      <c r="AE23" s="129">
        <v>10</v>
      </c>
      <c r="AF23" s="137">
        <v>87</v>
      </c>
      <c r="AG23" s="134">
        <f>IF(AF23&lt;&gt;"",AD23*60+AE23+AF23/100,"")</f>
        <v>130.87</v>
      </c>
      <c r="AH23" s="134">
        <f>IF(AF23&lt;&gt;"",AG23-AC23,"")</f>
        <v>130.87</v>
      </c>
      <c r="AI23" s="121">
        <f>IF(OR(Y23&lt;&gt;"",AH23&lt;&gt;""),MIN(Y23,AH23),"")</f>
        <v>130.48</v>
      </c>
      <c r="AJ23" s="138">
        <f>IF(AI23&lt;&gt;"",RANK(AI23,$AI$5:$AI$26,1),"")</f>
        <v>19</v>
      </c>
      <c r="AK23" s="130">
        <v>104</v>
      </c>
      <c r="AL23" s="166">
        <f>IF($C23,$C23,"")</f>
        <v>1049</v>
      </c>
      <c r="AM23" s="139"/>
      <c r="AN23" s="140"/>
      <c r="AO23" s="141"/>
      <c r="AP23" t="s" s="142">
        <f>IF(AO23&lt;&gt;"",AM23*3600+AN23*60+AO23,"")</f>
      </c>
      <c r="AQ23" s="139"/>
      <c r="AR23" s="140"/>
      <c r="AS23" s="141"/>
      <c r="AT23" t="s" s="143">
        <f>IF(AS23&lt;&gt;"",AQ23*3600+AR23*60+AS23,"")</f>
      </c>
      <c r="AU23" t="s" s="144">
        <f>IF(AO23&lt;&gt;"",AT23-AP23,"")</f>
      </c>
      <c r="AV23" s="145">
        <v>0</v>
      </c>
      <c r="AW23" s="138">
        <v>0</v>
      </c>
      <c r="AX23" s="141"/>
      <c r="AY23" t="s" s="142">
        <f>IF(AX23&lt;&gt;"",AX23-AW23,"")</f>
      </c>
      <c r="AZ23" t="s" s="142">
        <f>IF(AT23&lt;&gt;"",AY23*10000-AU23,"")</f>
      </c>
      <c r="BA23" t="s" s="142">
        <f>IF(AX23&lt;&gt;"",RANK(AZ23,$AZ$5:$AZ$26,0),"")</f>
      </c>
      <c r="BB23" s="146">
        <v>0</v>
      </c>
      <c r="BC23" s="166">
        <f>IF($C23,$C23,"")</f>
        <v>1049</v>
      </c>
      <c r="BD23" s="147"/>
      <c r="BE23" s="148"/>
      <c r="BF23" s="149">
        <f>BE23+BD23</f>
        <v>0</v>
      </c>
      <c r="BG23" s="147"/>
      <c r="BH23" s="148"/>
      <c r="BI23" s="149">
        <f>BH23+BG23</f>
        <v>0</v>
      </c>
      <c r="BJ23" s="147"/>
      <c r="BK23" s="148"/>
      <c r="BL23" s="149">
        <f>BK23+BJ23</f>
        <v>0</v>
      </c>
      <c r="BM23" s="147"/>
      <c r="BN23" s="148"/>
      <c r="BO23" s="149">
        <f>BN23+BM23</f>
        <v>0</v>
      </c>
      <c r="BP23" t="s" s="143">
        <f>IF(BD23&lt;&gt;"",BO23+BL23+BI23+BF23,"")</f>
      </c>
      <c r="BQ23" t="s" s="144">
        <f>IF(BD23&lt;&gt;"",RANK(BP23,$BP$5:$BP$26,0),"")</f>
      </c>
      <c r="BR23" s="130">
        <v>0</v>
      </c>
      <c r="BS23" s="166">
        <f>IF($C23,$C23,"")</f>
        <v>1049</v>
      </c>
      <c r="BT23" s="167">
        <f>C1:C26</f>
        <v>1049</v>
      </c>
    </row>
    <row r="24" ht="24.95" customHeight="1">
      <c r="A24" s="121">
        <f>IF(C24,RANK(B24,$B$5:$B$26),"")</f>
        <v>20</v>
      </c>
      <c r="B24" s="122">
        <f>IF(C24,(O24+AK24+BB24+BR24),"")</f>
        <v>204</v>
      </c>
      <c r="C24" s="123">
        <v>1070</v>
      </c>
      <c r="D24" t="s" s="124">
        <v>153</v>
      </c>
      <c r="E24" t="s" s="124">
        <v>154</v>
      </c>
      <c r="F24" t="s" s="124">
        <v>96</v>
      </c>
      <c r="G24" t="s" s="124">
        <v>74</v>
      </c>
      <c r="H24" t="s" s="124">
        <v>8</v>
      </c>
      <c r="I24" s="125">
        <f>IF(C24,N24,"")</f>
        <v>20</v>
      </c>
      <c r="J24" s="126">
        <f>IF(C24,AJ24,"")</f>
        <v>20</v>
      </c>
      <c r="K24" t="s" s="127">
        <f>IF(C24,BA24,"")</f>
      </c>
      <c r="L24" s="125">
        <f>IF(C24,BL24,"")</f>
        <v>0</v>
      </c>
      <c r="M24" s="128">
        <f>IF($C24,$C24,"")</f>
        <v>1070</v>
      </c>
      <c r="N24" s="129">
        <v>20</v>
      </c>
      <c r="O24" s="130">
        <v>102</v>
      </c>
      <c r="P24" s="131">
        <f>IF($C24,$C24,"")</f>
        <v>1070</v>
      </c>
      <c r="Q24" s="132">
        <v>0</v>
      </c>
      <c r="R24" s="129">
        <v>0</v>
      </c>
      <c r="S24" s="133">
        <v>0</v>
      </c>
      <c r="T24" s="134">
        <f>IF(S24&lt;&gt;"",Q24*3600+R24*60+S24,"")</f>
        <v>0</v>
      </c>
      <c r="U24" s="135">
        <v>2</v>
      </c>
      <c r="V24" s="136">
        <v>17</v>
      </c>
      <c r="W24" s="137">
        <v>22</v>
      </c>
      <c r="X24" s="134">
        <f>IF(W24&lt;&gt;"",U24*60+V24+W24/100,"")</f>
        <v>137.22</v>
      </c>
      <c r="Y24" s="134">
        <f>IF(W24&lt;&gt;"",X24-T24,"")</f>
        <v>137.22</v>
      </c>
      <c r="Z24" s="132">
        <v>0</v>
      </c>
      <c r="AA24" s="129">
        <v>0</v>
      </c>
      <c r="AB24" s="133">
        <v>0</v>
      </c>
      <c r="AC24" s="134">
        <f>IF(AB24&lt;&gt;"",Z24*3600+AA24*60+AB24,"")</f>
        <v>0</v>
      </c>
      <c r="AD24" s="132">
        <v>2</v>
      </c>
      <c r="AE24" s="129">
        <v>22</v>
      </c>
      <c r="AF24" s="137">
        <v>97</v>
      </c>
      <c r="AG24" s="134">
        <f>IF(AF24&lt;&gt;"",AD24*60+AE24+AF24/100,"")</f>
        <v>142.97</v>
      </c>
      <c r="AH24" s="134">
        <f>IF(AF24&lt;&gt;"",AG24-AC24,"")</f>
        <v>142.97</v>
      </c>
      <c r="AI24" s="121">
        <f>IF(OR(Y24&lt;&gt;"",AH24&lt;&gt;""),MIN(Y24,AH24),"")</f>
        <v>137.22</v>
      </c>
      <c r="AJ24" s="138">
        <f>IF(AI24&lt;&gt;"",RANK(AI24,$AI$5:$AI$26,1),"")</f>
        <v>20</v>
      </c>
      <c r="AK24" s="130">
        <v>102</v>
      </c>
      <c r="AL24" s="131">
        <f>IF($C24,$C24,"")</f>
        <v>1070</v>
      </c>
      <c r="AM24" s="139"/>
      <c r="AN24" s="140"/>
      <c r="AO24" s="141"/>
      <c r="AP24" t="s" s="142">
        <f>IF(AO24&lt;&gt;"",AM24*3600+AN24*60+AO24,"")</f>
      </c>
      <c r="AQ24" s="139"/>
      <c r="AR24" s="140"/>
      <c r="AS24" s="141"/>
      <c r="AT24" t="s" s="143">
        <f>IF(AS24&lt;&gt;"",AQ24*3600+AR24*60+AS24,"")</f>
      </c>
      <c r="AU24" t="s" s="144">
        <f>IF(AO24&lt;&gt;"",AT24-AP24,"")</f>
      </c>
      <c r="AV24" s="145">
        <v>0</v>
      </c>
      <c r="AW24" s="138">
        <v>0</v>
      </c>
      <c r="AX24" s="141"/>
      <c r="AY24" t="s" s="142">
        <f>IF(AX24&lt;&gt;"",AX24-AW24,"")</f>
      </c>
      <c r="AZ24" t="s" s="142">
        <f>IF(AT24&lt;&gt;"",AY24*10000-AU24,"")</f>
      </c>
      <c r="BA24" t="s" s="142">
        <f>IF(AX24&lt;&gt;"",RANK(AZ24,$AZ$5:$AZ$26,0),"")</f>
      </c>
      <c r="BB24" s="146">
        <v>0</v>
      </c>
      <c r="BC24" s="131">
        <f>IF($C24,$C24,"")</f>
        <v>1070</v>
      </c>
      <c r="BD24" s="147"/>
      <c r="BE24" s="148"/>
      <c r="BF24" s="149">
        <f>BE24+BD24</f>
        <v>0</v>
      </c>
      <c r="BG24" s="147"/>
      <c r="BH24" s="148"/>
      <c r="BI24" s="149">
        <f>BH24+BG24</f>
        <v>0</v>
      </c>
      <c r="BJ24" s="147"/>
      <c r="BK24" s="148"/>
      <c r="BL24" s="149">
        <f>BK24+BJ24</f>
        <v>0</v>
      </c>
      <c r="BM24" s="147"/>
      <c r="BN24" s="148"/>
      <c r="BO24" s="149">
        <f>BN24+BM24</f>
        <v>0</v>
      </c>
      <c r="BP24" t="s" s="143">
        <f>IF(BD24&lt;&gt;"",BO24+BL24+BI24+BF24,"")</f>
      </c>
      <c r="BQ24" t="s" s="144">
        <f>IF(BD24&lt;&gt;"",RANK(BP24,$BP$5:$BP$26,0),"")</f>
      </c>
      <c r="BR24" s="130">
        <v>0</v>
      </c>
      <c r="BS24" s="131">
        <f>IF($C24,$C24,"")</f>
        <v>1070</v>
      </c>
      <c r="BT24" s="155">
        <f>C1:C26</f>
        <v>1070</v>
      </c>
    </row>
    <row r="25" ht="24.95" customHeight="1">
      <c r="A25" s="121">
        <f>IF(C25,RANK(B25,$B$5:$B$26),"")</f>
        <v>21</v>
      </c>
      <c r="B25" s="122">
        <f>IF(C25,(O25+AK25+BB25+BR25),"")</f>
        <v>198</v>
      </c>
      <c r="C25" s="123">
        <v>1084</v>
      </c>
      <c r="D25" t="s" s="124">
        <v>155</v>
      </c>
      <c r="E25" t="s" s="124">
        <v>156</v>
      </c>
      <c r="F25" t="s" s="124">
        <v>87</v>
      </c>
      <c r="G25" t="s" s="124">
        <v>74</v>
      </c>
      <c r="H25" t="s" s="124">
        <v>8</v>
      </c>
      <c r="I25" s="125">
        <f>IF(C25,N25,"")</f>
        <v>22</v>
      </c>
      <c r="J25" s="126">
        <f>IF(C25,AJ25,"")</f>
        <v>21</v>
      </c>
      <c r="K25" t="s" s="127">
        <f>IF(C25,BA25,"")</f>
      </c>
      <c r="L25" s="125">
        <f>IF(C25,BL25,"")</f>
        <v>0</v>
      </c>
      <c r="M25" s="128">
        <f>IF($C25,$C25,"")</f>
        <v>1084</v>
      </c>
      <c r="N25" s="129">
        <v>22</v>
      </c>
      <c r="O25" s="130">
        <v>98</v>
      </c>
      <c r="P25" s="131">
        <f>IF($C25,$C25,"")</f>
        <v>1084</v>
      </c>
      <c r="Q25" s="132">
        <v>0</v>
      </c>
      <c r="R25" s="129">
        <v>0</v>
      </c>
      <c r="S25" s="133">
        <v>0</v>
      </c>
      <c r="T25" s="134">
        <f>IF(S25&lt;&gt;"",Q25*3600+R25*60+S25,"")</f>
        <v>0</v>
      </c>
      <c r="U25" s="135">
        <v>2</v>
      </c>
      <c r="V25" s="136">
        <v>43</v>
      </c>
      <c r="W25" s="137">
        <v>50</v>
      </c>
      <c r="X25" s="134">
        <f>IF(W25&lt;&gt;"",U25*60+V25+W25/100,"")</f>
        <v>163.5</v>
      </c>
      <c r="Y25" s="134">
        <f>IF(W25&lt;&gt;"",X25-T25,"")</f>
        <v>163.5</v>
      </c>
      <c r="Z25" s="132">
        <v>0</v>
      </c>
      <c r="AA25" s="129">
        <v>0</v>
      </c>
      <c r="AB25" s="133">
        <v>0</v>
      </c>
      <c r="AC25" s="134">
        <f>IF(AB25&lt;&gt;"",Z25*3600+AA25*60+AB25,"")</f>
        <v>0</v>
      </c>
      <c r="AD25" s="132">
        <v>2</v>
      </c>
      <c r="AE25" s="129">
        <v>45</v>
      </c>
      <c r="AF25" s="137">
        <v>74</v>
      </c>
      <c r="AG25" s="134">
        <f>IF(AF25&lt;&gt;"",AD25*60+AE25+AF25/100,"")</f>
        <v>165.74</v>
      </c>
      <c r="AH25" s="134">
        <f>IF(AF25&lt;&gt;"",AG25-AC25,"")</f>
        <v>165.74</v>
      </c>
      <c r="AI25" s="121">
        <f>IF(OR(Y25&lt;&gt;"",AH25&lt;&gt;""),MIN(Y25,AH25),"")</f>
        <v>163.5</v>
      </c>
      <c r="AJ25" s="138">
        <f>IF(AI25&lt;&gt;"",RANK(AI25,$AI$5:$AI$26,1),"")</f>
        <v>21</v>
      </c>
      <c r="AK25" s="130">
        <v>100</v>
      </c>
      <c r="AL25" s="131">
        <f>IF($C25,$C25,"")</f>
        <v>1084</v>
      </c>
      <c r="AM25" s="139"/>
      <c r="AN25" s="140"/>
      <c r="AO25" s="141"/>
      <c r="AP25" t="s" s="142">
        <f>IF(AO25&lt;&gt;"",AM25*3600+AN25*60+AO25,"")</f>
      </c>
      <c r="AQ25" s="139"/>
      <c r="AR25" s="140"/>
      <c r="AS25" s="141"/>
      <c r="AT25" t="s" s="143">
        <f>IF(AS25&lt;&gt;"",AQ25*3600+AR25*60+AS25,"")</f>
      </c>
      <c r="AU25" t="s" s="144">
        <f>IF(AO25&lt;&gt;"",AT25-AP25,"")</f>
      </c>
      <c r="AV25" s="145">
        <v>0</v>
      </c>
      <c r="AW25" s="138">
        <v>0</v>
      </c>
      <c r="AX25" s="141"/>
      <c r="AY25" t="s" s="142">
        <f>IF(AX25&lt;&gt;"",AX25-AW25,"")</f>
      </c>
      <c r="AZ25" t="s" s="142">
        <f>IF(AT25&lt;&gt;"",AY25*10000-AU25,"")</f>
      </c>
      <c r="BA25" t="s" s="142">
        <f>IF(AX25&lt;&gt;"",RANK(AZ25,$AZ$5:$AZ$26,0),"")</f>
      </c>
      <c r="BB25" s="146">
        <v>0</v>
      </c>
      <c r="BC25" s="131">
        <f>IF($C25,$C25,"")</f>
        <v>1084</v>
      </c>
      <c r="BD25" s="147"/>
      <c r="BE25" s="148"/>
      <c r="BF25" s="149">
        <f>BE25+BD25</f>
        <v>0</v>
      </c>
      <c r="BG25" s="147"/>
      <c r="BH25" s="148"/>
      <c r="BI25" s="149">
        <f>BH25+BG25</f>
        <v>0</v>
      </c>
      <c r="BJ25" s="147"/>
      <c r="BK25" s="148"/>
      <c r="BL25" s="149">
        <f>BK25+BJ25</f>
        <v>0</v>
      </c>
      <c r="BM25" s="147"/>
      <c r="BN25" s="148"/>
      <c r="BO25" s="149">
        <f>BN25+BM25</f>
        <v>0</v>
      </c>
      <c r="BP25" t="s" s="143">
        <f>IF(BD25&lt;&gt;"",BO25+BL25+BI25+BF25,"")</f>
      </c>
      <c r="BQ25" t="s" s="144">
        <f>IF(BD25&lt;&gt;"",RANK(BP25,$BP$5:$BP$26,0),"")</f>
      </c>
      <c r="BR25" s="130">
        <v>0</v>
      </c>
      <c r="BS25" s="131">
        <f>IF($C25,$C25,"")</f>
        <v>1084</v>
      </c>
      <c r="BT25" s="150">
        <f>C1:C26</f>
        <v>1084</v>
      </c>
    </row>
    <row r="26" ht="24.95" customHeight="1">
      <c r="A26" s="121">
        <f>IF(C26,RANK(B26,$B$5:$B$26),"")</f>
        <v>22</v>
      </c>
      <c r="B26" s="122">
        <f>IF(C26,(O26+AK26+BB26+BR26),"")</f>
        <v>100</v>
      </c>
      <c r="C26" s="123">
        <v>1082</v>
      </c>
      <c r="D26" t="s" s="158">
        <v>157</v>
      </c>
      <c r="E26" t="s" s="158">
        <v>158</v>
      </c>
      <c r="F26" t="s" s="158">
        <v>159</v>
      </c>
      <c r="G26" t="s" s="124">
        <v>97</v>
      </c>
      <c r="H26" t="s" s="124">
        <v>8</v>
      </c>
      <c r="I26" s="125">
        <f>IF(C26,N26,"")</f>
        <v>21</v>
      </c>
      <c r="J26" t="s" s="168">
        <f>IF(C26,AJ26,"")</f>
      </c>
      <c r="K26" t="s" s="127">
        <f>IF(C26,BA26,"")</f>
      </c>
      <c r="L26" s="125">
        <f>IF(C26,BL26,"")</f>
        <v>0</v>
      </c>
      <c r="M26" s="128">
        <f>IF($C26,$C26,"")</f>
        <v>1082</v>
      </c>
      <c r="N26" s="129">
        <v>21</v>
      </c>
      <c r="O26" s="130">
        <v>100</v>
      </c>
      <c r="P26" s="131">
        <f>IF($C26,$C26,"")</f>
        <v>1082</v>
      </c>
      <c r="Q26" s="139"/>
      <c r="R26" s="140"/>
      <c r="S26" s="141"/>
      <c r="T26" t="s" s="142">
        <f>IF(S26&lt;&gt;"",Q26*3600+R26*60+S26,"")</f>
      </c>
      <c r="U26" s="160"/>
      <c r="V26" s="161"/>
      <c r="W26" s="162"/>
      <c r="X26" t="s" s="142">
        <f>IF(W26&lt;&gt;"",U26*60+V26+W26/100,"")</f>
      </c>
      <c r="Y26" t="s" s="142">
        <f>IF(W26&lt;&gt;"",X26-T26,"")</f>
      </c>
      <c r="Z26" s="139"/>
      <c r="AA26" s="140"/>
      <c r="AB26" s="141"/>
      <c r="AC26" t="s" s="142">
        <f>IF(AB26&lt;&gt;"",Z26*3600+AA26*60+AB26,"")</f>
      </c>
      <c r="AD26" s="139"/>
      <c r="AE26" s="140"/>
      <c r="AF26" s="162"/>
      <c r="AG26" t="s" s="142">
        <f>IF(AF26&lt;&gt;"",AD26*60+AE26+AF26/100,"")</f>
      </c>
      <c r="AH26" t="s" s="142">
        <f>IF(AF26&lt;&gt;"",AG26-AC26,"")</f>
      </c>
      <c r="AI26" t="s" s="143">
        <f>IF(OR(Y26&lt;&gt;"",AH26&lt;&gt;""),MIN(Y26,AH26),"")</f>
      </c>
      <c r="AJ26" t="s" s="144">
        <f>IF(AI26&lt;&gt;"",RANK(AI26,$AI$5:$AI$26,1),"")</f>
      </c>
      <c r="AK26" s="130">
        <v>0</v>
      </c>
      <c r="AL26" s="131">
        <f>IF($C26,$C26,"")</f>
        <v>1082</v>
      </c>
      <c r="AM26" s="139"/>
      <c r="AN26" s="140"/>
      <c r="AO26" s="141"/>
      <c r="AP26" t="s" s="142">
        <f>IF(AO26&lt;&gt;"",AM26*3600+AN26*60+AO26,"")</f>
      </c>
      <c r="AQ26" s="139"/>
      <c r="AR26" s="140"/>
      <c r="AS26" s="141"/>
      <c r="AT26" t="s" s="143">
        <f>IF(AS26&lt;&gt;"",AQ26*3600+AR26*60+AS26,"")</f>
      </c>
      <c r="AU26" t="s" s="144">
        <f>IF(AO26&lt;&gt;"",AT26-AP26,"")</f>
      </c>
      <c r="AV26" s="145">
        <v>0</v>
      </c>
      <c r="AW26" s="138">
        <v>0</v>
      </c>
      <c r="AX26" s="141"/>
      <c r="AY26" t="s" s="142">
        <f>IF(AX26&lt;&gt;"",AX26-AW26,"")</f>
      </c>
      <c r="AZ26" t="s" s="142">
        <f>IF(AT26&lt;&gt;"",AY26*10000-AU26,"")</f>
      </c>
      <c r="BA26" t="s" s="142">
        <f>IF(AX26&lt;&gt;"",RANK(AZ26,$AZ$5:$AZ$26,0),"")</f>
      </c>
      <c r="BB26" s="146">
        <v>0</v>
      </c>
      <c r="BC26" s="131">
        <f>IF($C26,$C26,"")</f>
        <v>1082</v>
      </c>
      <c r="BD26" s="147"/>
      <c r="BE26" s="148"/>
      <c r="BF26" s="149">
        <f>BE26+BD26</f>
        <v>0</v>
      </c>
      <c r="BG26" s="147"/>
      <c r="BH26" s="148"/>
      <c r="BI26" s="149">
        <f>BH26+BG26</f>
        <v>0</v>
      </c>
      <c r="BJ26" s="147"/>
      <c r="BK26" s="148"/>
      <c r="BL26" s="149">
        <f>BK26+BJ26</f>
        <v>0</v>
      </c>
      <c r="BM26" s="147"/>
      <c r="BN26" s="148"/>
      <c r="BO26" s="149">
        <f>BN26+BM26</f>
        <v>0</v>
      </c>
      <c r="BP26" t="s" s="143">
        <f>IF(BD26&lt;&gt;"",BO26+BL26+BI26+BF26,"")</f>
      </c>
      <c r="BQ26" t="s" s="144">
        <f>IF(BD26&lt;&gt;"",RANK(BP26,$BP$5:$BP$26,0),"")</f>
      </c>
      <c r="BR26" s="130">
        <v>0</v>
      </c>
      <c r="BS26" s="131">
        <f>IF($C26,$C26,"")</f>
        <v>1082</v>
      </c>
      <c r="BT26" s="151">
        <f>C1:C26</f>
        <v>1082</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G23:H23">
    <cfRule type="cellIs" dxfId="1"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BT39"/>
  <sheetViews>
    <sheetView workbookViewId="0" showGridLines="0" defaultGridColor="1"/>
  </sheetViews>
  <sheetFormatPr defaultColWidth="11" defaultRowHeight="12.75" customHeight="1" outlineLevelRow="0" outlineLevelCol="0"/>
  <cols>
    <col min="1" max="2" width="5.85156" style="169" customWidth="1"/>
    <col min="3" max="3" width="7.5" style="169" customWidth="1"/>
    <col min="4" max="4" width="14.8516" style="169" customWidth="1"/>
    <col min="5" max="5" width="8.5" style="169" customWidth="1"/>
    <col min="6" max="6" width="20.6719" style="169" customWidth="1"/>
    <col min="7" max="8" width="5" style="169" customWidth="1"/>
    <col min="9" max="9" hidden="1" width="11" style="169" customWidth="1"/>
    <col min="10" max="10" width="5.17188" style="169" customWidth="1"/>
    <col min="11" max="13" hidden="1" width="11" style="169" customWidth="1"/>
    <col min="14" max="14" width="6" style="169" customWidth="1"/>
    <col min="15" max="15" width="6.67188" style="169" customWidth="1"/>
    <col min="16" max="16" hidden="1" width="11" style="169" customWidth="1"/>
    <col min="17" max="20" width="5.35156" style="169" customWidth="1"/>
    <col min="21" max="23" width="5.85156" style="169" customWidth="1"/>
    <col min="24" max="24" width="6.85156" style="169" customWidth="1"/>
    <col min="25" max="25" width="8.35156" style="169" customWidth="1"/>
    <col min="26" max="29" width="6.85156" style="169" customWidth="1"/>
    <col min="30" max="32" width="5.85156" style="169" customWidth="1"/>
    <col min="33" max="33" width="7.17188" style="169" customWidth="1"/>
    <col min="34" max="34" width="9.17188" style="169" customWidth="1"/>
    <col min="35" max="35" width="8.5" style="169" customWidth="1"/>
    <col min="36" max="36" width="5" style="169" customWidth="1"/>
    <col min="37" max="37" width="5.17188" style="169" customWidth="1"/>
    <col min="38" max="38" hidden="1" width="11" style="169" customWidth="1"/>
    <col min="39" max="50" width="6.67188" style="169" customWidth="1"/>
    <col min="51" max="55" hidden="1" width="11" style="169" customWidth="1"/>
    <col min="56" max="57" width="5.5" style="169" customWidth="1"/>
    <col min="58" max="58" width="5.67188" style="169" customWidth="1"/>
    <col min="59" max="60" width="5.5" style="169" customWidth="1"/>
    <col min="61" max="68" width="5.85156" style="169" customWidth="1"/>
    <col min="69" max="69" width="4.67188" style="169" customWidth="1"/>
    <col min="70" max="70" width="7.17188" style="169" customWidth="1"/>
    <col min="71" max="71" hidden="1" width="11" style="169" customWidth="1"/>
    <col min="72" max="72" width="11" style="169" customWidth="1"/>
    <col min="73" max="16384" width="11" style="169"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SUBTOTAL(3,D5:D39)</f>
        <v>35</v>
      </c>
      <c r="D2" t="s" s="37">
        <v>160</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58"/>
    </row>
    <row r="5" ht="24.95" customHeight="1">
      <c r="A5" s="121">
        <f>IF(C5,RANK(B5,$B$5:$B$39),"")</f>
        <v>1</v>
      </c>
      <c r="B5" s="170">
        <f>IF(C5,(O5+AK5+BB5+BR5),"")</f>
        <v>300</v>
      </c>
      <c r="C5" s="123">
        <v>887</v>
      </c>
      <c r="D5" t="s" s="124">
        <v>161</v>
      </c>
      <c r="E5" t="s" s="124">
        <v>76</v>
      </c>
      <c r="F5" t="s" s="124">
        <v>162</v>
      </c>
      <c r="G5" t="s" s="124">
        <v>74</v>
      </c>
      <c r="H5" t="s" s="164">
        <v>10</v>
      </c>
      <c r="I5" s="125">
        <f>IF(C5,N5,"")</f>
        <v>1</v>
      </c>
      <c r="J5" s="126">
        <f>IF(C5,AJ5,"")</f>
        <v>1</v>
      </c>
      <c r="K5" t="s" s="127">
        <f>IF(C5,BA5,"")</f>
      </c>
      <c r="L5" s="125">
        <f>IF(C5,BL5,"")</f>
        <v>0</v>
      </c>
      <c r="M5" s="165">
        <f>IF($C5,$C5,"")</f>
        <v>887</v>
      </c>
      <c r="N5" s="129">
        <v>1</v>
      </c>
      <c r="O5" s="130">
        <v>150</v>
      </c>
      <c r="P5" s="166">
        <f>IF($C5,$C5,"")</f>
        <v>887</v>
      </c>
      <c r="Q5" s="132">
        <v>0</v>
      </c>
      <c r="R5" s="129">
        <v>0</v>
      </c>
      <c r="S5" s="133">
        <v>0</v>
      </c>
      <c r="T5" s="134">
        <f>IF(S5&lt;&gt;"",Q5*3600+R5*60+S5,"")</f>
        <v>0</v>
      </c>
      <c r="U5" s="135">
        <v>1</v>
      </c>
      <c r="V5" s="136">
        <v>28</v>
      </c>
      <c r="W5" s="137">
        <v>32</v>
      </c>
      <c r="X5" s="134">
        <f>IF(W5&lt;&gt;"",U5*60+V5+W5/100,"")</f>
        <v>88.31999999999999</v>
      </c>
      <c r="Y5" s="134">
        <f>IF(W5&lt;&gt;"",X5-T5,"")</f>
        <v>88.31999999999999</v>
      </c>
      <c r="Z5" s="132">
        <v>0</v>
      </c>
      <c r="AA5" s="129">
        <v>0</v>
      </c>
      <c r="AB5" s="133">
        <v>0</v>
      </c>
      <c r="AC5" s="134">
        <f>IF(AB5&lt;&gt;"",Z5*3600+AA5*60+AB5,"")</f>
        <v>0</v>
      </c>
      <c r="AD5" s="132">
        <v>1</v>
      </c>
      <c r="AE5" s="129">
        <v>31</v>
      </c>
      <c r="AF5" s="137">
        <v>9</v>
      </c>
      <c r="AG5" s="134">
        <f>IF(AF5&lt;&gt;"",AD5*60+AE5+AF5/100,"")</f>
        <v>91.09</v>
      </c>
      <c r="AH5" s="134">
        <f>IF(AF5&lt;&gt;"",AG5-AC5,"")</f>
        <v>91.09</v>
      </c>
      <c r="AI5" s="121">
        <f>IF(OR(Y5&lt;&gt;"",AH5&lt;&gt;""),MIN(Y5,AH5),"")</f>
        <v>88.31999999999999</v>
      </c>
      <c r="AJ5" s="138">
        <f>IF(AI5&lt;&gt;"",RANK(AI5,$AI$5:$AI$39,1),"")</f>
        <v>1</v>
      </c>
      <c r="AK5" s="130">
        <v>150</v>
      </c>
      <c r="AL5" s="166">
        <f>IF($C5,$C5,"")</f>
        <v>887</v>
      </c>
      <c r="AM5" s="139"/>
      <c r="AN5" s="140"/>
      <c r="AO5" s="141"/>
      <c r="AP5" t="s" s="142">
        <f>IF(AO5&lt;&gt;"",AM5*3600+AN5*60+AO5,"")</f>
      </c>
      <c r="AQ5" s="139"/>
      <c r="AR5" s="140"/>
      <c r="AS5" s="141"/>
      <c r="AT5" t="s" s="143">
        <f>IF(AS5&lt;&gt;"",AQ5*3600+AR5*60+AS5,"")</f>
      </c>
      <c r="AU5" t="s" s="144">
        <f>IF(AO5&lt;&gt;"",AT5-AP5,"")</f>
      </c>
      <c r="AV5" s="145">
        <v>0</v>
      </c>
      <c r="AW5" s="138">
        <v>0</v>
      </c>
      <c r="AX5" s="141"/>
      <c r="AY5" t="s" s="142">
        <f>IF(AX5&lt;&gt;"",AX5-AW5,"")</f>
      </c>
      <c r="AZ5" t="s" s="142">
        <f>IF(AT5&lt;&gt;"",AY5*10000-AU5,"")</f>
      </c>
      <c r="BA5" t="s" s="142">
        <f>IF(AX5&lt;&gt;"",RANK(AZ5,$AZ$5:$AZ$39,0),"")</f>
      </c>
      <c r="BB5" s="146">
        <v>0</v>
      </c>
      <c r="BC5" s="166">
        <f>IF($C5,$C5,"")</f>
        <v>887</v>
      </c>
      <c r="BD5" s="147"/>
      <c r="BE5" s="148"/>
      <c r="BF5" s="149">
        <f>BE5+BD5</f>
        <v>0</v>
      </c>
      <c r="BG5" s="147"/>
      <c r="BH5" s="148"/>
      <c r="BI5" s="149">
        <f>BH5+BG5</f>
        <v>0</v>
      </c>
      <c r="BJ5" s="147"/>
      <c r="BK5" s="148"/>
      <c r="BL5" s="149">
        <f>BK5+BJ5</f>
        <v>0</v>
      </c>
      <c r="BM5" s="147"/>
      <c r="BN5" s="148"/>
      <c r="BO5" s="149">
        <f>BN5+BM5</f>
        <v>0</v>
      </c>
      <c r="BP5" t="s" s="143">
        <f>IF(BD5&lt;&gt;"",BO5+BL5+BI5+BF5,"")</f>
      </c>
      <c r="BQ5" t="s" s="144">
        <f>IF(BD5&lt;&gt;"",RANK(BP5,$BP$5:$BP$39,0),"")</f>
      </c>
      <c r="BR5" s="130">
        <v>0</v>
      </c>
      <c r="BS5" s="166">
        <f>IF($C5,$C5,"")</f>
        <v>887</v>
      </c>
      <c r="BT5" s="167">
        <f>C1:C39</f>
        <v>887</v>
      </c>
    </row>
    <row r="6" ht="24.95" customHeight="1">
      <c r="A6" s="121">
        <f>IF(C6,RANK(B6,$B$5:$B$39),"")</f>
        <v>2</v>
      </c>
      <c r="B6" s="170">
        <f>IF(C6,(O6+AK6+BB6+BR6),"")</f>
        <v>282</v>
      </c>
      <c r="C6" s="123">
        <v>836</v>
      </c>
      <c r="D6" t="s" s="124">
        <v>94</v>
      </c>
      <c r="E6" t="s" s="124">
        <v>163</v>
      </c>
      <c r="F6" t="s" s="124">
        <v>96</v>
      </c>
      <c r="G6" t="s" s="124">
        <v>74</v>
      </c>
      <c r="H6" t="s" s="164">
        <v>10</v>
      </c>
      <c r="I6" s="125">
        <f>IF(C6,N6,"")</f>
        <v>3</v>
      </c>
      <c r="J6" s="126">
        <f>IF(C6,AJ6,"")</f>
        <v>5</v>
      </c>
      <c r="K6" t="s" s="127">
        <f>IF(C6,BA6,"")</f>
      </c>
      <c r="L6" s="125">
        <f>IF(C6,BL6,"")</f>
        <v>0</v>
      </c>
      <c r="M6" s="165">
        <f>IF($C6,$C6,"")</f>
        <v>836</v>
      </c>
      <c r="N6" s="129">
        <v>3</v>
      </c>
      <c r="O6" s="130">
        <v>144</v>
      </c>
      <c r="P6" s="166">
        <f>IF($C6,$C6,"")</f>
        <v>836</v>
      </c>
      <c r="Q6" s="132">
        <v>0</v>
      </c>
      <c r="R6" s="129">
        <v>0</v>
      </c>
      <c r="S6" s="133">
        <v>0</v>
      </c>
      <c r="T6" s="134">
        <f>IF(S6&lt;&gt;"",Q6*3600+R6*60+S6,"")</f>
        <v>0</v>
      </c>
      <c r="U6" s="135">
        <v>1</v>
      </c>
      <c r="V6" s="136">
        <v>34</v>
      </c>
      <c r="W6" s="137">
        <v>59</v>
      </c>
      <c r="X6" s="134">
        <f>IF(W6&lt;&gt;"",U6*60+V6+W6/100,"")</f>
        <v>94.59</v>
      </c>
      <c r="Y6" s="134">
        <f>IF(W6&lt;&gt;"",X6-T6,"")</f>
        <v>94.59</v>
      </c>
      <c r="Z6" s="132">
        <v>0</v>
      </c>
      <c r="AA6" s="129">
        <v>0</v>
      </c>
      <c r="AB6" s="133">
        <v>0</v>
      </c>
      <c r="AC6" s="134">
        <f>IF(AB6&lt;&gt;"",Z6*3600+AA6*60+AB6,"")</f>
        <v>0</v>
      </c>
      <c r="AD6" s="132">
        <v>1</v>
      </c>
      <c r="AE6" s="129">
        <v>37</v>
      </c>
      <c r="AF6" s="137">
        <v>40</v>
      </c>
      <c r="AG6" s="134">
        <f>IF(AF6&lt;&gt;"",AD6*60+AE6+AF6/100,"")</f>
        <v>97.40000000000001</v>
      </c>
      <c r="AH6" s="134">
        <f>IF(AF6&lt;&gt;"",AG6-AC6,"")</f>
        <v>97.40000000000001</v>
      </c>
      <c r="AI6" s="121">
        <f>IF(OR(Y6&lt;&gt;"",AH6&lt;&gt;""),MIN(Y6,AH6),"")</f>
        <v>94.59</v>
      </c>
      <c r="AJ6" s="138">
        <f>IF(AI6&lt;&gt;"",RANK(AI6,$AI$5:$AI$39,1),"")</f>
        <v>5</v>
      </c>
      <c r="AK6" s="130">
        <v>138</v>
      </c>
      <c r="AL6" s="166">
        <f>IF($C6,$C6,"")</f>
        <v>836</v>
      </c>
      <c r="AM6" s="139"/>
      <c r="AN6" s="140"/>
      <c r="AO6" s="141"/>
      <c r="AP6" t="s" s="142">
        <f>IF(AO6&lt;&gt;"",AM6*3600+AN6*60+AO6,"")</f>
      </c>
      <c r="AQ6" s="139"/>
      <c r="AR6" s="140"/>
      <c r="AS6" s="141"/>
      <c r="AT6" t="s" s="143">
        <f>IF(AS6&lt;&gt;"",AQ6*3600+AR6*60+AS6,"")</f>
      </c>
      <c r="AU6" t="s" s="144">
        <f>IF(AO6&lt;&gt;"",AT6-AP6,"")</f>
      </c>
      <c r="AV6" s="145">
        <v>0</v>
      </c>
      <c r="AW6" s="138">
        <v>0</v>
      </c>
      <c r="AX6" s="141"/>
      <c r="AY6" t="s" s="142">
        <f>IF(AX6&lt;&gt;"",AX6-AW6,"")</f>
      </c>
      <c r="AZ6" t="s" s="142">
        <f>IF(AT6&lt;&gt;"",AY6*10000-AU6,"")</f>
      </c>
      <c r="BA6" t="s" s="142">
        <f>IF(AX6&lt;&gt;"",RANK(AZ6,$AZ$5:$AZ$39,0),"")</f>
      </c>
      <c r="BB6" s="146">
        <v>0</v>
      </c>
      <c r="BC6" s="166">
        <f>IF($C6,$C6,"")</f>
        <v>836</v>
      </c>
      <c r="BD6" s="147"/>
      <c r="BE6" s="148"/>
      <c r="BF6" s="149">
        <f>BE6+BD6</f>
        <v>0</v>
      </c>
      <c r="BG6" s="147"/>
      <c r="BH6" s="148"/>
      <c r="BI6" s="149">
        <f>BH6+BG6</f>
        <v>0</v>
      </c>
      <c r="BJ6" s="147"/>
      <c r="BK6" s="148"/>
      <c r="BL6" s="149">
        <f>BK6+BJ6</f>
        <v>0</v>
      </c>
      <c r="BM6" s="147"/>
      <c r="BN6" s="148"/>
      <c r="BO6" s="149">
        <f>BN6+BM6</f>
        <v>0</v>
      </c>
      <c r="BP6" t="s" s="143">
        <f>IF(BD6&lt;&gt;"",BO6+BL6+BI6+BF6,"")</f>
      </c>
      <c r="BQ6" t="s" s="144">
        <f>IF(BD6&lt;&gt;"",RANK(BP6,$BP$5:$BP$39,0),"")</f>
      </c>
      <c r="BR6" s="130">
        <v>0</v>
      </c>
      <c r="BS6" s="166">
        <f>IF($C6,$C6,"")</f>
        <v>836</v>
      </c>
      <c r="BT6" s="171">
        <f>C1:C39</f>
        <v>836</v>
      </c>
    </row>
    <row r="7" ht="24.95" customHeight="1">
      <c r="A7" s="121">
        <v>3</v>
      </c>
      <c r="B7" s="170">
        <f>IF(C7,(O7+AK7+BB7+BR7),"")</f>
        <v>282</v>
      </c>
      <c r="C7" s="123">
        <v>892</v>
      </c>
      <c r="D7" t="s" s="124">
        <v>164</v>
      </c>
      <c r="E7" t="s" s="124">
        <v>165</v>
      </c>
      <c r="F7" t="s" s="124">
        <v>162</v>
      </c>
      <c r="G7" t="s" s="124">
        <v>74</v>
      </c>
      <c r="H7" t="s" s="164">
        <v>10</v>
      </c>
      <c r="I7" s="125">
        <f>IF(C7,N7,"")</f>
        <v>6</v>
      </c>
      <c r="J7" s="126">
        <f>IF(C7,AJ7,"")</f>
        <v>2</v>
      </c>
      <c r="K7" t="s" s="127">
        <f>IF(C7,BA7,"")</f>
      </c>
      <c r="L7" s="125">
        <f>IF(C7,BL7,"")</f>
        <v>0</v>
      </c>
      <c r="M7" s="165">
        <f>IF($C7,$C7,"")</f>
        <v>892</v>
      </c>
      <c r="N7" s="129">
        <v>6</v>
      </c>
      <c r="O7" s="130">
        <v>135</v>
      </c>
      <c r="P7" s="166">
        <f>IF($C7,$C7,"")</f>
        <v>892</v>
      </c>
      <c r="Q7" s="132">
        <v>0</v>
      </c>
      <c r="R7" s="129">
        <v>0</v>
      </c>
      <c r="S7" s="133">
        <v>0</v>
      </c>
      <c r="T7" s="134">
        <f>IF(S7&lt;&gt;"",Q7*3600+R7*60+S7,"")</f>
        <v>0</v>
      </c>
      <c r="U7" s="135">
        <v>1</v>
      </c>
      <c r="V7" s="136">
        <v>34</v>
      </c>
      <c r="W7" s="137">
        <v>6</v>
      </c>
      <c r="X7" s="134">
        <f>IF(W7&lt;&gt;"",U7*60+V7+W7/100,"")</f>
        <v>94.06</v>
      </c>
      <c r="Y7" s="134">
        <f>IF(W7&lt;&gt;"",X7-T7,"")</f>
        <v>94.06</v>
      </c>
      <c r="Z7" s="132">
        <v>0</v>
      </c>
      <c r="AA7" s="129">
        <v>0</v>
      </c>
      <c r="AB7" s="133">
        <v>0</v>
      </c>
      <c r="AC7" s="134">
        <f>IF(AB7&lt;&gt;"",Z7*3600+AA7*60+AB7,"")</f>
        <v>0</v>
      </c>
      <c r="AD7" s="132">
        <v>1</v>
      </c>
      <c r="AE7" s="129">
        <v>32</v>
      </c>
      <c r="AF7" s="137">
        <v>99</v>
      </c>
      <c r="AG7" s="134">
        <f>IF(AF7&lt;&gt;"",AD7*60+AE7+AF7/100,"")</f>
        <v>92.98999999999999</v>
      </c>
      <c r="AH7" s="134">
        <f>IF(AF7&lt;&gt;"",AG7-AC7,"")</f>
        <v>92.98999999999999</v>
      </c>
      <c r="AI7" s="121">
        <f>IF(OR(Y7&lt;&gt;"",AH7&lt;&gt;""),MIN(Y7,AH7),"")</f>
        <v>92.98999999999999</v>
      </c>
      <c r="AJ7" s="138">
        <f>IF(AI7&lt;&gt;"",RANK(AI7,$AI$5:$AI$39,1),"")</f>
        <v>2</v>
      </c>
      <c r="AK7" s="130">
        <v>147</v>
      </c>
      <c r="AL7" s="166">
        <f>IF($C7,$C7,"")</f>
        <v>892</v>
      </c>
      <c r="AM7" s="139"/>
      <c r="AN7" s="140"/>
      <c r="AO7" s="141"/>
      <c r="AP7" t="s" s="142">
        <f>IF(AO7&lt;&gt;"",AM7*3600+AN7*60+AO7,"")</f>
      </c>
      <c r="AQ7" s="139"/>
      <c r="AR7" s="140"/>
      <c r="AS7" s="141"/>
      <c r="AT7" t="s" s="143">
        <f>IF(AS7&lt;&gt;"",AQ7*3600+AR7*60+AS7,"")</f>
      </c>
      <c r="AU7" t="s" s="144">
        <f>IF(AO7&lt;&gt;"",AT7-AP7,"")</f>
      </c>
      <c r="AV7" s="145">
        <v>0</v>
      </c>
      <c r="AW7" s="138">
        <v>0</v>
      </c>
      <c r="AX7" s="141"/>
      <c r="AY7" t="s" s="142">
        <f>IF(AX7&lt;&gt;"",AX7-AW7,"")</f>
      </c>
      <c r="AZ7" t="s" s="142">
        <f>IF(AT7&lt;&gt;"",AY7*10000-AU7,"")</f>
      </c>
      <c r="BA7" t="s" s="142">
        <f>IF(AX7&lt;&gt;"",RANK(AZ7,$AZ$5:$AZ$39,0),"")</f>
      </c>
      <c r="BB7" s="146">
        <v>0</v>
      </c>
      <c r="BC7" s="166">
        <f>IF($C7,$C7,"")</f>
        <v>892</v>
      </c>
      <c r="BD7" s="147"/>
      <c r="BE7" s="148"/>
      <c r="BF7" s="149">
        <f>BE7+BD7</f>
        <v>0</v>
      </c>
      <c r="BG7" s="147"/>
      <c r="BH7" s="148"/>
      <c r="BI7" s="149">
        <f>BH7+BG7</f>
        <v>0</v>
      </c>
      <c r="BJ7" s="147"/>
      <c r="BK7" s="148"/>
      <c r="BL7" s="149">
        <f>BK7+BJ7</f>
        <v>0</v>
      </c>
      <c r="BM7" s="147"/>
      <c r="BN7" s="148"/>
      <c r="BO7" s="149">
        <f>BN7+BM7</f>
        <v>0</v>
      </c>
      <c r="BP7" t="s" s="143">
        <f>IF(BD7&lt;&gt;"",BO7+BL7+BI7+BF7,"")</f>
      </c>
      <c r="BQ7" t="s" s="144">
        <f>IF(BD7&lt;&gt;"",RANK(BP7,$BP$5:$BP$39,0),"")</f>
      </c>
      <c r="BR7" s="130">
        <v>0</v>
      </c>
      <c r="BS7" s="166">
        <f>IF($C7,$C7,"")</f>
        <v>892</v>
      </c>
      <c r="BT7" s="172">
        <f>C1:C39</f>
        <v>892</v>
      </c>
    </row>
    <row r="8" ht="24.95" customHeight="1">
      <c r="A8" s="121">
        <f>IF(C8,RANK(B8,$B$5:$B$39),"")</f>
        <v>4</v>
      </c>
      <c r="B8" s="170">
        <f>IF(C8,(O8+AK8+BB8+BR8),"")</f>
        <v>279</v>
      </c>
      <c r="C8" s="123">
        <v>832</v>
      </c>
      <c r="D8" t="s" s="124">
        <v>166</v>
      </c>
      <c r="E8" t="s" s="124">
        <v>167</v>
      </c>
      <c r="F8" t="s" s="124">
        <v>168</v>
      </c>
      <c r="G8" t="s" s="124">
        <v>74</v>
      </c>
      <c r="H8" t="s" s="164">
        <v>10</v>
      </c>
      <c r="I8" s="125">
        <f>IF(C8,N8,"")</f>
        <v>2</v>
      </c>
      <c r="J8" s="126">
        <f>IF(C8,AJ8,"")</f>
        <v>7</v>
      </c>
      <c r="K8" t="s" s="127">
        <f>IF(C8,BA8,"")</f>
      </c>
      <c r="L8" s="125">
        <f>IF(C8,BL8,"")</f>
        <v>0</v>
      </c>
      <c r="M8" s="165">
        <f>IF($C8,$C8,"")</f>
        <v>832</v>
      </c>
      <c r="N8" s="129">
        <v>2</v>
      </c>
      <c r="O8" s="130">
        <v>147</v>
      </c>
      <c r="P8" s="166">
        <f>IF($C8,$C8,"")</f>
        <v>832</v>
      </c>
      <c r="Q8" s="132">
        <v>0</v>
      </c>
      <c r="R8" s="129">
        <v>0</v>
      </c>
      <c r="S8" s="133">
        <v>0</v>
      </c>
      <c r="T8" s="134">
        <f>IF(S8&lt;&gt;"",Q8*3600+R8*60+S8,"")</f>
        <v>0</v>
      </c>
      <c r="U8" s="135">
        <v>1</v>
      </c>
      <c r="V8" s="136">
        <v>35</v>
      </c>
      <c r="W8" s="137">
        <v>85</v>
      </c>
      <c r="X8" s="134">
        <f>IF(W8&lt;&gt;"",U8*60+V8+W8/100,"")</f>
        <v>95.84999999999999</v>
      </c>
      <c r="Y8" s="134">
        <f>IF(W8&lt;&gt;"",X8-T8,"")</f>
        <v>95.84999999999999</v>
      </c>
      <c r="Z8" s="132">
        <v>0</v>
      </c>
      <c r="AA8" s="129">
        <v>0</v>
      </c>
      <c r="AB8" s="133">
        <v>0</v>
      </c>
      <c r="AC8" s="134">
        <f>IF(AB8&lt;&gt;"",Z8*3600+AA8*60+AB8,"")</f>
        <v>0</v>
      </c>
      <c r="AD8" s="132">
        <v>1</v>
      </c>
      <c r="AE8" s="129">
        <v>35</v>
      </c>
      <c r="AF8" s="137">
        <v>75</v>
      </c>
      <c r="AG8" s="134">
        <f>IF(AF8&lt;&gt;"",AD8*60+AE8+AF8/100,"")</f>
        <v>95.75</v>
      </c>
      <c r="AH8" s="134">
        <f>IF(AF8&lt;&gt;"",AG8-AC8,"")</f>
        <v>95.75</v>
      </c>
      <c r="AI8" s="121">
        <f>IF(OR(Y8&lt;&gt;"",AH8&lt;&gt;""),MIN(Y8,AH8),"")</f>
        <v>95.75</v>
      </c>
      <c r="AJ8" s="138">
        <f>IF(AI8&lt;&gt;"",RANK(AI8,$AI$5:$AI$39,1),"")</f>
        <v>7</v>
      </c>
      <c r="AK8" s="130">
        <v>132</v>
      </c>
      <c r="AL8" s="166">
        <f>IF($C8,$C8,"")</f>
        <v>832</v>
      </c>
      <c r="AM8" s="139"/>
      <c r="AN8" s="140"/>
      <c r="AO8" s="141"/>
      <c r="AP8" t="s" s="142">
        <f>IF(AO8&lt;&gt;"",AM8*3600+AN8*60+AO8,"")</f>
      </c>
      <c r="AQ8" s="139"/>
      <c r="AR8" s="140"/>
      <c r="AS8" s="141"/>
      <c r="AT8" t="s" s="143">
        <f>IF(AS8&lt;&gt;"",AQ8*3600+AR8*60+AS8,"")</f>
      </c>
      <c r="AU8" t="s" s="144">
        <f>IF(AO8&lt;&gt;"",AT8-AP8,"")</f>
      </c>
      <c r="AV8" s="145">
        <v>0</v>
      </c>
      <c r="AW8" s="138">
        <v>0</v>
      </c>
      <c r="AX8" s="141"/>
      <c r="AY8" t="s" s="142">
        <f>IF(AX8&lt;&gt;"",AX8-AW8,"")</f>
      </c>
      <c r="AZ8" t="s" s="142">
        <f>IF(AT8&lt;&gt;"",AY8*10000-AU8,"")</f>
      </c>
      <c r="BA8" t="s" s="142">
        <f>IF(AX8&lt;&gt;"",RANK(AZ8,$AZ$5:$AZ$39,0),"")</f>
      </c>
      <c r="BB8" s="146">
        <v>0</v>
      </c>
      <c r="BC8" s="166">
        <f>IF($C8,$C8,"")</f>
        <v>832</v>
      </c>
      <c r="BD8" s="147"/>
      <c r="BE8" s="148"/>
      <c r="BF8" s="149">
        <f>BE8+BD8</f>
        <v>0</v>
      </c>
      <c r="BG8" s="147"/>
      <c r="BH8" s="148"/>
      <c r="BI8" s="149">
        <f>BH8+BG8</f>
        <v>0</v>
      </c>
      <c r="BJ8" s="147"/>
      <c r="BK8" s="148"/>
      <c r="BL8" s="149">
        <f>BK8+BJ8</f>
        <v>0</v>
      </c>
      <c r="BM8" s="147"/>
      <c r="BN8" s="148"/>
      <c r="BO8" s="149">
        <f>BN8+BM8</f>
        <v>0</v>
      </c>
      <c r="BP8" t="s" s="143">
        <f>IF(BD8&lt;&gt;"",BO8+BL8+BI8+BF8,"")</f>
      </c>
      <c r="BQ8" t="s" s="144">
        <f>IF(BD8&lt;&gt;"",RANK(BP8,$BP$5:$BP$39,0),"")</f>
      </c>
      <c r="BR8" s="130">
        <v>0</v>
      </c>
      <c r="BS8" s="166">
        <f>IF($C8,$C8,"")</f>
        <v>832</v>
      </c>
      <c r="BT8" s="173">
        <f>C1:C39</f>
        <v>832</v>
      </c>
    </row>
    <row r="9" ht="25" customHeight="1">
      <c r="A9" s="121">
        <f>IF(C9,RANK(B9,$B$5:$B$39),"")</f>
        <v>5</v>
      </c>
      <c r="B9" s="170">
        <f>IF(C9,(O9+AK9+BB9+BR9),"")</f>
        <v>267</v>
      </c>
      <c r="C9" s="123">
        <v>855</v>
      </c>
      <c r="D9" t="s" s="124">
        <v>169</v>
      </c>
      <c r="E9" t="s" s="124">
        <v>170</v>
      </c>
      <c r="F9" t="s" s="124">
        <v>126</v>
      </c>
      <c r="G9" t="s" s="124">
        <v>74</v>
      </c>
      <c r="H9" t="s" s="164">
        <v>10</v>
      </c>
      <c r="I9" s="125">
        <f>IF(C9,N9,"")</f>
        <v>7</v>
      </c>
      <c r="J9" s="126">
        <f>IF(C9,AJ9,"")</f>
        <v>6</v>
      </c>
      <c r="K9" t="s" s="127">
        <f>IF(C9,BA9,"")</f>
      </c>
      <c r="L9" s="125">
        <f>IF(C9,BL9,"")</f>
        <v>0</v>
      </c>
      <c r="M9" s="165">
        <f>IF($C9,$C9,"")</f>
        <v>855</v>
      </c>
      <c r="N9" s="129">
        <v>7</v>
      </c>
      <c r="O9" s="130">
        <v>132</v>
      </c>
      <c r="P9" s="166">
        <f>IF($C9,$C9,"")</f>
        <v>855</v>
      </c>
      <c r="Q9" s="132">
        <v>0</v>
      </c>
      <c r="R9" s="129">
        <v>0</v>
      </c>
      <c r="S9" s="133">
        <v>0</v>
      </c>
      <c r="T9" s="134">
        <f>IF(S9&lt;&gt;"",Q9*3600+R9*60+S9,"")</f>
        <v>0</v>
      </c>
      <c r="U9" s="135">
        <v>1</v>
      </c>
      <c r="V9" s="136">
        <v>35</v>
      </c>
      <c r="W9" s="137">
        <v>56</v>
      </c>
      <c r="X9" s="134">
        <f>IF(W9&lt;&gt;"",U9*60+V9+W9/100,"")</f>
        <v>95.56</v>
      </c>
      <c r="Y9" s="134">
        <f>IF(W9&lt;&gt;"",X9-T9,"")</f>
        <v>95.56</v>
      </c>
      <c r="Z9" s="132">
        <v>0</v>
      </c>
      <c r="AA9" s="129">
        <v>0</v>
      </c>
      <c r="AB9" s="133">
        <v>0</v>
      </c>
      <c r="AC9" s="134">
        <f>IF(AB9&lt;&gt;"",Z9*3600+AA9*60+AB9,"")</f>
        <v>0</v>
      </c>
      <c r="AD9" s="132">
        <v>1</v>
      </c>
      <c r="AE9" s="129">
        <v>37</v>
      </c>
      <c r="AF9" s="137">
        <v>75</v>
      </c>
      <c r="AG9" s="134">
        <f>IF(AF9&lt;&gt;"",AD9*60+AE9+AF9/100,"")</f>
        <v>97.75</v>
      </c>
      <c r="AH9" s="134">
        <f>IF(AF9&lt;&gt;"",AG9-AC9,"")</f>
        <v>97.75</v>
      </c>
      <c r="AI9" s="121">
        <f>IF(OR(Y9&lt;&gt;"",AH9&lt;&gt;""),MIN(Y9,AH9),"")</f>
        <v>95.56</v>
      </c>
      <c r="AJ9" s="138">
        <f>IF(AI9&lt;&gt;"",RANK(AI9,$AI$5:$AI$39,1),"")</f>
        <v>6</v>
      </c>
      <c r="AK9" s="130">
        <v>135</v>
      </c>
      <c r="AL9" s="166">
        <f>IF($C9,$C9,"")</f>
        <v>855</v>
      </c>
      <c r="AM9" s="139"/>
      <c r="AN9" s="140"/>
      <c r="AO9" s="141"/>
      <c r="AP9" t="s" s="142">
        <f>IF(AO9&lt;&gt;"",AM9*3600+AN9*60+AO9,"")</f>
      </c>
      <c r="AQ9" s="139"/>
      <c r="AR9" s="140"/>
      <c r="AS9" s="141"/>
      <c r="AT9" t="s" s="143">
        <f>IF(AS9&lt;&gt;"",AQ9*3600+AR9*60+AS9,"")</f>
      </c>
      <c r="AU9" t="s" s="144">
        <f>IF(AO9&lt;&gt;"",AT9-AP9,"")</f>
      </c>
      <c r="AV9" s="145">
        <v>0</v>
      </c>
      <c r="AW9" s="138">
        <v>0</v>
      </c>
      <c r="AX9" s="141"/>
      <c r="AY9" t="s" s="142">
        <f>IF(AX9&lt;&gt;"",AX9-AW9,"")</f>
      </c>
      <c r="AZ9" t="s" s="142">
        <f>IF(AT9&lt;&gt;"",AY9*10000-AU9,"")</f>
      </c>
      <c r="BA9" t="s" s="142">
        <f>IF(AX9&lt;&gt;"",RANK(AZ9,$AZ$5:$AZ$39,0),"")</f>
      </c>
      <c r="BB9" s="146">
        <v>0</v>
      </c>
      <c r="BC9" s="166">
        <f>IF($C9,$C9,"")</f>
        <v>855</v>
      </c>
      <c r="BD9" s="147"/>
      <c r="BE9" s="148"/>
      <c r="BF9" s="149">
        <f>BE9+BD9</f>
        <v>0</v>
      </c>
      <c r="BG9" s="147"/>
      <c r="BH9" s="148"/>
      <c r="BI9" s="149">
        <f>BH9+BG9</f>
        <v>0</v>
      </c>
      <c r="BJ9" s="147"/>
      <c r="BK9" s="148"/>
      <c r="BL9" s="149">
        <f>BK9+BJ9</f>
        <v>0</v>
      </c>
      <c r="BM9" s="147"/>
      <c r="BN9" s="148"/>
      <c r="BO9" s="149">
        <f>BN9+BM9</f>
        <v>0</v>
      </c>
      <c r="BP9" t="s" s="143">
        <f>IF(BD9&lt;&gt;"",BO9+BL9+BI9+BF9,"")</f>
      </c>
      <c r="BQ9" t="s" s="144">
        <f>IF(BD9&lt;&gt;"",RANK(BP9,$BP$5:$BP$39,0),"")</f>
      </c>
      <c r="BR9" s="130">
        <v>0</v>
      </c>
      <c r="BS9" s="166">
        <f>IF($C9,$C9,"")</f>
        <v>855</v>
      </c>
      <c r="BT9" s="174">
        <f>C1:C39</f>
        <v>855</v>
      </c>
    </row>
    <row r="10" ht="24.95" customHeight="1">
      <c r="A10" s="121">
        <f>IF(C10,RANK(B10,$B$5:$B$39),"")</f>
        <v>6</v>
      </c>
      <c r="B10" s="170">
        <f>IF(C10,(O10+AK10+BB10+BR10),"")</f>
        <v>264</v>
      </c>
      <c r="C10" s="123">
        <v>884</v>
      </c>
      <c r="D10" t="s" s="124">
        <v>171</v>
      </c>
      <c r="E10" t="s" s="124">
        <v>172</v>
      </c>
      <c r="F10" t="s" s="124">
        <v>126</v>
      </c>
      <c r="G10" t="s" s="124">
        <v>74</v>
      </c>
      <c r="H10" t="s" s="164">
        <v>10</v>
      </c>
      <c r="I10" s="125">
        <f>IF(C10,N10,"")</f>
        <v>10</v>
      </c>
      <c r="J10" s="126">
        <f>IF(C10,AJ10,"")</f>
        <v>4</v>
      </c>
      <c r="K10" t="s" s="127">
        <f>IF(C10,BA10,"")</f>
      </c>
      <c r="L10" s="125">
        <f>IF(C10,BL10,"")</f>
        <v>0</v>
      </c>
      <c r="M10" s="165">
        <f>IF($C10,$C10,"")</f>
        <v>884</v>
      </c>
      <c r="N10" s="129">
        <v>10</v>
      </c>
      <c r="O10" s="130">
        <v>123</v>
      </c>
      <c r="P10" s="166">
        <f>IF($C10,$C10,"")</f>
        <v>884</v>
      </c>
      <c r="Q10" s="132">
        <v>0</v>
      </c>
      <c r="R10" s="129">
        <v>0</v>
      </c>
      <c r="S10" s="133">
        <v>0</v>
      </c>
      <c r="T10" s="134">
        <f>IF(S10&lt;&gt;"",Q10*3600+R10*60+S10,"")</f>
        <v>0</v>
      </c>
      <c r="U10" s="135">
        <v>1</v>
      </c>
      <c r="V10" s="136">
        <v>34</v>
      </c>
      <c r="W10" s="137">
        <v>47</v>
      </c>
      <c r="X10" s="134">
        <f>IF(W10&lt;&gt;"",U10*60+V10+W10/100,"")</f>
        <v>94.47</v>
      </c>
      <c r="Y10" s="134">
        <f>IF(W10&lt;&gt;"",X10-T10,"")</f>
        <v>94.47</v>
      </c>
      <c r="Z10" s="132">
        <v>0</v>
      </c>
      <c r="AA10" s="129">
        <v>0</v>
      </c>
      <c r="AB10" s="133">
        <v>0</v>
      </c>
      <c r="AC10" s="134">
        <f>IF(AB10&lt;&gt;"",Z10*3600+AA10*60+AB10,"")</f>
        <v>0</v>
      </c>
      <c r="AD10" s="132">
        <v>1</v>
      </c>
      <c r="AE10" s="129">
        <v>35</v>
      </c>
      <c r="AF10" s="137">
        <v>55</v>
      </c>
      <c r="AG10" s="134">
        <f>IF(AF10&lt;&gt;"",AD10*60+AE10+AF10/100,"")</f>
        <v>95.55</v>
      </c>
      <c r="AH10" s="134">
        <f>IF(AF10&lt;&gt;"",AG10-AC10,"")</f>
        <v>95.55</v>
      </c>
      <c r="AI10" s="121">
        <f>IF(OR(Y10&lt;&gt;"",AH10&lt;&gt;""),MIN(Y10,AH10),"")</f>
        <v>94.47</v>
      </c>
      <c r="AJ10" s="138">
        <f>IF(AI10&lt;&gt;"",RANK(AI10,$AI$5:$AI$39,1),"")</f>
        <v>4</v>
      </c>
      <c r="AK10" s="130">
        <v>141</v>
      </c>
      <c r="AL10" s="166">
        <f>IF($C10,$C10,"")</f>
        <v>884</v>
      </c>
      <c r="AM10" s="139"/>
      <c r="AN10" s="140"/>
      <c r="AO10" s="141"/>
      <c r="AP10" t="s" s="142">
        <f>IF(AO10&lt;&gt;"",AM10*3600+AN10*60+AO10,"")</f>
      </c>
      <c r="AQ10" s="139"/>
      <c r="AR10" s="140"/>
      <c r="AS10" s="141"/>
      <c r="AT10" t="s" s="143">
        <f>IF(AS10&lt;&gt;"",AQ10*3600+AR10*60+AS10,"")</f>
      </c>
      <c r="AU10" t="s" s="144">
        <f>IF(AO10&lt;&gt;"",AT10-AP10,"")</f>
      </c>
      <c r="AV10" s="145">
        <v>0</v>
      </c>
      <c r="AW10" s="138">
        <v>0</v>
      </c>
      <c r="AX10" s="141"/>
      <c r="AY10" t="s" s="142">
        <f>IF(AX10&lt;&gt;"",AX10-AW10,"")</f>
      </c>
      <c r="AZ10" t="s" s="142">
        <f>IF(AT10&lt;&gt;"",AY10*10000-AU10,"")</f>
      </c>
      <c r="BA10" t="s" s="142">
        <f>IF(AX10&lt;&gt;"",RANK(AZ10,$AZ$5:$AZ$39,0),"")</f>
      </c>
      <c r="BB10" s="146">
        <v>0</v>
      </c>
      <c r="BC10" s="166">
        <f>IF($C10,$C10,"")</f>
        <v>884</v>
      </c>
      <c r="BD10" s="147"/>
      <c r="BE10" s="148"/>
      <c r="BF10" s="149">
        <f>BE10+BD10</f>
        <v>0</v>
      </c>
      <c r="BG10" s="147"/>
      <c r="BH10" s="148"/>
      <c r="BI10" s="149">
        <f>BH10+BG10</f>
        <v>0</v>
      </c>
      <c r="BJ10" s="147"/>
      <c r="BK10" s="148"/>
      <c r="BL10" s="149">
        <f>BK10+BJ10</f>
        <v>0</v>
      </c>
      <c r="BM10" s="147"/>
      <c r="BN10" s="148"/>
      <c r="BO10" s="149">
        <f>BN10+BM10</f>
        <v>0</v>
      </c>
      <c r="BP10" t="s" s="143">
        <f>IF(BD10&lt;&gt;"",BO10+BL10+BI10+BF10,"")</f>
      </c>
      <c r="BQ10" t="s" s="144">
        <f>IF(BD10&lt;&gt;"",RANK(BP10,$BP$5:$BP$39,0),"")</f>
      </c>
      <c r="BR10" s="130">
        <v>0</v>
      </c>
      <c r="BS10" s="166">
        <f>IF($C10,$C10,"")</f>
        <v>884</v>
      </c>
      <c r="BT10" s="175">
        <f>C1:C35</f>
      </c>
    </row>
    <row r="11" ht="25" customHeight="1">
      <c r="A11" s="121">
        <f>IF(C11,RANK(B11,$B$5:$B$39),"")</f>
        <v>7</v>
      </c>
      <c r="B11" s="170">
        <f>IF(C11,(O11+AK11+BB11+BR11),"")</f>
        <v>255</v>
      </c>
      <c r="C11" s="123">
        <v>846</v>
      </c>
      <c r="D11" t="s" s="124">
        <v>173</v>
      </c>
      <c r="E11" t="s" s="124">
        <v>76</v>
      </c>
      <c r="F11" t="s" s="124">
        <v>80</v>
      </c>
      <c r="G11" t="s" s="124">
        <v>74</v>
      </c>
      <c r="H11" t="s" s="164">
        <v>10</v>
      </c>
      <c r="I11" s="125">
        <f>IF(C11,N11,"")</f>
        <v>4</v>
      </c>
      <c r="J11" s="126">
        <f>IF(C11,AJ11,"")</f>
        <v>14</v>
      </c>
      <c r="K11" t="s" s="127">
        <f>IF(C11,BA11,"")</f>
      </c>
      <c r="L11" s="125">
        <f>IF(C11,BL11,"")</f>
        <v>0</v>
      </c>
      <c r="M11" s="165">
        <f>IF($C11,$C11,"")</f>
        <v>846</v>
      </c>
      <c r="N11" s="129">
        <v>4</v>
      </c>
      <c r="O11" s="130">
        <v>141</v>
      </c>
      <c r="P11" s="166">
        <f>IF($C11,$C11,"")</f>
        <v>846</v>
      </c>
      <c r="Q11" s="132">
        <v>0</v>
      </c>
      <c r="R11" s="129">
        <v>0</v>
      </c>
      <c r="S11" s="133">
        <v>0</v>
      </c>
      <c r="T11" s="134">
        <f>IF(S11&lt;&gt;"",Q11*3600+R11*60+S11,"")</f>
        <v>0</v>
      </c>
      <c r="U11" s="135">
        <v>1</v>
      </c>
      <c r="V11" s="136">
        <v>43</v>
      </c>
      <c r="W11" s="137">
        <v>28</v>
      </c>
      <c r="X11" s="134">
        <f>IF(W11&lt;&gt;"",U11*60+V11+W11/100,"")</f>
        <v>103.28</v>
      </c>
      <c r="Y11" s="134">
        <f>IF(W11&lt;&gt;"",X11-T11,"")</f>
        <v>103.28</v>
      </c>
      <c r="Z11" s="132">
        <v>0</v>
      </c>
      <c r="AA11" s="129">
        <v>0</v>
      </c>
      <c r="AB11" s="133">
        <v>0</v>
      </c>
      <c r="AC11" s="134">
        <f>IF(AB11&lt;&gt;"",Z11*3600+AA11*60+AB11,"")</f>
        <v>0</v>
      </c>
      <c r="AD11" s="132">
        <v>1</v>
      </c>
      <c r="AE11" s="129">
        <v>41</v>
      </c>
      <c r="AF11" s="137">
        <v>26</v>
      </c>
      <c r="AG11" s="134">
        <f>IF(AF11&lt;&gt;"",AD11*60+AE11+AF11/100,"")</f>
        <v>101.26</v>
      </c>
      <c r="AH11" s="134">
        <f>IF(AF11&lt;&gt;"",AG11-AC11,"")</f>
        <v>101.26</v>
      </c>
      <c r="AI11" s="121">
        <f>IF(OR(Y11&lt;&gt;"",AH11&lt;&gt;""),MIN(Y11,AH11),"")</f>
        <v>101.26</v>
      </c>
      <c r="AJ11" s="138">
        <f>IF(AI11&lt;&gt;"",RANK(AI11,$AI$5:$AI$39,1),"")</f>
        <v>14</v>
      </c>
      <c r="AK11" s="130">
        <v>114</v>
      </c>
      <c r="AL11" s="166">
        <f>IF($C11,$C11,"")</f>
        <v>846</v>
      </c>
      <c r="AM11" s="139"/>
      <c r="AN11" s="140"/>
      <c r="AO11" s="141"/>
      <c r="AP11" t="s" s="142">
        <f>IF(AO11&lt;&gt;"",AM11*3600+AN11*60+AO11,"")</f>
      </c>
      <c r="AQ11" s="139"/>
      <c r="AR11" s="140"/>
      <c r="AS11" s="141"/>
      <c r="AT11" t="s" s="143">
        <f>IF(AS11&lt;&gt;"",AQ11*3600+AR11*60+AS11,"")</f>
      </c>
      <c r="AU11" t="s" s="144">
        <f>IF(AO11&lt;&gt;"",AT11-AP11,"")</f>
      </c>
      <c r="AV11" s="145">
        <v>0</v>
      </c>
      <c r="AW11" s="138">
        <v>0</v>
      </c>
      <c r="AX11" s="141"/>
      <c r="AY11" t="s" s="142">
        <f>IF(AX11&lt;&gt;"",AX11-AW11,"")</f>
      </c>
      <c r="AZ11" t="s" s="142">
        <f>IF(AT11&lt;&gt;"",AY11*10000-AU11,"")</f>
      </c>
      <c r="BA11" t="s" s="142">
        <f>IF(AX11&lt;&gt;"",RANK(AZ11,$AZ$5:$AZ$39,0),"")</f>
      </c>
      <c r="BB11" s="146">
        <v>0</v>
      </c>
      <c r="BC11" s="166">
        <f>IF($C11,$C11,"")</f>
        <v>846</v>
      </c>
      <c r="BD11" s="147"/>
      <c r="BE11" s="148"/>
      <c r="BF11" s="149">
        <f>BE11+BD11</f>
        <v>0</v>
      </c>
      <c r="BG11" s="147"/>
      <c r="BH11" s="148"/>
      <c r="BI11" s="149">
        <f>BH11+BG11</f>
        <v>0</v>
      </c>
      <c r="BJ11" s="147"/>
      <c r="BK11" s="148"/>
      <c r="BL11" s="149">
        <f>BK11+BJ11</f>
        <v>0</v>
      </c>
      <c r="BM11" s="147"/>
      <c r="BN11" s="148"/>
      <c r="BO11" s="149">
        <f>BN11+BM11</f>
        <v>0</v>
      </c>
      <c r="BP11" t="s" s="143">
        <f>IF(BD11&lt;&gt;"",BO11+BL11+BI11+BF11,"")</f>
      </c>
      <c r="BQ11" t="s" s="144">
        <f>IF(BD11&lt;&gt;"",RANK(BP11,$BP$5:$BP$39,0),"")</f>
      </c>
      <c r="BR11" s="130">
        <v>0</v>
      </c>
      <c r="BS11" s="166">
        <f>IF($C11,$C11,"")</f>
        <v>846</v>
      </c>
      <c r="BT11" s="171">
        <f>C1:C39</f>
        <v>846</v>
      </c>
    </row>
    <row r="12" ht="24.95" customHeight="1">
      <c r="A12" s="121">
        <f>IF(C12,RANK(B12,$B$5:$B$39),"")</f>
        <v>8</v>
      </c>
      <c r="B12" s="170">
        <f>IF(C12,(O12+AK12+BB12+BR12),"")</f>
        <v>244</v>
      </c>
      <c r="C12" s="123">
        <v>875</v>
      </c>
      <c r="D12" t="s" s="124">
        <v>174</v>
      </c>
      <c r="E12" t="s" s="124">
        <v>175</v>
      </c>
      <c r="F12" t="s" s="124">
        <v>168</v>
      </c>
      <c r="G12" t="s" s="124">
        <v>74</v>
      </c>
      <c r="H12" t="s" s="164">
        <v>10</v>
      </c>
      <c r="I12" s="125">
        <f>IF(C12,N12,"")</f>
        <v>21</v>
      </c>
      <c r="J12" s="126">
        <f>IF(C12,AJ12,"")</f>
        <v>3</v>
      </c>
      <c r="K12" t="s" s="127">
        <f>IF(C12,BA12,"")</f>
      </c>
      <c r="L12" s="125">
        <f>IF(C12,BL12,"")</f>
        <v>0</v>
      </c>
      <c r="M12" s="165">
        <f>IF($C12,$C12,"")</f>
        <v>875</v>
      </c>
      <c r="N12" s="129">
        <v>21</v>
      </c>
      <c r="O12" s="130">
        <v>100</v>
      </c>
      <c r="P12" s="166">
        <f>IF($C12,$C12,"")</f>
        <v>875</v>
      </c>
      <c r="Q12" s="132">
        <v>0</v>
      </c>
      <c r="R12" s="129">
        <v>0</v>
      </c>
      <c r="S12" s="133">
        <v>0</v>
      </c>
      <c r="T12" s="134">
        <f>IF(S12&lt;&gt;"",Q12*3600+R12*60+S12,"")</f>
        <v>0</v>
      </c>
      <c r="U12" s="135">
        <v>1</v>
      </c>
      <c r="V12" s="136">
        <v>33</v>
      </c>
      <c r="W12" s="137">
        <v>51</v>
      </c>
      <c r="X12" s="134">
        <f>IF(W12&lt;&gt;"",U12*60+V12+W12/100,"")</f>
        <v>93.51000000000001</v>
      </c>
      <c r="Y12" s="134">
        <f>IF(W12&lt;&gt;"",X12-T12,"")</f>
        <v>93.51000000000001</v>
      </c>
      <c r="Z12" s="132">
        <v>0</v>
      </c>
      <c r="AA12" s="129">
        <v>0</v>
      </c>
      <c r="AB12" s="133">
        <v>0</v>
      </c>
      <c r="AC12" s="134">
        <f>IF(AB12&lt;&gt;"",Z12*3600+AA12*60+AB12,"")</f>
        <v>0</v>
      </c>
      <c r="AD12" s="132">
        <v>1</v>
      </c>
      <c r="AE12" s="129">
        <v>34</v>
      </c>
      <c r="AF12" s="137">
        <v>87</v>
      </c>
      <c r="AG12" s="134">
        <f>IF(AF12&lt;&gt;"",AD12*60+AE12+AF12/100,"")</f>
        <v>94.87</v>
      </c>
      <c r="AH12" s="134">
        <f>IF(AF12&lt;&gt;"",AG12-AC12,"")</f>
        <v>94.87</v>
      </c>
      <c r="AI12" s="121">
        <f>IF(OR(Y12&lt;&gt;"",AH12&lt;&gt;""),MIN(Y12,AH12),"")</f>
        <v>93.51000000000001</v>
      </c>
      <c r="AJ12" s="138">
        <f>IF(AI12&lt;&gt;"",RANK(AI12,$AI$5:$AI$39,1),"")</f>
        <v>3</v>
      </c>
      <c r="AK12" s="130">
        <v>144</v>
      </c>
      <c r="AL12" s="166">
        <f>IF($C12,$C12,"")</f>
        <v>875</v>
      </c>
      <c r="AM12" s="139"/>
      <c r="AN12" s="140"/>
      <c r="AO12" s="141"/>
      <c r="AP12" t="s" s="142">
        <f>IF(AO12&lt;&gt;"",AM12*3600+AN12*60+AO12,"")</f>
      </c>
      <c r="AQ12" s="139"/>
      <c r="AR12" s="140"/>
      <c r="AS12" s="141"/>
      <c r="AT12" t="s" s="143">
        <f>IF(AS12&lt;&gt;"",AQ12*3600+AR12*60+AS12,"")</f>
      </c>
      <c r="AU12" t="s" s="144">
        <f>IF(AO12&lt;&gt;"",AT12-AP12,"")</f>
      </c>
      <c r="AV12" s="145">
        <v>0</v>
      </c>
      <c r="AW12" s="138">
        <v>0</v>
      </c>
      <c r="AX12" s="141"/>
      <c r="AY12" t="s" s="142">
        <f>IF(AX12&lt;&gt;"",AX12-AW12,"")</f>
      </c>
      <c r="AZ12" t="s" s="142">
        <f>IF(AT12&lt;&gt;"",AY12*10000-AU12,"")</f>
      </c>
      <c r="BA12" t="s" s="142">
        <f>IF(AX12&lt;&gt;"",RANK(AZ12,$AZ$5:$AZ$39,0),"")</f>
      </c>
      <c r="BB12" s="146">
        <v>0</v>
      </c>
      <c r="BC12" s="166">
        <f>IF($C12,$C12,"")</f>
        <v>875</v>
      </c>
      <c r="BD12" s="147"/>
      <c r="BE12" s="148"/>
      <c r="BF12" s="149">
        <f>BE12+BD12</f>
        <v>0</v>
      </c>
      <c r="BG12" s="147"/>
      <c r="BH12" s="148"/>
      <c r="BI12" s="149">
        <f>BH12+BG12</f>
        <v>0</v>
      </c>
      <c r="BJ12" s="147"/>
      <c r="BK12" s="148"/>
      <c r="BL12" s="149">
        <f>BK12+BJ12</f>
        <v>0</v>
      </c>
      <c r="BM12" s="147"/>
      <c r="BN12" s="148"/>
      <c r="BO12" s="149">
        <f>BN12+BM12</f>
        <v>0</v>
      </c>
      <c r="BP12" t="s" s="143">
        <f>IF(BD12&lt;&gt;"",BO12+BL12+BI12+BF12,"")</f>
      </c>
      <c r="BQ12" t="s" s="144">
        <f>IF(BD12&lt;&gt;"",RANK(BP12,$BP$5:$BP$39,0),"")</f>
      </c>
      <c r="BR12" s="130">
        <v>0</v>
      </c>
      <c r="BS12" s="166">
        <f>IF($C12,$C12,"")</f>
        <v>875</v>
      </c>
      <c r="BT12" s="173">
        <f>C1:C39</f>
        <v>875</v>
      </c>
    </row>
    <row r="13" ht="24.95" customHeight="1">
      <c r="A13" s="121">
        <f>IF(C13,RANK(B13,$B$5:$B$39),"")</f>
        <v>9</v>
      </c>
      <c r="B13" s="170">
        <f>IF(C13,(O13+AK13+BB13+BR13),"")</f>
        <v>242</v>
      </c>
      <c r="C13" s="123">
        <v>882</v>
      </c>
      <c r="D13" t="s" s="124">
        <v>176</v>
      </c>
      <c r="E13" t="s" s="124">
        <v>177</v>
      </c>
      <c r="F13" t="s" s="124">
        <v>112</v>
      </c>
      <c r="G13" t="s" s="124">
        <v>74</v>
      </c>
      <c r="H13" t="s" s="164">
        <v>10</v>
      </c>
      <c r="I13" s="125">
        <f>IF(C13,N13,"")</f>
        <v>13</v>
      </c>
      <c r="J13" s="126">
        <f>IF(C13,AJ13,"")</f>
        <v>9</v>
      </c>
      <c r="K13" t="s" s="127">
        <f>IF(C13,BA13,"")</f>
      </c>
      <c r="L13" s="125">
        <f>IF(C13,BL13,"")</f>
        <v>0</v>
      </c>
      <c r="M13" s="165">
        <f>IF($C13,$C13,"")</f>
        <v>882</v>
      </c>
      <c r="N13" s="129">
        <v>13</v>
      </c>
      <c r="O13" s="130">
        <v>116</v>
      </c>
      <c r="P13" s="166">
        <f>IF($C13,$C13,"")</f>
        <v>882</v>
      </c>
      <c r="Q13" s="132">
        <v>0</v>
      </c>
      <c r="R13" s="129">
        <v>0</v>
      </c>
      <c r="S13" s="133">
        <v>0</v>
      </c>
      <c r="T13" s="134">
        <f>IF(S13&lt;&gt;"",Q13*3600+R13*60+S13,"")</f>
        <v>0</v>
      </c>
      <c r="U13" s="135">
        <v>1</v>
      </c>
      <c r="V13" s="136">
        <v>39</v>
      </c>
      <c r="W13" s="137">
        <v>84</v>
      </c>
      <c r="X13" s="134">
        <f>IF(W13&lt;&gt;"",U13*60+V13+W13/100,"")</f>
        <v>99.84</v>
      </c>
      <c r="Y13" s="134">
        <f>IF(W13&lt;&gt;"",X13-T13,"")</f>
        <v>99.84</v>
      </c>
      <c r="Z13" s="132">
        <v>0</v>
      </c>
      <c r="AA13" s="129">
        <v>0</v>
      </c>
      <c r="AB13" s="133">
        <v>0</v>
      </c>
      <c r="AC13" s="134">
        <f>IF(AB13&lt;&gt;"",Z13*3600+AA13*60+AB13,"")</f>
        <v>0</v>
      </c>
      <c r="AD13" s="132">
        <v>1</v>
      </c>
      <c r="AE13" s="129">
        <v>36</v>
      </c>
      <c r="AF13" s="137">
        <v>38</v>
      </c>
      <c r="AG13" s="134">
        <f>IF(AF13&lt;&gt;"",AD13*60+AE13+AF13/100,"")</f>
        <v>96.38</v>
      </c>
      <c r="AH13" s="134">
        <f>IF(AF13&lt;&gt;"",AG13-AC13,"")</f>
        <v>96.38</v>
      </c>
      <c r="AI13" s="121">
        <f>IF(OR(Y13&lt;&gt;"",AH13&lt;&gt;""),MIN(Y13,AH13),"")</f>
        <v>96.38</v>
      </c>
      <c r="AJ13" s="138">
        <f>IF(AI13&lt;&gt;"",RANK(AI13,$AI$5:$AI$39,1),"")</f>
        <v>9</v>
      </c>
      <c r="AK13" s="130">
        <v>126</v>
      </c>
      <c r="AL13" s="166">
        <f>IF($C13,$C13,"")</f>
        <v>882</v>
      </c>
      <c r="AM13" s="139"/>
      <c r="AN13" s="140"/>
      <c r="AO13" s="141"/>
      <c r="AP13" t="s" s="142">
        <f>IF(AO13&lt;&gt;"",AM13*3600+AN13*60+AO13,"")</f>
      </c>
      <c r="AQ13" s="139"/>
      <c r="AR13" s="140"/>
      <c r="AS13" s="141"/>
      <c r="AT13" t="s" s="143">
        <f>IF(AS13&lt;&gt;"",AQ13*3600+AR13*60+AS13,"")</f>
      </c>
      <c r="AU13" t="s" s="144">
        <f>IF(AO13&lt;&gt;"",AT13-AP13,"")</f>
      </c>
      <c r="AV13" s="145">
        <v>0</v>
      </c>
      <c r="AW13" s="138">
        <v>0</v>
      </c>
      <c r="AX13" s="141"/>
      <c r="AY13" t="s" s="142">
        <f>IF(AX13&lt;&gt;"",AX13-AW13,"")</f>
      </c>
      <c r="AZ13" t="s" s="142">
        <f>IF(AT13&lt;&gt;"",AY13*10000-AU13,"")</f>
      </c>
      <c r="BA13" t="s" s="142">
        <f>IF(AX13&lt;&gt;"",RANK(AZ13,$AZ$5:$AZ$39,0),"")</f>
      </c>
      <c r="BB13" s="146">
        <v>0</v>
      </c>
      <c r="BC13" s="166">
        <f>IF($C13,$C13,"")</f>
        <v>882</v>
      </c>
      <c r="BD13" s="147"/>
      <c r="BE13" s="148"/>
      <c r="BF13" s="149">
        <f>BE13+BD13</f>
        <v>0</v>
      </c>
      <c r="BG13" s="147"/>
      <c r="BH13" s="148"/>
      <c r="BI13" s="149">
        <f>BH13+BG13</f>
        <v>0</v>
      </c>
      <c r="BJ13" s="147"/>
      <c r="BK13" s="148"/>
      <c r="BL13" s="149">
        <f>BK13+BJ13</f>
        <v>0</v>
      </c>
      <c r="BM13" s="147"/>
      <c r="BN13" s="148"/>
      <c r="BO13" s="149">
        <f>BN13+BM13</f>
        <v>0</v>
      </c>
      <c r="BP13" t="s" s="143">
        <f>IF(BD13&lt;&gt;"",BO13+BL13+BI13+BF13,"")</f>
      </c>
      <c r="BQ13" t="s" s="144">
        <f>IF(BD13&lt;&gt;"",RANK(BP13,$BP$5:$BP$39,0),"")</f>
      </c>
      <c r="BR13" s="130">
        <v>0</v>
      </c>
      <c r="BS13" s="166">
        <f>IF($C13,$C13,"")</f>
        <v>882</v>
      </c>
      <c r="BT13" s="167">
        <f>C1:C39</f>
        <v>882</v>
      </c>
    </row>
    <row r="14" ht="24.95" customHeight="1">
      <c r="A14" s="121">
        <f>IF(C14,RANK(B14,$B$5:$B$39),"")</f>
        <v>10</v>
      </c>
      <c r="B14" s="170">
        <f>IF(C14,(O14+AK14+BB14+BR14),"")</f>
        <v>238</v>
      </c>
      <c r="C14" s="123">
        <v>845</v>
      </c>
      <c r="D14" t="s" s="154">
        <v>144</v>
      </c>
      <c r="E14" t="s" s="154">
        <v>178</v>
      </c>
      <c r="F14" t="s" s="154">
        <v>80</v>
      </c>
      <c r="G14" t="s" s="124">
        <v>97</v>
      </c>
      <c r="H14" t="s" s="164">
        <v>10</v>
      </c>
      <c r="I14" s="125">
        <f>IF(C14,N14,"")</f>
        <v>5</v>
      </c>
      <c r="J14" s="126">
        <f>IF(C14,AJ14,"")</f>
        <v>21</v>
      </c>
      <c r="K14" t="s" s="127">
        <f>IF(C14,BA14,"")</f>
      </c>
      <c r="L14" s="125">
        <f>IF(C14,BL14,"")</f>
        <v>0</v>
      </c>
      <c r="M14" s="165">
        <f>IF($C14,$C14,"")</f>
        <v>845</v>
      </c>
      <c r="N14" s="129">
        <v>5</v>
      </c>
      <c r="O14" s="130">
        <v>138</v>
      </c>
      <c r="P14" s="166">
        <f>IF($C14,$C14,"")</f>
        <v>845</v>
      </c>
      <c r="Q14" s="132">
        <v>0</v>
      </c>
      <c r="R14" s="129">
        <v>0</v>
      </c>
      <c r="S14" s="133">
        <v>0</v>
      </c>
      <c r="T14" s="134">
        <f>IF(S14&lt;&gt;"",Q14*3600+R14*60+S14,"")</f>
        <v>0</v>
      </c>
      <c r="U14" s="135">
        <v>1</v>
      </c>
      <c r="V14" s="136">
        <v>46</v>
      </c>
      <c r="W14" s="137">
        <v>31</v>
      </c>
      <c r="X14" s="134">
        <f>IF(W14&lt;&gt;"",U14*60+V14+W14/100,"")</f>
        <v>106.31</v>
      </c>
      <c r="Y14" s="134">
        <f>IF(W14&lt;&gt;"",X14-T14,"")</f>
        <v>106.31</v>
      </c>
      <c r="Z14" s="132">
        <v>0</v>
      </c>
      <c r="AA14" s="129">
        <v>0</v>
      </c>
      <c r="AB14" s="133">
        <v>0</v>
      </c>
      <c r="AC14" s="134">
        <f>IF(AB14&lt;&gt;"",Z14*3600+AA14*60+AB14,"")</f>
        <v>0</v>
      </c>
      <c r="AD14" s="132">
        <v>1</v>
      </c>
      <c r="AE14" s="129">
        <v>46</v>
      </c>
      <c r="AF14" s="137">
        <v>53</v>
      </c>
      <c r="AG14" s="134">
        <f>IF(AF14&lt;&gt;"",AD14*60+AE14+AF14/100,"")</f>
        <v>106.53</v>
      </c>
      <c r="AH14" s="134">
        <f>IF(AF14&lt;&gt;"",AG14-AC14,"")</f>
        <v>106.53</v>
      </c>
      <c r="AI14" s="121">
        <f>IF(OR(Y14&lt;&gt;"",AH14&lt;&gt;""),MIN(Y14,AH14),"")</f>
        <v>106.31</v>
      </c>
      <c r="AJ14" s="138">
        <f>IF(AI14&lt;&gt;"",RANK(AI14,$AI$5:$AI$39,1),"")</f>
        <v>21</v>
      </c>
      <c r="AK14" s="130">
        <v>100</v>
      </c>
      <c r="AL14" s="166">
        <f>IF($C14,$C14,"")</f>
        <v>845</v>
      </c>
      <c r="AM14" s="139"/>
      <c r="AN14" s="140"/>
      <c r="AO14" s="141"/>
      <c r="AP14" t="s" s="142">
        <f>IF(AO14&lt;&gt;"",AM14*3600+AN14*60+AO14,"")</f>
      </c>
      <c r="AQ14" s="139"/>
      <c r="AR14" s="140"/>
      <c r="AS14" s="141"/>
      <c r="AT14" t="s" s="143">
        <f>IF(AS14&lt;&gt;"",AQ14*3600+AR14*60+AS14,"")</f>
      </c>
      <c r="AU14" t="s" s="144">
        <f>IF(AO14&lt;&gt;"",AT14-AP14,"")</f>
      </c>
      <c r="AV14" s="145">
        <v>0</v>
      </c>
      <c r="AW14" s="138">
        <v>0</v>
      </c>
      <c r="AX14" s="141"/>
      <c r="AY14" t="s" s="142">
        <f>IF(AX14&lt;&gt;"",AX14-AW14,"")</f>
      </c>
      <c r="AZ14" t="s" s="142">
        <f>IF(AT14&lt;&gt;"",AY14*10000-AU14,"")</f>
      </c>
      <c r="BA14" t="s" s="142">
        <f>IF(AX14&lt;&gt;"",RANK(AZ14,$AZ$5:$AZ$39,0),"")</f>
      </c>
      <c r="BB14" s="146">
        <v>0</v>
      </c>
      <c r="BC14" s="166">
        <f>IF($C14,$C14,"")</f>
        <v>845</v>
      </c>
      <c r="BD14" s="147"/>
      <c r="BE14" s="148"/>
      <c r="BF14" s="149">
        <f>BE14+BD14</f>
        <v>0</v>
      </c>
      <c r="BG14" s="147"/>
      <c r="BH14" s="148"/>
      <c r="BI14" s="149">
        <f>BH14+BG14</f>
        <v>0</v>
      </c>
      <c r="BJ14" s="147"/>
      <c r="BK14" s="148"/>
      <c r="BL14" s="149">
        <f>BK14+BJ14</f>
        <v>0</v>
      </c>
      <c r="BM14" s="147"/>
      <c r="BN14" s="148"/>
      <c r="BO14" s="149">
        <f>BN14+BM14</f>
        <v>0</v>
      </c>
      <c r="BP14" t="s" s="143">
        <f>IF(BD14&lt;&gt;"",BO14+BL14+BI14+BF14,"")</f>
      </c>
      <c r="BQ14" t="s" s="144">
        <f>IF(BD14&lt;&gt;"",RANK(BP14,$BP$5:$BP$39,0),"")</f>
      </c>
      <c r="BR14" s="130">
        <v>0</v>
      </c>
      <c r="BS14" s="166">
        <f>IF($C14,$C14,"")</f>
        <v>845</v>
      </c>
      <c r="BT14" s="172">
        <f>C1:C39</f>
        <v>845</v>
      </c>
    </row>
    <row r="15" ht="24.95" customHeight="1">
      <c r="A15" s="121">
        <f>IF(C15,RANK(B15,$B$5:$B$39),"")</f>
        <v>11</v>
      </c>
      <c r="B15" s="170">
        <f>IF(C15,(O15+AK15+BB15+BR15),"")</f>
        <v>235</v>
      </c>
      <c r="C15" s="123">
        <v>914</v>
      </c>
      <c r="D15" t="s" s="124">
        <v>105</v>
      </c>
      <c r="E15" t="s" s="124">
        <v>179</v>
      </c>
      <c r="F15" t="s" s="124">
        <v>93</v>
      </c>
      <c r="G15" t="s" s="124">
        <v>74</v>
      </c>
      <c r="H15" t="s" s="164">
        <v>10</v>
      </c>
      <c r="I15" s="125">
        <f>IF(C15,N15,"")</f>
        <v>8</v>
      </c>
      <c r="J15" s="126">
        <f>IF(C15,AJ15,"")</f>
        <v>18</v>
      </c>
      <c r="K15" t="s" s="127">
        <f>IF(C15,BA15,"")</f>
      </c>
      <c r="L15" s="125">
        <f>IF(C15,BL15,"")</f>
        <v>0</v>
      </c>
      <c r="M15" s="165">
        <f>IF($C15,$C15,"")</f>
        <v>914</v>
      </c>
      <c r="N15" s="129">
        <v>8</v>
      </c>
      <c r="O15" s="130">
        <v>129</v>
      </c>
      <c r="P15" s="166">
        <f>IF($C15,$C15,"")</f>
        <v>914</v>
      </c>
      <c r="Q15" s="132">
        <v>0</v>
      </c>
      <c r="R15" s="129">
        <v>0</v>
      </c>
      <c r="S15" s="133">
        <v>0</v>
      </c>
      <c r="T15" s="134">
        <f>IF(S15&lt;&gt;"",Q15*3600+R15*60+S15,"")</f>
        <v>0</v>
      </c>
      <c r="U15" s="135">
        <v>1</v>
      </c>
      <c r="V15" s="136">
        <v>44</v>
      </c>
      <c r="W15" s="137">
        <v>65</v>
      </c>
      <c r="X15" s="134">
        <f>IF(W15&lt;&gt;"",U15*60+V15+W15/100,"")</f>
        <v>104.65</v>
      </c>
      <c r="Y15" s="134">
        <f>IF(W15&lt;&gt;"",X15-T15,"")</f>
        <v>104.65</v>
      </c>
      <c r="Z15" s="132">
        <v>0</v>
      </c>
      <c r="AA15" s="129">
        <v>0</v>
      </c>
      <c r="AB15" s="133">
        <v>0</v>
      </c>
      <c r="AC15" s="134">
        <f>IF(AB15&lt;&gt;"",Z15*3600+AA15*60+AB15,"")</f>
        <v>0</v>
      </c>
      <c r="AD15" s="132">
        <v>1</v>
      </c>
      <c r="AE15" s="129">
        <v>43</v>
      </c>
      <c r="AF15" s="137">
        <v>57</v>
      </c>
      <c r="AG15" s="134">
        <f>IF(AF15&lt;&gt;"",AD15*60+AE15+AF15/100,"")</f>
        <v>103.57</v>
      </c>
      <c r="AH15" s="134">
        <f>IF(AF15&lt;&gt;"",AG15-AC15,"")</f>
        <v>103.57</v>
      </c>
      <c r="AI15" s="121">
        <f>IF(OR(Y15&lt;&gt;"",AH15&lt;&gt;""),MIN(Y15,AH15),"")</f>
        <v>103.57</v>
      </c>
      <c r="AJ15" s="138">
        <f>IF(AI15&lt;&gt;"",RANK(AI15,$AI$5:$AI$39,1),"")</f>
        <v>18</v>
      </c>
      <c r="AK15" s="130">
        <v>106</v>
      </c>
      <c r="AL15" s="166">
        <f>IF($C15,$C15,"")</f>
        <v>914</v>
      </c>
      <c r="AM15" s="139"/>
      <c r="AN15" s="140"/>
      <c r="AO15" s="141"/>
      <c r="AP15" t="s" s="142">
        <f>IF(AO15&lt;&gt;"",AM15*3600+AN15*60+AO15,"")</f>
      </c>
      <c r="AQ15" s="139"/>
      <c r="AR15" s="140"/>
      <c r="AS15" s="141"/>
      <c r="AT15" t="s" s="143">
        <f>IF(AS15&lt;&gt;"",AQ15*3600+AR15*60+AS15,"")</f>
      </c>
      <c r="AU15" t="s" s="144">
        <f>IF(AO15&lt;&gt;"",AT15-AP15,"")</f>
      </c>
      <c r="AV15" s="145">
        <v>0</v>
      </c>
      <c r="AW15" s="138">
        <v>0</v>
      </c>
      <c r="AX15" s="141"/>
      <c r="AY15" t="s" s="142">
        <f>IF(AX15&lt;&gt;"",AX15-AW15,"")</f>
      </c>
      <c r="AZ15" t="s" s="142">
        <f>IF(AT15&lt;&gt;"",AY15*10000-AU15,"")</f>
      </c>
      <c r="BA15" t="s" s="142">
        <f>IF(AX15&lt;&gt;"",RANK(AZ15,$AZ$5:$AZ$39,0),"")</f>
      </c>
      <c r="BB15" s="146">
        <v>0</v>
      </c>
      <c r="BC15" s="166">
        <f>IF($C15,$C15,"")</f>
        <v>914</v>
      </c>
      <c r="BD15" s="147"/>
      <c r="BE15" s="148"/>
      <c r="BF15" s="149">
        <f>BE15+BD15</f>
        <v>0</v>
      </c>
      <c r="BG15" s="147"/>
      <c r="BH15" s="148"/>
      <c r="BI15" s="149">
        <f>BH15+BG15</f>
        <v>0</v>
      </c>
      <c r="BJ15" s="147"/>
      <c r="BK15" s="148"/>
      <c r="BL15" s="149">
        <f>BK15+BJ15</f>
        <v>0</v>
      </c>
      <c r="BM15" s="147"/>
      <c r="BN15" s="148"/>
      <c r="BO15" s="149">
        <f>BN15+BM15</f>
        <v>0</v>
      </c>
      <c r="BP15" t="s" s="143">
        <f>IF(BD15&lt;&gt;"",BO15+BL15+BI15+BF15,"")</f>
      </c>
      <c r="BQ15" t="s" s="144">
        <f>IF(BD15&lt;&gt;"",RANK(BP15,$BP$5:$BP$39,0),"")</f>
      </c>
      <c r="BR15" s="130">
        <v>0</v>
      </c>
      <c r="BS15" s="166">
        <f>IF($C15,$C15,"")</f>
        <v>914</v>
      </c>
      <c r="BT15" s="172">
        <f>C1:C39</f>
        <v>914</v>
      </c>
    </row>
    <row r="16" ht="24.95" customHeight="1">
      <c r="A16" s="121">
        <v>12</v>
      </c>
      <c r="B16" s="170">
        <f>IF(C16,(O16+AK16+BB16+BR16),"")</f>
        <v>235</v>
      </c>
      <c r="C16" s="123">
        <v>824</v>
      </c>
      <c r="D16" t="s" s="124">
        <v>180</v>
      </c>
      <c r="E16" t="s" s="124">
        <v>181</v>
      </c>
      <c r="F16" t="s" s="124">
        <v>115</v>
      </c>
      <c r="G16" t="s" s="124">
        <v>74</v>
      </c>
      <c r="H16" t="s" s="164">
        <v>10</v>
      </c>
      <c r="I16" s="125">
        <f>IF(C16,N16,"")</f>
        <v>15</v>
      </c>
      <c r="J16" s="126">
        <f>IF(C16,AJ16,"")</f>
        <v>10</v>
      </c>
      <c r="K16" t="s" s="127">
        <f>IF(C16,BA16,"")</f>
      </c>
      <c r="L16" s="125">
        <f>IF(C16,BL16,"")</f>
        <v>0</v>
      </c>
      <c r="M16" s="165">
        <f>IF($C16,$C16,"")</f>
        <v>824</v>
      </c>
      <c r="N16" s="129">
        <v>15</v>
      </c>
      <c r="O16" s="130">
        <v>112</v>
      </c>
      <c r="P16" s="166">
        <f>IF($C16,$C16,"")</f>
        <v>824</v>
      </c>
      <c r="Q16" s="132">
        <v>0</v>
      </c>
      <c r="R16" s="129">
        <v>0</v>
      </c>
      <c r="S16" s="133">
        <v>0</v>
      </c>
      <c r="T16" s="134">
        <f>IF(S16&lt;&gt;"",Q16*3600+R16*60+S16,"")</f>
        <v>0</v>
      </c>
      <c r="U16" s="135">
        <v>1</v>
      </c>
      <c r="V16" s="136">
        <v>36</v>
      </c>
      <c r="W16" s="137">
        <v>99</v>
      </c>
      <c r="X16" s="134">
        <f>IF(W16&lt;&gt;"",U16*60+V16+W16/100,"")</f>
        <v>96.98999999999999</v>
      </c>
      <c r="Y16" s="134">
        <f>IF(W16&lt;&gt;"",X16-T16,"")</f>
        <v>96.98999999999999</v>
      </c>
      <c r="Z16" s="132">
        <v>0</v>
      </c>
      <c r="AA16" s="129">
        <v>0</v>
      </c>
      <c r="AB16" s="133">
        <v>0</v>
      </c>
      <c r="AC16" s="134">
        <f>IF(AB16&lt;&gt;"",Z16*3600+AA16*60+AB16,"")</f>
        <v>0</v>
      </c>
      <c r="AD16" s="132">
        <v>1</v>
      </c>
      <c r="AE16" s="129">
        <v>36</v>
      </c>
      <c r="AF16" s="137">
        <v>69</v>
      </c>
      <c r="AG16" s="134">
        <f>IF(AF16&lt;&gt;"",AD16*60+AE16+AF16/100,"")</f>
        <v>96.69</v>
      </c>
      <c r="AH16" s="134">
        <f>IF(AF16&lt;&gt;"",AG16-AC16,"")</f>
        <v>96.69</v>
      </c>
      <c r="AI16" s="121">
        <f>IF(OR(Y16&lt;&gt;"",AH16&lt;&gt;""),MIN(Y16,AH16),"")</f>
        <v>96.69</v>
      </c>
      <c r="AJ16" s="138">
        <f>IF(AI16&lt;&gt;"",RANK(AI16,$AI$5:$AI$39,1),"")</f>
        <v>10</v>
      </c>
      <c r="AK16" s="130">
        <v>123</v>
      </c>
      <c r="AL16" s="166">
        <f>IF($C16,$C16,"")</f>
        <v>824</v>
      </c>
      <c r="AM16" s="139"/>
      <c r="AN16" s="140"/>
      <c r="AO16" s="141"/>
      <c r="AP16" t="s" s="142">
        <f>IF(AO16&lt;&gt;"",AM16*3600+AN16*60+AO16,"")</f>
      </c>
      <c r="AQ16" s="139"/>
      <c r="AR16" s="140"/>
      <c r="AS16" s="141"/>
      <c r="AT16" t="s" s="143">
        <f>IF(AS16&lt;&gt;"",AQ16*3600+AR16*60+AS16,"")</f>
      </c>
      <c r="AU16" t="s" s="144">
        <f>IF(AO16&lt;&gt;"",AT16-AP16,"")</f>
      </c>
      <c r="AV16" s="145">
        <v>0</v>
      </c>
      <c r="AW16" s="138">
        <v>0</v>
      </c>
      <c r="AX16" s="141"/>
      <c r="AY16" t="s" s="142">
        <f>IF(AX16&lt;&gt;"",AX16-AW16,"")</f>
      </c>
      <c r="AZ16" t="s" s="142">
        <f>IF(AT16&lt;&gt;"",AY16*10000-AU16,"")</f>
      </c>
      <c r="BA16" t="s" s="142">
        <f>IF(AX16&lt;&gt;"",RANK(AZ16,$AZ$5:$AZ$39,0),"")</f>
      </c>
      <c r="BB16" s="146">
        <v>0</v>
      </c>
      <c r="BC16" s="166">
        <f>IF($C16,$C16,"")</f>
        <v>824</v>
      </c>
      <c r="BD16" s="147"/>
      <c r="BE16" s="148"/>
      <c r="BF16" s="149">
        <f>BE16+BD16</f>
        <v>0</v>
      </c>
      <c r="BG16" s="147"/>
      <c r="BH16" s="148"/>
      <c r="BI16" s="149">
        <f>BH16+BG16</f>
        <v>0</v>
      </c>
      <c r="BJ16" s="147"/>
      <c r="BK16" s="148"/>
      <c r="BL16" s="149">
        <f>BK16+BJ16</f>
        <v>0</v>
      </c>
      <c r="BM16" s="147"/>
      <c r="BN16" s="148"/>
      <c r="BO16" s="149">
        <f>BN16+BM16</f>
        <v>0</v>
      </c>
      <c r="BP16" t="s" s="143">
        <f>IF(BD16&lt;&gt;"",BO16+BL16+BI16+BF16,"")</f>
      </c>
      <c r="BQ16" t="s" s="144">
        <f>IF(BD16&lt;&gt;"",RANK(BP16,$BP$5:$BP$39,0),"")</f>
      </c>
      <c r="BR16" s="130">
        <v>0</v>
      </c>
      <c r="BS16" s="166">
        <f>IF($C16,$C16,"")</f>
        <v>824</v>
      </c>
      <c r="BT16" s="173">
        <f>C1:C39</f>
        <v>824</v>
      </c>
    </row>
    <row r="17" ht="24.95" customHeight="1">
      <c r="A17" s="121">
        <v>13</v>
      </c>
      <c r="B17" s="170">
        <f>IF(C17,(O17+AK17+BB17+BR17),"")</f>
        <v>235</v>
      </c>
      <c r="C17" s="123">
        <v>888</v>
      </c>
      <c r="D17" t="s" s="124">
        <v>182</v>
      </c>
      <c r="E17" t="s" s="124">
        <v>183</v>
      </c>
      <c r="F17" t="s" s="124">
        <v>162</v>
      </c>
      <c r="G17" t="s" s="124">
        <v>74</v>
      </c>
      <c r="H17" t="s" s="164">
        <v>10</v>
      </c>
      <c r="I17" s="125">
        <f>IF(C17,N17,"")</f>
        <v>18</v>
      </c>
      <c r="J17" s="126">
        <f>IF(C17,AJ17,"")</f>
        <v>8</v>
      </c>
      <c r="K17" t="s" s="127">
        <f>IF(C17,BA17,"")</f>
      </c>
      <c r="L17" s="125">
        <f>IF(C17,BL17,"")</f>
        <v>0</v>
      </c>
      <c r="M17" s="165">
        <f>IF($C17,$C17,"")</f>
        <v>888</v>
      </c>
      <c r="N17" s="129">
        <v>18</v>
      </c>
      <c r="O17" s="130">
        <v>106</v>
      </c>
      <c r="P17" s="166">
        <f>IF($C17,$C17,"")</f>
        <v>888</v>
      </c>
      <c r="Q17" s="132">
        <v>0</v>
      </c>
      <c r="R17" s="129">
        <v>0</v>
      </c>
      <c r="S17" s="133">
        <v>0</v>
      </c>
      <c r="T17" s="134">
        <f>IF(S17&lt;&gt;"",Q17*3600+R17*60+S17,"")</f>
        <v>0</v>
      </c>
      <c r="U17" s="135">
        <v>1</v>
      </c>
      <c r="V17" s="136">
        <v>36</v>
      </c>
      <c r="W17" s="137">
        <v>15</v>
      </c>
      <c r="X17" s="134">
        <f>IF(W17&lt;&gt;"",U17*60+V17+W17/100,"")</f>
        <v>96.15000000000001</v>
      </c>
      <c r="Y17" s="134">
        <f>IF(W17&lt;&gt;"",X17-T17,"")</f>
        <v>96.15000000000001</v>
      </c>
      <c r="Z17" s="132">
        <v>0</v>
      </c>
      <c r="AA17" s="129">
        <v>0</v>
      </c>
      <c r="AB17" s="133">
        <v>0</v>
      </c>
      <c r="AC17" s="134">
        <f>IF(AB17&lt;&gt;"",Z17*3600+AA17*60+AB17,"")</f>
        <v>0</v>
      </c>
      <c r="AD17" s="132">
        <v>1</v>
      </c>
      <c r="AE17" s="129">
        <v>35</v>
      </c>
      <c r="AF17" s="137">
        <v>82</v>
      </c>
      <c r="AG17" s="134">
        <f>IF(AF17&lt;&gt;"",AD17*60+AE17+AF17/100,"")</f>
        <v>95.81999999999999</v>
      </c>
      <c r="AH17" s="134">
        <f>IF(AF17&lt;&gt;"",AG17-AC17,"")</f>
        <v>95.81999999999999</v>
      </c>
      <c r="AI17" s="121">
        <f>IF(OR(Y17&lt;&gt;"",AH17&lt;&gt;""),MIN(Y17,AH17),"")</f>
        <v>95.81999999999999</v>
      </c>
      <c r="AJ17" s="138">
        <f>IF(AI17&lt;&gt;"",RANK(AI17,$AI$5:$AI$39,1),"")</f>
        <v>8</v>
      </c>
      <c r="AK17" s="130">
        <v>129</v>
      </c>
      <c r="AL17" s="166">
        <f>IF($C17,$C17,"")</f>
        <v>888</v>
      </c>
      <c r="AM17" s="139"/>
      <c r="AN17" s="140"/>
      <c r="AO17" s="141"/>
      <c r="AP17" t="s" s="142">
        <f>IF(AO17&lt;&gt;"",AM17*3600+AN17*60+AO17,"")</f>
      </c>
      <c r="AQ17" s="139"/>
      <c r="AR17" s="140"/>
      <c r="AS17" s="141"/>
      <c r="AT17" t="s" s="143">
        <f>IF(AS17&lt;&gt;"",AQ17*3600+AR17*60+AS17,"")</f>
      </c>
      <c r="AU17" t="s" s="144">
        <f>IF(AO17&lt;&gt;"",AT17-AP17,"")</f>
      </c>
      <c r="AV17" s="145">
        <v>0</v>
      </c>
      <c r="AW17" s="138">
        <v>0</v>
      </c>
      <c r="AX17" s="141"/>
      <c r="AY17" t="s" s="142">
        <f>IF(AX17&lt;&gt;"",AX17-AW17,"")</f>
      </c>
      <c r="AZ17" t="s" s="142">
        <f>IF(AT17&lt;&gt;"",AY17*10000-AU17,"")</f>
      </c>
      <c r="BA17" t="s" s="142">
        <f>IF(AX17&lt;&gt;"",RANK(AZ17,$AZ$5:$AZ$39,0),"")</f>
      </c>
      <c r="BB17" s="146">
        <v>0</v>
      </c>
      <c r="BC17" s="166">
        <f>IF($C17,$C17,"")</f>
        <v>888</v>
      </c>
      <c r="BD17" s="147"/>
      <c r="BE17" s="148"/>
      <c r="BF17" s="149">
        <f>BE17+BD17</f>
        <v>0</v>
      </c>
      <c r="BG17" s="147"/>
      <c r="BH17" s="148"/>
      <c r="BI17" s="149">
        <f>BH17+BG17</f>
        <v>0</v>
      </c>
      <c r="BJ17" s="147"/>
      <c r="BK17" s="148"/>
      <c r="BL17" s="149">
        <f>BK17+BJ17</f>
        <v>0</v>
      </c>
      <c r="BM17" s="147"/>
      <c r="BN17" s="148"/>
      <c r="BO17" s="149">
        <f>BN17+BM17</f>
        <v>0</v>
      </c>
      <c r="BP17" t="s" s="143">
        <f>IF(BD17&lt;&gt;"",BO17+BL17+BI17+BF17,"")</f>
      </c>
      <c r="BQ17" t="s" s="144">
        <f>IF(BD17&lt;&gt;"",RANK(BP17,$BP$5:$BP$39,0),"")</f>
      </c>
      <c r="BR17" s="130">
        <v>0</v>
      </c>
      <c r="BS17" s="166">
        <f>IF($C17,$C17,"")</f>
        <v>888</v>
      </c>
      <c r="BT17" s="175">
        <f>C1:C34</f>
      </c>
    </row>
    <row r="18" ht="24.95" customHeight="1">
      <c r="A18" s="121">
        <f>IF(C18,RANK(B18,$B$5:$B$39),"")</f>
        <v>14</v>
      </c>
      <c r="B18" s="170">
        <f>IF(C18,(O18+AK18+BB18+BR18),"")</f>
        <v>228</v>
      </c>
      <c r="C18" s="123">
        <v>865</v>
      </c>
      <c r="D18" t="s" s="124">
        <v>184</v>
      </c>
      <c r="E18" t="s" s="124">
        <v>185</v>
      </c>
      <c r="F18" t="s" s="124">
        <v>87</v>
      </c>
      <c r="G18" t="s" s="124">
        <v>74</v>
      </c>
      <c r="H18" t="s" s="164">
        <v>10</v>
      </c>
      <c r="I18" s="125">
        <f>IF(C18,N18,"")</f>
        <v>9</v>
      </c>
      <c r="J18" s="126">
        <f>IF(C18,AJ18,"")</f>
        <v>20</v>
      </c>
      <c r="K18" t="s" s="127">
        <f>IF(C18,BA18,"")</f>
      </c>
      <c r="L18" s="125">
        <f>IF(C18,BL18,"")</f>
        <v>0</v>
      </c>
      <c r="M18" s="165">
        <f>IF($C18,$C18,"")</f>
        <v>865</v>
      </c>
      <c r="N18" s="129">
        <v>9</v>
      </c>
      <c r="O18" s="130">
        <v>126</v>
      </c>
      <c r="P18" s="166">
        <f>IF($C18,$C18,"")</f>
        <v>865</v>
      </c>
      <c r="Q18" s="132">
        <v>0</v>
      </c>
      <c r="R18" s="129">
        <v>0</v>
      </c>
      <c r="S18" s="133">
        <v>0</v>
      </c>
      <c r="T18" s="134">
        <f>IF(S18&lt;&gt;"",Q18*3600+R18*60+S18,"")</f>
        <v>0</v>
      </c>
      <c r="U18" s="135">
        <v>1</v>
      </c>
      <c r="V18" s="136">
        <v>44</v>
      </c>
      <c r="W18" s="137">
        <v>75</v>
      </c>
      <c r="X18" s="134">
        <f>IF(W18&lt;&gt;"",U18*60+V18+W18/100,"")</f>
        <v>104.75</v>
      </c>
      <c r="Y18" s="134">
        <f>IF(W18&lt;&gt;"",X18-T18,"")</f>
        <v>104.75</v>
      </c>
      <c r="Z18" s="132">
        <v>0</v>
      </c>
      <c r="AA18" s="129">
        <v>0</v>
      </c>
      <c r="AB18" s="133">
        <v>0</v>
      </c>
      <c r="AC18" s="134">
        <f>IF(AB18&lt;&gt;"",Z18*3600+AA18*60+AB18,"")</f>
        <v>0</v>
      </c>
      <c r="AD18" s="132">
        <v>1</v>
      </c>
      <c r="AE18" s="129">
        <v>48</v>
      </c>
      <c r="AF18" s="137">
        <v>30</v>
      </c>
      <c r="AG18" s="134">
        <f>IF(AF18&lt;&gt;"",AD18*60+AE18+AF18/100,"")</f>
        <v>108.3</v>
      </c>
      <c r="AH18" s="134">
        <f>IF(AF18&lt;&gt;"",AG18-AC18,"")</f>
        <v>108.3</v>
      </c>
      <c r="AI18" s="121">
        <f>IF(OR(Y18&lt;&gt;"",AH18&lt;&gt;""),MIN(Y18,AH18),"")</f>
        <v>104.75</v>
      </c>
      <c r="AJ18" s="138">
        <f>IF(AI18&lt;&gt;"",RANK(AI18,$AI$5:$AI$39,1),"")</f>
        <v>20</v>
      </c>
      <c r="AK18" s="130">
        <v>102</v>
      </c>
      <c r="AL18" s="166">
        <f>IF($C18,$C18,"")</f>
        <v>865</v>
      </c>
      <c r="AM18" s="139"/>
      <c r="AN18" s="140"/>
      <c r="AO18" s="141"/>
      <c r="AP18" t="s" s="142">
        <f>IF(AO18&lt;&gt;"",AM18*3600+AN18*60+AO18,"")</f>
      </c>
      <c r="AQ18" s="139"/>
      <c r="AR18" s="140"/>
      <c r="AS18" s="141"/>
      <c r="AT18" t="s" s="143">
        <f>IF(AS18&lt;&gt;"",AQ18*3600+AR18*60+AS18,"")</f>
      </c>
      <c r="AU18" t="s" s="144">
        <f>IF(AO18&lt;&gt;"",AT18-AP18,"")</f>
      </c>
      <c r="AV18" s="145">
        <v>0</v>
      </c>
      <c r="AW18" s="138">
        <v>0</v>
      </c>
      <c r="AX18" s="141"/>
      <c r="AY18" t="s" s="142">
        <f>IF(AX18&lt;&gt;"",AX18-AW18,"")</f>
      </c>
      <c r="AZ18" t="s" s="142">
        <f>IF(AT18&lt;&gt;"",AY18*10000-AU18,"")</f>
      </c>
      <c r="BA18" t="s" s="142">
        <f>IF(AX18&lt;&gt;"",RANK(AZ18,$AZ$5:$AZ$39,0),"")</f>
      </c>
      <c r="BB18" s="146">
        <v>0</v>
      </c>
      <c r="BC18" s="166">
        <f>IF($C18,$C18,"")</f>
        <v>865</v>
      </c>
      <c r="BD18" s="147"/>
      <c r="BE18" s="148"/>
      <c r="BF18" s="149">
        <f>BE18+BD18</f>
        <v>0</v>
      </c>
      <c r="BG18" s="147"/>
      <c r="BH18" s="148"/>
      <c r="BI18" s="149">
        <f>BH18+BG18</f>
        <v>0</v>
      </c>
      <c r="BJ18" s="147"/>
      <c r="BK18" s="148"/>
      <c r="BL18" s="149">
        <f>BK18+BJ18</f>
        <v>0</v>
      </c>
      <c r="BM18" s="147"/>
      <c r="BN18" s="148"/>
      <c r="BO18" s="149">
        <f>BN18+BM18</f>
        <v>0</v>
      </c>
      <c r="BP18" t="s" s="143">
        <f>IF(BD18&lt;&gt;"",BO18+BL18+BI18+BF18,"")</f>
      </c>
      <c r="BQ18" t="s" s="144">
        <f>IF(BD18&lt;&gt;"",RANK(BP18,$BP$5:$BP$39,0),"")</f>
      </c>
      <c r="BR18" s="130">
        <v>0</v>
      </c>
      <c r="BS18" s="166">
        <f>IF($C18,$C18,"")</f>
        <v>865</v>
      </c>
      <c r="BT18" s="173">
        <f>C1:C39</f>
        <v>865</v>
      </c>
    </row>
    <row r="19" ht="25" customHeight="1">
      <c r="A19" s="121">
        <v>15</v>
      </c>
      <c r="B19" s="170">
        <f>IF(C19,(O19+AK19+BB19+BR19),"")</f>
        <v>228</v>
      </c>
      <c r="C19" s="123">
        <v>837</v>
      </c>
      <c r="D19" t="s" s="124">
        <v>94</v>
      </c>
      <c r="E19" t="s" s="124">
        <v>186</v>
      </c>
      <c r="F19" t="s" s="124">
        <v>96</v>
      </c>
      <c r="G19" t="s" s="124">
        <v>74</v>
      </c>
      <c r="H19" t="s" s="164">
        <v>10</v>
      </c>
      <c r="I19" s="125">
        <f>IF(C19,N19,"")</f>
        <v>12</v>
      </c>
      <c r="J19" s="126">
        <f>IF(C19,AJ19,"")</f>
        <v>16</v>
      </c>
      <c r="K19" t="s" s="127">
        <f>IF(C19,BA19,"")</f>
      </c>
      <c r="L19" s="125">
        <f>IF(C19,BL19,"")</f>
        <v>0</v>
      </c>
      <c r="M19" s="165">
        <f>IF($C19,$C19,"")</f>
        <v>837</v>
      </c>
      <c r="N19" s="129">
        <v>12</v>
      </c>
      <c r="O19" s="130">
        <v>118</v>
      </c>
      <c r="P19" s="166">
        <f>IF($C19,$C19,"")</f>
        <v>837</v>
      </c>
      <c r="Q19" s="132">
        <v>0</v>
      </c>
      <c r="R19" s="129">
        <v>0</v>
      </c>
      <c r="S19" s="133">
        <v>0</v>
      </c>
      <c r="T19" s="134">
        <f>IF(S19&lt;&gt;"",Q19*3600+R19*60+S19,"")</f>
        <v>0</v>
      </c>
      <c r="U19" s="135">
        <v>1</v>
      </c>
      <c r="V19" s="136">
        <v>42</v>
      </c>
      <c r="W19" s="137">
        <v>78</v>
      </c>
      <c r="X19" s="134">
        <f>IF(W19&lt;&gt;"",U19*60+V19+W19/100,"")</f>
        <v>102.78</v>
      </c>
      <c r="Y19" s="134">
        <f>IF(W19&lt;&gt;"",X19-T19,"")</f>
        <v>102.78</v>
      </c>
      <c r="Z19" s="132">
        <v>0</v>
      </c>
      <c r="AA19" s="129">
        <v>0</v>
      </c>
      <c r="AB19" s="133">
        <v>0</v>
      </c>
      <c r="AC19" s="134">
        <f>IF(AB19&lt;&gt;"",Z19*3600+AA19*60+AB19,"")</f>
        <v>0</v>
      </c>
      <c r="AD19" s="132">
        <v>1</v>
      </c>
      <c r="AE19" s="129">
        <v>46</v>
      </c>
      <c r="AF19" s="137">
        <v>82</v>
      </c>
      <c r="AG19" s="134">
        <f>IF(AF19&lt;&gt;"",AD19*60+AE19+AF19/100,"")</f>
        <v>106.82</v>
      </c>
      <c r="AH19" s="134">
        <f>IF(AF19&lt;&gt;"",AG19-AC19,"")</f>
        <v>106.82</v>
      </c>
      <c r="AI19" s="121">
        <f>IF(OR(Y19&lt;&gt;"",AH19&lt;&gt;""),MIN(Y19,AH19),"")</f>
        <v>102.78</v>
      </c>
      <c r="AJ19" s="138">
        <f>IF(AI19&lt;&gt;"",RANK(AI19,$AI$5:$AI$39,1),"")</f>
        <v>16</v>
      </c>
      <c r="AK19" s="130">
        <v>110</v>
      </c>
      <c r="AL19" s="166">
        <f>IF($C19,$C19,"")</f>
        <v>837</v>
      </c>
      <c r="AM19" s="139"/>
      <c r="AN19" s="140"/>
      <c r="AO19" s="141"/>
      <c r="AP19" t="s" s="142">
        <f>IF(AO19&lt;&gt;"",AM19*3600+AN19*60+AO19,"")</f>
      </c>
      <c r="AQ19" s="139"/>
      <c r="AR19" s="140"/>
      <c r="AS19" s="141"/>
      <c r="AT19" t="s" s="143">
        <f>IF(AS19&lt;&gt;"",AQ19*3600+AR19*60+AS19,"")</f>
      </c>
      <c r="AU19" t="s" s="144">
        <f>IF(AO19&lt;&gt;"",AT19-AP19,"")</f>
      </c>
      <c r="AV19" s="145">
        <v>0</v>
      </c>
      <c r="AW19" s="138">
        <v>0</v>
      </c>
      <c r="AX19" s="141"/>
      <c r="AY19" t="s" s="142">
        <f>IF(AX19&lt;&gt;"",AX19-AW19,"")</f>
      </c>
      <c r="AZ19" t="s" s="142">
        <f>IF(AT19&lt;&gt;"",AY19*10000-AU19,"")</f>
      </c>
      <c r="BA19" t="s" s="142">
        <f>IF(AX19&lt;&gt;"",RANK(AZ19,$AZ$5:$AZ$39,0),"")</f>
      </c>
      <c r="BB19" s="146">
        <v>0</v>
      </c>
      <c r="BC19" s="166">
        <f>IF($C19,$C19,"")</f>
        <v>837</v>
      </c>
      <c r="BD19" s="147"/>
      <c r="BE19" s="148"/>
      <c r="BF19" s="149">
        <f>BE19+BD19</f>
        <v>0</v>
      </c>
      <c r="BG19" s="147"/>
      <c r="BH19" s="148"/>
      <c r="BI19" s="149">
        <f>BH19+BG19</f>
        <v>0</v>
      </c>
      <c r="BJ19" s="147"/>
      <c r="BK19" s="148"/>
      <c r="BL19" s="149">
        <f>BK19+BJ19</f>
        <v>0</v>
      </c>
      <c r="BM19" s="147"/>
      <c r="BN19" s="148"/>
      <c r="BO19" s="149">
        <f>BN19+BM19</f>
        <v>0</v>
      </c>
      <c r="BP19" t="s" s="143">
        <f>IF(BD19&lt;&gt;"",BO19+BL19+BI19+BF19,"")</f>
      </c>
      <c r="BQ19" t="s" s="144">
        <f>IF(BD19&lt;&gt;"",RANK(BP19,$BP$5:$BP$39,0),"")</f>
      </c>
      <c r="BR19" s="130">
        <v>0</v>
      </c>
      <c r="BS19" s="166">
        <f>IF($C19,$C19,"")</f>
        <v>837</v>
      </c>
      <c r="BT19" s="167">
        <f>C1:C39</f>
        <v>837</v>
      </c>
    </row>
    <row r="20" ht="25" customHeight="1">
      <c r="A20" s="121">
        <v>16</v>
      </c>
      <c r="B20" s="170">
        <f>IF(C20,(O20+AK20+BB20+BR20),"")</f>
        <v>228</v>
      </c>
      <c r="C20" s="123">
        <v>873</v>
      </c>
      <c r="D20" t="s" s="124">
        <v>187</v>
      </c>
      <c r="E20" t="s" s="124">
        <v>188</v>
      </c>
      <c r="F20" t="s" s="124">
        <v>162</v>
      </c>
      <c r="G20" t="s" s="124">
        <v>74</v>
      </c>
      <c r="H20" t="s" s="164">
        <v>10</v>
      </c>
      <c r="I20" s="125">
        <f>IF(C20,N20,"")</f>
        <v>17</v>
      </c>
      <c r="J20" s="126">
        <f>IF(C20,AJ20,"")</f>
        <v>11</v>
      </c>
      <c r="K20" t="s" s="127">
        <f>IF(C20,BA20,"")</f>
      </c>
      <c r="L20" s="125">
        <f>IF(C20,BL20,"")</f>
        <v>0</v>
      </c>
      <c r="M20" s="165">
        <f>IF($C20,$C20,"")</f>
        <v>873</v>
      </c>
      <c r="N20" s="129">
        <v>17</v>
      </c>
      <c r="O20" s="130">
        <v>108</v>
      </c>
      <c r="P20" s="166">
        <f>IF($C20,$C20,"")</f>
        <v>873</v>
      </c>
      <c r="Q20" s="132">
        <v>0</v>
      </c>
      <c r="R20" s="129">
        <v>0</v>
      </c>
      <c r="S20" s="133">
        <v>0</v>
      </c>
      <c r="T20" s="134">
        <f>IF(S20&lt;&gt;"",Q20*3600+R20*60+S20,"")</f>
        <v>0</v>
      </c>
      <c r="U20" s="135">
        <v>1</v>
      </c>
      <c r="V20" s="136">
        <v>37</v>
      </c>
      <c r="W20" s="137">
        <v>7</v>
      </c>
      <c r="X20" s="134">
        <f>IF(W20&lt;&gt;"",U20*60+V20+W20/100,"")</f>
        <v>97.06999999999999</v>
      </c>
      <c r="Y20" s="134">
        <f>IF(W20&lt;&gt;"",X20-T20,"")</f>
        <v>97.06999999999999</v>
      </c>
      <c r="Z20" s="132">
        <v>0</v>
      </c>
      <c r="AA20" s="129">
        <v>0</v>
      </c>
      <c r="AB20" s="133">
        <v>0</v>
      </c>
      <c r="AC20" s="134">
        <f>IF(AB20&lt;&gt;"",Z20*3600+AA20*60+AB20,"")</f>
        <v>0</v>
      </c>
      <c r="AD20" s="132">
        <v>1</v>
      </c>
      <c r="AE20" s="129">
        <v>40</v>
      </c>
      <c r="AF20" s="137">
        <v>81</v>
      </c>
      <c r="AG20" s="134">
        <f>IF(AF20&lt;&gt;"",AD20*60+AE20+AF20/100,"")</f>
        <v>100.81</v>
      </c>
      <c r="AH20" s="134">
        <f>IF(AF20&lt;&gt;"",AG20-AC20,"")</f>
        <v>100.81</v>
      </c>
      <c r="AI20" s="121">
        <f>IF(OR(Y20&lt;&gt;"",AH20&lt;&gt;""),MIN(Y20,AH20),"")</f>
        <v>97.06999999999999</v>
      </c>
      <c r="AJ20" s="138">
        <f>IF(AI20&lt;&gt;"",RANK(AI20,$AI$5:$AI$39,1),"")</f>
        <v>11</v>
      </c>
      <c r="AK20" s="130">
        <v>120</v>
      </c>
      <c r="AL20" s="166">
        <f>IF($C20,$C20,"")</f>
        <v>873</v>
      </c>
      <c r="AM20" s="139"/>
      <c r="AN20" s="140"/>
      <c r="AO20" s="141"/>
      <c r="AP20" t="s" s="142">
        <f>IF(AO20&lt;&gt;"",AM20*3600+AN20*60+AO20,"")</f>
      </c>
      <c r="AQ20" s="139"/>
      <c r="AR20" s="140"/>
      <c r="AS20" s="141"/>
      <c r="AT20" t="s" s="143">
        <f>IF(AS20&lt;&gt;"",AQ20*3600+AR20*60+AS20,"")</f>
      </c>
      <c r="AU20" t="s" s="144">
        <f>IF(AO20&lt;&gt;"",AT20-AP20,"")</f>
      </c>
      <c r="AV20" s="145">
        <v>0</v>
      </c>
      <c r="AW20" s="138">
        <v>0</v>
      </c>
      <c r="AX20" s="141"/>
      <c r="AY20" t="s" s="142">
        <f>IF(AX20&lt;&gt;"",AX20-AW20,"")</f>
      </c>
      <c r="AZ20" t="s" s="142">
        <f>IF(AT20&lt;&gt;"",AY20*10000-AU20,"")</f>
      </c>
      <c r="BA20" t="s" s="142">
        <f>IF(AX20&lt;&gt;"",RANK(AZ20,$AZ$5:$AZ$39,0),"")</f>
      </c>
      <c r="BB20" s="146">
        <v>0</v>
      </c>
      <c r="BC20" s="166">
        <f>IF($C20,$C20,"")</f>
        <v>873</v>
      </c>
      <c r="BD20" s="147"/>
      <c r="BE20" s="148"/>
      <c r="BF20" s="149">
        <f>BE20+BD20</f>
        <v>0</v>
      </c>
      <c r="BG20" s="147"/>
      <c r="BH20" s="148"/>
      <c r="BI20" s="149">
        <f>BH20+BG20</f>
        <v>0</v>
      </c>
      <c r="BJ20" s="147"/>
      <c r="BK20" s="148"/>
      <c r="BL20" s="149">
        <f>BK20+BJ20</f>
        <v>0</v>
      </c>
      <c r="BM20" s="147"/>
      <c r="BN20" s="148"/>
      <c r="BO20" s="149">
        <f>BN20+BM20</f>
        <v>0</v>
      </c>
      <c r="BP20" t="s" s="143">
        <f>IF(BD20&lt;&gt;"",BO20+BL20+BI20+BF20,"")</f>
      </c>
      <c r="BQ20" t="s" s="144">
        <f>IF(BD20&lt;&gt;"",RANK(BP20,$BP$5:$BP$39,0),"")</f>
      </c>
      <c r="BR20" s="130">
        <v>0</v>
      </c>
      <c r="BS20" s="166">
        <f>IF($C20,$C20,"")</f>
        <v>873</v>
      </c>
      <c r="BT20" s="176">
        <f>C1:C39</f>
        <v>873</v>
      </c>
    </row>
    <row r="21" ht="24.95" customHeight="1">
      <c r="A21" s="121">
        <f>IF(C21,RANK(B21,$B$5:$B$39),"")</f>
        <v>17</v>
      </c>
      <c r="B21" s="170">
        <f>IF(C21,(O21+AK21+BB21+BR21),"")</f>
        <v>224</v>
      </c>
      <c r="C21" s="123">
        <v>831</v>
      </c>
      <c r="D21" t="s" s="124">
        <v>98</v>
      </c>
      <c r="E21" t="s" s="124">
        <v>189</v>
      </c>
      <c r="F21" t="s" s="124">
        <v>100</v>
      </c>
      <c r="G21" t="s" s="124">
        <v>74</v>
      </c>
      <c r="H21" t="s" s="164">
        <v>10</v>
      </c>
      <c r="I21" s="125">
        <f>IF(C21,N21,"")</f>
        <v>11</v>
      </c>
      <c r="J21" s="126">
        <f>IF(C21,AJ21,"")</f>
        <v>19</v>
      </c>
      <c r="K21" t="s" s="127">
        <f>IF(C21,BA21,"")</f>
      </c>
      <c r="L21" s="125">
        <f>IF(C21,BL21,"")</f>
        <v>0</v>
      </c>
      <c r="M21" s="165">
        <f>IF($C21,$C21,"")</f>
        <v>831</v>
      </c>
      <c r="N21" s="129">
        <v>11</v>
      </c>
      <c r="O21" s="130">
        <v>120</v>
      </c>
      <c r="P21" s="166">
        <f>IF($C21,$C21,"")</f>
        <v>831</v>
      </c>
      <c r="Q21" s="132">
        <v>0</v>
      </c>
      <c r="R21" s="129">
        <v>0</v>
      </c>
      <c r="S21" s="133">
        <v>0</v>
      </c>
      <c r="T21" s="134">
        <f>IF(S21&lt;&gt;"",Q21*3600+R21*60+S21,"")</f>
        <v>0</v>
      </c>
      <c r="U21" s="135">
        <v>1</v>
      </c>
      <c r="V21" s="136">
        <v>44</v>
      </c>
      <c r="W21" s="137">
        <v>73</v>
      </c>
      <c r="X21" s="134">
        <f>IF(W21&lt;&gt;"",U21*60+V21+W21/100,"")</f>
        <v>104.73</v>
      </c>
      <c r="Y21" s="134">
        <f>IF(W21&lt;&gt;"",X21-T21,"")</f>
        <v>104.73</v>
      </c>
      <c r="Z21" s="132">
        <v>0</v>
      </c>
      <c r="AA21" s="129">
        <v>0</v>
      </c>
      <c r="AB21" s="133">
        <v>0</v>
      </c>
      <c r="AC21" s="134">
        <f>IF(AB21&lt;&gt;"",Z21*3600+AA21*60+AB21,"")</f>
        <v>0</v>
      </c>
      <c r="AD21" s="132">
        <v>1</v>
      </c>
      <c r="AE21" s="129">
        <v>46</v>
      </c>
      <c r="AF21" s="137">
        <v>43</v>
      </c>
      <c r="AG21" s="134">
        <f>IF(AF21&lt;&gt;"",AD21*60+AE21+AF21/100,"")</f>
        <v>106.43</v>
      </c>
      <c r="AH21" s="134">
        <f>IF(AF21&lt;&gt;"",AG21-AC21,"")</f>
        <v>106.43</v>
      </c>
      <c r="AI21" s="121">
        <f>IF(OR(Y21&lt;&gt;"",AH21&lt;&gt;""),MIN(Y21,AH21),"")</f>
        <v>104.73</v>
      </c>
      <c r="AJ21" s="138">
        <f>IF(AI21&lt;&gt;"",RANK(AI21,$AI$5:$AI$39,1),"")</f>
        <v>19</v>
      </c>
      <c r="AK21" s="130">
        <v>104</v>
      </c>
      <c r="AL21" s="166">
        <f>IF($C21,$C21,"")</f>
        <v>831</v>
      </c>
      <c r="AM21" s="139"/>
      <c r="AN21" s="140"/>
      <c r="AO21" s="141"/>
      <c r="AP21" t="s" s="142">
        <f>IF(AO21&lt;&gt;"",AM21*3600+AN21*60+AO21,"")</f>
      </c>
      <c r="AQ21" s="139"/>
      <c r="AR21" s="140"/>
      <c r="AS21" s="141"/>
      <c r="AT21" t="s" s="143">
        <f>IF(AS21&lt;&gt;"",AQ21*3600+AR21*60+AS21,"")</f>
      </c>
      <c r="AU21" t="s" s="144">
        <f>IF(AO21&lt;&gt;"",AT21-AP21,"")</f>
      </c>
      <c r="AV21" s="145">
        <v>0</v>
      </c>
      <c r="AW21" s="138">
        <v>0</v>
      </c>
      <c r="AX21" s="141"/>
      <c r="AY21" t="s" s="142">
        <f>IF(AX21&lt;&gt;"",AX21-AW21,"")</f>
      </c>
      <c r="AZ21" t="s" s="142">
        <f>IF(AT21&lt;&gt;"",AY21*10000-AU21,"")</f>
      </c>
      <c r="BA21" t="s" s="142">
        <f>IF(AX21&lt;&gt;"",RANK(AZ21,$AZ$5:$AZ$39,0),"")</f>
      </c>
      <c r="BB21" s="146">
        <v>0</v>
      </c>
      <c r="BC21" s="166">
        <f>IF($C21,$C21,"")</f>
        <v>831</v>
      </c>
      <c r="BD21" s="147"/>
      <c r="BE21" s="148"/>
      <c r="BF21" s="149">
        <f>BE21+BD21</f>
        <v>0</v>
      </c>
      <c r="BG21" s="147"/>
      <c r="BH21" s="148"/>
      <c r="BI21" s="149">
        <f>BH21+BG21</f>
        <v>0</v>
      </c>
      <c r="BJ21" s="147"/>
      <c r="BK21" s="148"/>
      <c r="BL21" s="149">
        <f>BK21+BJ21</f>
        <v>0</v>
      </c>
      <c r="BM21" s="147"/>
      <c r="BN21" s="148"/>
      <c r="BO21" s="149">
        <f>BN21+BM21</f>
        <v>0</v>
      </c>
      <c r="BP21" t="s" s="143">
        <f>IF(BD21&lt;&gt;"",BO21+BL21+BI21+BF21,"")</f>
      </c>
      <c r="BQ21" t="s" s="144">
        <f>IF(BD21&lt;&gt;"",RANK(BP21,$BP$5:$BP$39,0),"")</f>
      </c>
      <c r="BR21" s="130">
        <v>0</v>
      </c>
      <c r="BS21" s="166">
        <f>IF($C21,$C21,"")</f>
        <v>831</v>
      </c>
      <c r="BT21" s="175">
        <f>C7:C45</f>
      </c>
    </row>
    <row r="22" ht="24.95" customHeight="1">
      <c r="A22" s="121">
        <f>IF(C22,RANK(B22,$B$5:$B$39),"")</f>
        <v>18</v>
      </c>
      <c r="B22" s="170">
        <f>IF(C22,(O22+AK22+BB22+BR22),"")</f>
        <v>222</v>
      </c>
      <c r="C22" s="123">
        <v>825</v>
      </c>
      <c r="D22" t="s" s="154">
        <v>190</v>
      </c>
      <c r="E22" t="s" s="154">
        <v>191</v>
      </c>
      <c r="F22" t="s" s="154">
        <v>115</v>
      </c>
      <c r="G22" t="s" s="124">
        <v>97</v>
      </c>
      <c r="H22" t="s" s="164">
        <v>10</v>
      </c>
      <c r="I22" s="125">
        <f>IF(C22,N22,"")</f>
        <v>14</v>
      </c>
      <c r="J22" s="126">
        <f>IF(C22,AJ22,"")</f>
        <v>17</v>
      </c>
      <c r="K22" t="s" s="127">
        <f>IF(C22,BA22,"")</f>
      </c>
      <c r="L22" s="125">
        <f>IF(C22,BL22,"")</f>
        <v>0</v>
      </c>
      <c r="M22" s="165">
        <f>IF($C22,$C22,"")</f>
        <v>825</v>
      </c>
      <c r="N22" s="129">
        <v>14</v>
      </c>
      <c r="O22" s="130">
        <v>114</v>
      </c>
      <c r="P22" s="166">
        <f>IF($C22,$C22,"")</f>
        <v>825</v>
      </c>
      <c r="Q22" s="132">
        <v>0</v>
      </c>
      <c r="R22" s="129">
        <v>0</v>
      </c>
      <c r="S22" s="133">
        <v>0</v>
      </c>
      <c r="T22" s="134">
        <f>IF(S22&lt;&gt;"",Q22*3600+R22*60+S22,"")</f>
        <v>0</v>
      </c>
      <c r="U22" s="135">
        <v>1</v>
      </c>
      <c r="V22" s="136">
        <v>44</v>
      </c>
      <c r="W22" s="137">
        <v>16</v>
      </c>
      <c r="X22" s="134">
        <f>IF(W22&lt;&gt;"",U22*60+V22+W22/100,"")</f>
        <v>104.16</v>
      </c>
      <c r="Y22" s="134">
        <f>IF(W22&lt;&gt;"",X22-T22,"")</f>
        <v>104.16</v>
      </c>
      <c r="Z22" s="132">
        <v>0</v>
      </c>
      <c r="AA22" s="129">
        <v>0</v>
      </c>
      <c r="AB22" s="133">
        <v>0</v>
      </c>
      <c r="AC22" s="134">
        <f>IF(AB22&lt;&gt;"",Z22*3600+AA22*60+AB22,"")</f>
        <v>0</v>
      </c>
      <c r="AD22" s="132">
        <v>1</v>
      </c>
      <c r="AE22" s="129">
        <v>43</v>
      </c>
      <c r="AF22" s="137">
        <v>16</v>
      </c>
      <c r="AG22" s="134">
        <f>IF(AF22&lt;&gt;"",AD22*60+AE22+AF22/100,"")</f>
        <v>103.16</v>
      </c>
      <c r="AH22" s="134">
        <f>IF(AF22&lt;&gt;"",AG22-AC22,"")</f>
        <v>103.16</v>
      </c>
      <c r="AI22" s="121">
        <f>IF(OR(Y22&lt;&gt;"",AH22&lt;&gt;""),MIN(Y22,AH22),"")</f>
        <v>103.16</v>
      </c>
      <c r="AJ22" s="138">
        <f>IF(AI22&lt;&gt;"",RANK(AI22,$AI$5:$AI$39,1),"")</f>
        <v>17</v>
      </c>
      <c r="AK22" s="130">
        <v>108</v>
      </c>
      <c r="AL22" s="166">
        <f>IF($C22,$C22,"")</f>
        <v>825</v>
      </c>
      <c r="AM22" s="139"/>
      <c r="AN22" s="140"/>
      <c r="AO22" s="141"/>
      <c r="AP22" t="s" s="142">
        <f>IF(AO22&lt;&gt;"",AM22*3600+AN22*60+AO22,"")</f>
      </c>
      <c r="AQ22" s="139"/>
      <c r="AR22" s="140"/>
      <c r="AS22" s="141"/>
      <c r="AT22" t="s" s="143">
        <f>IF(AS22&lt;&gt;"",AQ22*3600+AR22*60+AS22,"")</f>
      </c>
      <c r="AU22" t="s" s="144">
        <f>IF(AO22&lt;&gt;"",AT22-AP22,"")</f>
      </c>
      <c r="AV22" s="145">
        <v>0</v>
      </c>
      <c r="AW22" s="138">
        <v>0</v>
      </c>
      <c r="AX22" s="141"/>
      <c r="AY22" t="s" s="142">
        <f>IF(AX22&lt;&gt;"",AX22-AW22,"")</f>
      </c>
      <c r="AZ22" t="s" s="142">
        <f>IF(AT22&lt;&gt;"",AY22*10000-AU22,"")</f>
      </c>
      <c r="BA22" t="s" s="142">
        <f>IF(AX22&lt;&gt;"",RANK(AZ22,$AZ$5:$AZ$39,0),"")</f>
      </c>
      <c r="BB22" s="146">
        <v>0</v>
      </c>
      <c r="BC22" s="166">
        <f>IF($C22,$C22,"")</f>
        <v>825</v>
      </c>
      <c r="BD22" s="147"/>
      <c r="BE22" s="148"/>
      <c r="BF22" s="149">
        <f>BE22+BD22</f>
        <v>0</v>
      </c>
      <c r="BG22" s="147"/>
      <c r="BH22" s="148"/>
      <c r="BI22" s="149">
        <f>BH22+BG22</f>
        <v>0</v>
      </c>
      <c r="BJ22" s="147"/>
      <c r="BK22" s="148"/>
      <c r="BL22" s="149">
        <f>BK22+BJ22</f>
        <v>0</v>
      </c>
      <c r="BM22" s="147"/>
      <c r="BN22" s="148"/>
      <c r="BO22" s="149">
        <f>BN22+BM22</f>
        <v>0</v>
      </c>
      <c r="BP22" t="s" s="143">
        <f>IF(BD22&lt;&gt;"",BO22+BL22+BI22+BF22,"")</f>
      </c>
      <c r="BQ22" t="s" s="144">
        <f>IF(BD22&lt;&gt;"",RANK(BP22,$BP$5:$BP$39,0),"")</f>
      </c>
      <c r="BR22" s="130">
        <v>0</v>
      </c>
      <c r="BS22" s="166">
        <f>IF($C22,$C22,"")</f>
        <v>825</v>
      </c>
      <c r="BT22" s="173">
        <f>C1:C39</f>
        <v>825</v>
      </c>
    </row>
    <row r="23" ht="24.95" customHeight="1">
      <c r="A23" s="121">
        <v>19</v>
      </c>
      <c r="B23" s="170">
        <f>IF(C23,(O23+AK23+BB23+BR23),"")</f>
        <v>222</v>
      </c>
      <c r="C23" s="123">
        <v>889</v>
      </c>
      <c r="D23" t="s" s="124">
        <v>192</v>
      </c>
      <c r="E23" t="s" s="124">
        <v>120</v>
      </c>
      <c r="F23" t="s" s="124">
        <v>112</v>
      </c>
      <c r="G23" t="s" s="124">
        <v>74</v>
      </c>
      <c r="H23" t="s" s="164">
        <v>10</v>
      </c>
      <c r="I23" s="125">
        <f>IF(C23,N23,"")</f>
        <v>16</v>
      </c>
      <c r="J23" s="126">
        <f>IF(C23,AJ23,"")</f>
        <v>15</v>
      </c>
      <c r="K23" t="s" s="127">
        <f>IF(C23,BA23,"")</f>
      </c>
      <c r="L23" s="125">
        <f>IF(C23,BL23,"")</f>
        <v>0</v>
      </c>
      <c r="M23" s="165">
        <f>IF($C23,$C23,"")</f>
        <v>889</v>
      </c>
      <c r="N23" s="129">
        <v>16</v>
      </c>
      <c r="O23" s="130">
        <v>110</v>
      </c>
      <c r="P23" s="166">
        <f>IF($C23,$C23,"")</f>
        <v>889</v>
      </c>
      <c r="Q23" s="132">
        <v>0</v>
      </c>
      <c r="R23" s="129">
        <v>0</v>
      </c>
      <c r="S23" s="133">
        <v>0</v>
      </c>
      <c r="T23" s="134">
        <f>IF(S23&lt;&gt;"",Q23*3600+R23*60+S23,"")</f>
        <v>0</v>
      </c>
      <c r="U23" s="135">
        <v>1</v>
      </c>
      <c r="V23" s="136">
        <v>42</v>
      </c>
      <c r="W23" s="137">
        <v>0</v>
      </c>
      <c r="X23" s="134">
        <f>IF(W23&lt;&gt;"",U23*60+V23+W23/100,"")</f>
        <v>102</v>
      </c>
      <c r="Y23" s="134">
        <f>IF(W23&lt;&gt;"",X23-T23,"")</f>
        <v>102</v>
      </c>
      <c r="Z23" s="132">
        <v>0</v>
      </c>
      <c r="AA23" s="129">
        <v>0</v>
      </c>
      <c r="AB23" s="133">
        <v>0</v>
      </c>
      <c r="AC23" s="134">
        <f>IF(AB23&lt;&gt;"",Z23*3600+AA23*60+AB23,"")</f>
        <v>0</v>
      </c>
      <c r="AD23" s="132">
        <v>1</v>
      </c>
      <c r="AE23" s="129">
        <v>42</v>
      </c>
      <c r="AF23" s="137">
        <v>47</v>
      </c>
      <c r="AG23" s="134">
        <f>IF(AF23&lt;&gt;"",AD23*60+AE23+AF23/100,"")</f>
        <v>102.47</v>
      </c>
      <c r="AH23" s="134">
        <f>IF(AF23&lt;&gt;"",AG23-AC23,"")</f>
        <v>102.47</v>
      </c>
      <c r="AI23" s="121">
        <f>IF(OR(Y23&lt;&gt;"",AH23&lt;&gt;""),MIN(Y23,AH23),"")</f>
        <v>102</v>
      </c>
      <c r="AJ23" s="138">
        <f>IF(AI23&lt;&gt;"",RANK(AI23,$AI$5:$AI$39,1),"")</f>
        <v>15</v>
      </c>
      <c r="AK23" s="130">
        <v>112</v>
      </c>
      <c r="AL23" s="166">
        <f>IF($C23,$C23,"")</f>
        <v>889</v>
      </c>
      <c r="AM23" s="139"/>
      <c r="AN23" s="140"/>
      <c r="AO23" s="141"/>
      <c r="AP23" t="s" s="142">
        <f>IF(AO23&lt;&gt;"",AM23*3600+AN23*60+AO23,"")</f>
      </c>
      <c r="AQ23" s="139"/>
      <c r="AR23" s="140"/>
      <c r="AS23" s="141"/>
      <c r="AT23" t="s" s="143">
        <f>IF(AS23&lt;&gt;"",AQ23*3600+AR23*60+AS23,"")</f>
      </c>
      <c r="AU23" t="s" s="144">
        <f>IF(AO23&lt;&gt;"",AT23-AP23,"")</f>
      </c>
      <c r="AV23" s="145">
        <v>0</v>
      </c>
      <c r="AW23" s="138">
        <v>0</v>
      </c>
      <c r="AX23" s="141"/>
      <c r="AY23" t="s" s="142">
        <f>IF(AX23&lt;&gt;"",AX23-AW23,"")</f>
      </c>
      <c r="AZ23" t="s" s="142">
        <f>IF(AT23&lt;&gt;"",AY23*10000-AU23,"")</f>
      </c>
      <c r="BA23" t="s" s="142">
        <f>IF(AX23&lt;&gt;"",RANK(AZ23,$AZ$5:$AZ$39,0),"")</f>
      </c>
      <c r="BB23" s="146">
        <v>0</v>
      </c>
      <c r="BC23" s="166">
        <f>IF($C23,$C23,"")</f>
        <v>889</v>
      </c>
      <c r="BD23" s="147"/>
      <c r="BE23" s="148"/>
      <c r="BF23" s="149">
        <f>BE23+BD23</f>
        <v>0</v>
      </c>
      <c r="BG23" s="147"/>
      <c r="BH23" s="148"/>
      <c r="BI23" s="149">
        <f>BH23+BG23</f>
        <v>0</v>
      </c>
      <c r="BJ23" s="147"/>
      <c r="BK23" s="148"/>
      <c r="BL23" s="149">
        <f>BK23+BJ23</f>
        <v>0</v>
      </c>
      <c r="BM23" s="147"/>
      <c r="BN23" s="148"/>
      <c r="BO23" s="149">
        <f>BN23+BM23</f>
        <v>0</v>
      </c>
      <c r="BP23" t="s" s="143">
        <f>IF(BD23&lt;&gt;"",BO23+BL23+BI23+BF23,"")</f>
      </c>
      <c r="BQ23" t="s" s="144">
        <f>IF(BD23&lt;&gt;"",RANK(BP23,$BP$5:$BP$39,0),"")</f>
      </c>
      <c r="BR23" s="130">
        <v>0</v>
      </c>
      <c r="BS23" s="166">
        <f>IF($C23,$C23,"")</f>
        <v>889</v>
      </c>
      <c r="BT23" s="177">
        <f>C4:C42</f>
      </c>
    </row>
    <row r="24" ht="24.95" customHeight="1">
      <c r="A24" s="121">
        <f>IF(C24,RANK(B24,$B$5:$B$39),"")</f>
        <v>20</v>
      </c>
      <c r="B24" s="170">
        <f>IF(C24,(O24+AK24+BB24+BR24),"")</f>
        <v>204</v>
      </c>
      <c r="C24" s="123">
        <v>913</v>
      </c>
      <c r="D24" t="s" s="124">
        <v>101</v>
      </c>
      <c r="E24" t="s" s="124">
        <v>193</v>
      </c>
      <c r="F24" t="s" s="124">
        <v>103</v>
      </c>
      <c r="G24" t="s" s="124">
        <v>74</v>
      </c>
      <c r="H24" t="s" s="164">
        <v>10</v>
      </c>
      <c r="I24" s="125">
        <f>IF(C24,N24,"")</f>
        <v>27</v>
      </c>
      <c r="J24" s="126">
        <f>IF(C24,AJ24,"")</f>
        <v>13</v>
      </c>
      <c r="K24" t="s" s="127">
        <f>IF(C24,BA24,"")</f>
      </c>
      <c r="L24" s="125">
        <f>IF(C24,BL24,"")</f>
        <v>0</v>
      </c>
      <c r="M24" s="165">
        <f>IF($C24,$C24,"")</f>
        <v>913</v>
      </c>
      <c r="N24" s="129">
        <v>27</v>
      </c>
      <c r="O24" s="130">
        <v>88</v>
      </c>
      <c r="P24" s="166">
        <f>IF($C24,$C24,"")</f>
        <v>913</v>
      </c>
      <c r="Q24" s="132">
        <v>0</v>
      </c>
      <c r="R24" s="129">
        <v>0</v>
      </c>
      <c r="S24" s="133">
        <v>0</v>
      </c>
      <c r="T24" s="134">
        <f>IF(S24&lt;&gt;"",Q24*3600+R24*60+S24,"")</f>
        <v>0</v>
      </c>
      <c r="U24" s="135">
        <v>1</v>
      </c>
      <c r="V24" s="136">
        <v>44</v>
      </c>
      <c r="W24" s="137">
        <v>13</v>
      </c>
      <c r="X24" s="134">
        <f>IF(W24&lt;&gt;"",U24*60+V24+W24/100,"")</f>
        <v>104.13</v>
      </c>
      <c r="Y24" s="134">
        <f>IF(W24&lt;&gt;"",X24-T24,"")</f>
        <v>104.13</v>
      </c>
      <c r="Z24" s="132">
        <v>0</v>
      </c>
      <c r="AA24" s="129">
        <v>0</v>
      </c>
      <c r="AB24" s="133">
        <v>0</v>
      </c>
      <c r="AC24" s="134">
        <f>IF(AB24&lt;&gt;"",Z24*3600+AA24*60+AB24,"")</f>
        <v>0</v>
      </c>
      <c r="AD24" s="132">
        <v>1</v>
      </c>
      <c r="AE24" s="129">
        <v>40</v>
      </c>
      <c r="AF24" s="137">
        <v>98</v>
      </c>
      <c r="AG24" s="134">
        <f>IF(AF24&lt;&gt;"",AD24*60+AE24+AF24/100,"")</f>
        <v>100.98</v>
      </c>
      <c r="AH24" s="134">
        <f>IF(AF24&lt;&gt;"",AG24-AC24,"")</f>
        <v>100.98</v>
      </c>
      <c r="AI24" s="121">
        <f>IF(OR(Y24&lt;&gt;"",AH24&lt;&gt;""),MIN(Y24,AH24),"")</f>
        <v>100.98</v>
      </c>
      <c r="AJ24" s="138">
        <f>IF(AI24&lt;&gt;"",RANK(AI24,$AI$5:$AI$39,1),"")</f>
        <v>13</v>
      </c>
      <c r="AK24" s="130">
        <v>116</v>
      </c>
      <c r="AL24" s="166">
        <f>IF($C24,$C24,"")</f>
        <v>913</v>
      </c>
      <c r="AM24" s="139"/>
      <c r="AN24" s="140"/>
      <c r="AO24" s="141"/>
      <c r="AP24" t="s" s="142">
        <f>IF(AO24&lt;&gt;"",AM24*3600+AN24*60+AO24,"")</f>
      </c>
      <c r="AQ24" s="139"/>
      <c r="AR24" s="140"/>
      <c r="AS24" s="141"/>
      <c r="AT24" t="s" s="143">
        <f>IF(AS24&lt;&gt;"",AQ24*3600+AR24*60+AS24,"")</f>
      </c>
      <c r="AU24" t="s" s="144">
        <f>IF(AO24&lt;&gt;"",AT24-AP24,"")</f>
      </c>
      <c r="AV24" s="145">
        <v>0</v>
      </c>
      <c r="AW24" s="138">
        <v>0</v>
      </c>
      <c r="AX24" s="141"/>
      <c r="AY24" t="s" s="142">
        <f>IF(AX24&lt;&gt;"",AX24-AW24,"")</f>
      </c>
      <c r="AZ24" t="s" s="142">
        <f>IF(AT24&lt;&gt;"",AY24*10000-AU24,"")</f>
      </c>
      <c r="BA24" t="s" s="142">
        <f>IF(AX24&lt;&gt;"",RANK(AZ24,$AZ$5:$AZ$39,0),"")</f>
      </c>
      <c r="BB24" s="146">
        <v>0</v>
      </c>
      <c r="BC24" s="166">
        <f>IF($C24,$C24,"")</f>
        <v>913</v>
      </c>
      <c r="BD24" s="147"/>
      <c r="BE24" s="148"/>
      <c r="BF24" s="149">
        <f>BE24+BD24</f>
        <v>0</v>
      </c>
      <c r="BG24" s="147"/>
      <c r="BH24" s="148"/>
      <c r="BI24" s="149">
        <f>BH24+BG24</f>
        <v>0</v>
      </c>
      <c r="BJ24" s="147"/>
      <c r="BK24" s="148"/>
      <c r="BL24" s="149">
        <f>BK24+BJ24</f>
        <v>0</v>
      </c>
      <c r="BM24" s="147"/>
      <c r="BN24" s="148"/>
      <c r="BO24" s="149">
        <f>BN24+BM24</f>
        <v>0</v>
      </c>
      <c r="BP24" t="s" s="143">
        <f>IF(BD24&lt;&gt;"",BO24+BL24+BI24+BF24,"")</f>
      </c>
      <c r="BQ24" t="s" s="144">
        <f>IF(BD24&lt;&gt;"",RANK(BP24,$BP$5:$BP$39,0),"")</f>
      </c>
      <c r="BR24" s="130">
        <v>0</v>
      </c>
      <c r="BS24" s="166">
        <f>IF($C24,$C24,"")</f>
        <v>913</v>
      </c>
      <c r="BT24" s="174">
        <f>C1:C39</f>
        <v>913</v>
      </c>
    </row>
    <row r="25" ht="25" customHeight="1">
      <c r="A25" s="121">
        <v>21</v>
      </c>
      <c r="B25" s="170">
        <f>IF(C25,(O25+AK25+BB25+BR25),"")</f>
        <v>204</v>
      </c>
      <c r="C25" s="123">
        <v>869</v>
      </c>
      <c r="D25" t="s" s="124">
        <v>194</v>
      </c>
      <c r="E25" t="s" s="124">
        <v>195</v>
      </c>
      <c r="F25" t="s" s="124">
        <v>196</v>
      </c>
      <c r="G25" t="s" s="124">
        <v>74</v>
      </c>
      <c r="H25" t="s" s="164">
        <v>10</v>
      </c>
      <c r="I25" s="125">
        <f>IF(C25,N25,"")</f>
        <v>28</v>
      </c>
      <c r="J25" s="126">
        <f>IF(C25,AJ25,"")</f>
        <v>12</v>
      </c>
      <c r="K25" t="s" s="127">
        <f>IF(C25,BA25,"")</f>
      </c>
      <c r="L25" s="125">
        <f>IF(C25,BL25,"")</f>
        <v>0</v>
      </c>
      <c r="M25" s="165">
        <f>IF($C25,$C25,"")</f>
        <v>869</v>
      </c>
      <c r="N25" s="129">
        <v>28</v>
      </c>
      <c r="O25" s="130">
        <v>86</v>
      </c>
      <c r="P25" s="166">
        <f>IF($C25,$C25,"")</f>
        <v>869</v>
      </c>
      <c r="Q25" s="132">
        <v>0</v>
      </c>
      <c r="R25" s="129">
        <v>0</v>
      </c>
      <c r="S25" s="133">
        <v>0</v>
      </c>
      <c r="T25" s="134">
        <f>IF(S25&lt;&gt;"",Q25*3600+R25*60+S25,"")</f>
        <v>0</v>
      </c>
      <c r="U25" s="135">
        <v>1</v>
      </c>
      <c r="V25" s="136">
        <v>41</v>
      </c>
      <c r="W25" s="137">
        <v>20</v>
      </c>
      <c r="X25" s="134">
        <f>IF(W25&lt;&gt;"",U25*60+V25+W25/100,"")</f>
        <v>101.2</v>
      </c>
      <c r="Y25" s="134">
        <f>IF(W25&lt;&gt;"",X25-T25,"")</f>
        <v>101.2</v>
      </c>
      <c r="Z25" s="132">
        <v>0</v>
      </c>
      <c r="AA25" s="129">
        <v>0</v>
      </c>
      <c r="AB25" s="133">
        <v>0</v>
      </c>
      <c r="AC25" s="134">
        <f>IF(AB25&lt;&gt;"",Z25*3600+AA25*60+AB25,"")</f>
        <v>0</v>
      </c>
      <c r="AD25" s="132">
        <v>1</v>
      </c>
      <c r="AE25" s="129">
        <v>38</v>
      </c>
      <c r="AF25" s="137">
        <v>81</v>
      </c>
      <c r="AG25" s="134">
        <f>IF(AF25&lt;&gt;"",AD25*60+AE25+AF25/100,"")</f>
        <v>98.81</v>
      </c>
      <c r="AH25" s="134">
        <f>IF(AF25&lt;&gt;"",AG25-AC25,"")</f>
        <v>98.81</v>
      </c>
      <c r="AI25" s="121">
        <f>IF(OR(Y25&lt;&gt;"",AH25&lt;&gt;""),MIN(Y25,AH25),"")</f>
        <v>98.81</v>
      </c>
      <c r="AJ25" s="138">
        <f>IF(AI25&lt;&gt;"",RANK(AI25,$AI$5:$AI$39,1),"")</f>
        <v>12</v>
      </c>
      <c r="AK25" s="130">
        <v>118</v>
      </c>
      <c r="AL25" s="166">
        <f>IF($C25,$C25,"")</f>
        <v>869</v>
      </c>
      <c r="AM25" s="139"/>
      <c r="AN25" s="140"/>
      <c r="AO25" s="141"/>
      <c r="AP25" t="s" s="142">
        <f>IF(AO25&lt;&gt;"",AM25*3600+AN25*60+AO25,"")</f>
      </c>
      <c r="AQ25" s="139"/>
      <c r="AR25" s="140"/>
      <c r="AS25" s="141"/>
      <c r="AT25" t="s" s="143">
        <f>IF(AS25&lt;&gt;"",AQ25*3600+AR25*60+AS25,"")</f>
      </c>
      <c r="AU25" t="s" s="144">
        <f>IF(AO25&lt;&gt;"",AT25-AP25,"")</f>
      </c>
      <c r="AV25" s="145">
        <v>0</v>
      </c>
      <c r="AW25" s="138">
        <v>0</v>
      </c>
      <c r="AX25" s="141"/>
      <c r="AY25" t="s" s="142">
        <f>IF(AX25&lt;&gt;"",AX25-AW25,"")</f>
      </c>
      <c r="AZ25" t="s" s="142">
        <f>IF(AT25&lt;&gt;"",AY25*10000-AU25,"")</f>
      </c>
      <c r="BA25" t="s" s="142">
        <f>IF(AX25&lt;&gt;"",RANK(AZ25,$AZ$5:$AZ$39,0),"")</f>
      </c>
      <c r="BB25" s="146">
        <v>0</v>
      </c>
      <c r="BC25" s="166">
        <f>IF($C25,$C25,"")</f>
        <v>869</v>
      </c>
      <c r="BD25" s="147"/>
      <c r="BE25" s="148"/>
      <c r="BF25" s="149">
        <f>BE25+BD25</f>
        <v>0</v>
      </c>
      <c r="BG25" s="147"/>
      <c r="BH25" s="148"/>
      <c r="BI25" s="149">
        <f>BH25+BG25</f>
        <v>0</v>
      </c>
      <c r="BJ25" s="147"/>
      <c r="BK25" s="148"/>
      <c r="BL25" s="149">
        <f>BK25+BJ25</f>
        <v>0</v>
      </c>
      <c r="BM25" s="147"/>
      <c r="BN25" s="148"/>
      <c r="BO25" s="149">
        <f>BN25+BM25</f>
        <v>0</v>
      </c>
      <c r="BP25" t="s" s="143">
        <f>IF(BD25&lt;&gt;"",BO25+BL25+BI25+BF25,"")</f>
      </c>
      <c r="BQ25" t="s" s="144">
        <f>IF(BD25&lt;&gt;"",RANK(BP25,$BP$5:$BP$39,0),"")</f>
      </c>
      <c r="BR25" s="130">
        <v>0</v>
      </c>
      <c r="BS25" s="166">
        <f>IF($C25,$C25,"")</f>
        <v>869</v>
      </c>
      <c r="BT25" s="174">
        <f>C1:C39</f>
        <v>869</v>
      </c>
    </row>
    <row r="26" ht="24.95" customHeight="1">
      <c r="A26" s="121">
        <f>IF(C26,RANK(B26,$B$5:$B$39),"")</f>
        <v>22</v>
      </c>
      <c r="B26" s="170">
        <f>IF(C26,(O26+AK26+BB26+BR26),"")</f>
        <v>202</v>
      </c>
      <c r="C26" s="123">
        <v>890</v>
      </c>
      <c r="D26" t="s" s="124">
        <v>197</v>
      </c>
      <c r="E26" t="s" s="124">
        <v>198</v>
      </c>
      <c r="F26" t="s" s="124">
        <v>126</v>
      </c>
      <c r="G26" t="s" s="124">
        <v>74</v>
      </c>
      <c r="H26" t="s" s="164">
        <v>10</v>
      </c>
      <c r="I26" s="125">
        <f>IF(C26,N26,"")</f>
        <v>19</v>
      </c>
      <c r="J26" s="126">
        <f>IF(C26,AJ26,"")</f>
        <v>22</v>
      </c>
      <c r="K26" t="s" s="127">
        <f>IF(C26,BA26,"")</f>
      </c>
      <c r="L26" s="125">
        <f>IF(C26,BL26,"")</f>
        <v>0</v>
      </c>
      <c r="M26" s="165">
        <f>IF($C26,$C26,"")</f>
        <v>890</v>
      </c>
      <c r="N26" s="129">
        <v>19</v>
      </c>
      <c r="O26" s="130">
        <v>104</v>
      </c>
      <c r="P26" s="166">
        <f>IF($C26,$C26,"")</f>
        <v>890</v>
      </c>
      <c r="Q26" s="132">
        <v>0</v>
      </c>
      <c r="R26" s="129">
        <v>0</v>
      </c>
      <c r="S26" s="133">
        <v>0</v>
      </c>
      <c r="T26" s="134">
        <f>IF(S26&lt;&gt;"",Q26*3600+R26*60+S26,"")</f>
        <v>0</v>
      </c>
      <c r="U26" s="135">
        <v>2</v>
      </c>
      <c r="V26" s="136">
        <v>3</v>
      </c>
      <c r="W26" s="137">
        <v>78</v>
      </c>
      <c r="X26" s="134">
        <f>IF(W26&lt;&gt;"",U26*60+V26+W26/100,"")</f>
        <v>123.78</v>
      </c>
      <c r="Y26" s="134">
        <f>IF(W26&lt;&gt;"",X26-T26,"")</f>
        <v>123.78</v>
      </c>
      <c r="Z26" s="132">
        <v>0</v>
      </c>
      <c r="AA26" s="129">
        <v>0</v>
      </c>
      <c r="AB26" s="133">
        <v>0</v>
      </c>
      <c r="AC26" s="134">
        <f>IF(AB26&lt;&gt;"",Z26*3600+AA26*60+AB26,"")</f>
        <v>0</v>
      </c>
      <c r="AD26" s="132">
        <v>1</v>
      </c>
      <c r="AE26" s="129">
        <v>48</v>
      </c>
      <c r="AF26" s="137">
        <v>37</v>
      </c>
      <c r="AG26" s="134">
        <f>IF(AF26&lt;&gt;"",AD26*60+AE26+AF26/100,"")</f>
        <v>108.37</v>
      </c>
      <c r="AH26" s="134">
        <f>IF(AF26&lt;&gt;"",AG26-AC26,"")</f>
        <v>108.37</v>
      </c>
      <c r="AI26" s="121">
        <f>IF(OR(Y26&lt;&gt;"",AH26&lt;&gt;""),MIN(Y26,AH26),"")</f>
        <v>108.37</v>
      </c>
      <c r="AJ26" s="138">
        <f>IF(AI26&lt;&gt;"",RANK(AI26,$AI$5:$AI$39,1),"")</f>
        <v>22</v>
      </c>
      <c r="AK26" s="130">
        <v>98</v>
      </c>
      <c r="AL26" s="166">
        <f>IF($C26,$C26,"")</f>
        <v>890</v>
      </c>
      <c r="AM26" s="139"/>
      <c r="AN26" s="140"/>
      <c r="AO26" s="141"/>
      <c r="AP26" t="s" s="142">
        <f>IF(AO26&lt;&gt;"",AM26*3600+AN26*60+AO26,"")</f>
      </c>
      <c r="AQ26" s="139"/>
      <c r="AR26" s="140"/>
      <c r="AS26" s="141"/>
      <c r="AT26" t="s" s="143">
        <f>IF(AS26&lt;&gt;"",AQ26*3600+AR26*60+AS26,"")</f>
      </c>
      <c r="AU26" t="s" s="144">
        <f>IF(AO26&lt;&gt;"",AT26-AP26,"")</f>
      </c>
      <c r="AV26" s="145">
        <v>0</v>
      </c>
      <c r="AW26" s="138">
        <v>0</v>
      </c>
      <c r="AX26" s="141"/>
      <c r="AY26" t="s" s="142">
        <f>IF(AX26&lt;&gt;"",AX26-AW26,"")</f>
      </c>
      <c r="AZ26" t="s" s="142">
        <f>IF(AT26&lt;&gt;"",AY26*10000-AU26,"")</f>
      </c>
      <c r="BA26" t="s" s="142">
        <f>IF(AX26&lt;&gt;"",RANK(AZ26,$AZ$5:$AZ$39,0),"")</f>
      </c>
      <c r="BB26" s="146">
        <v>0</v>
      </c>
      <c r="BC26" s="166">
        <f>IF($C26,$C26,"")</f>
        <v>890</v>
      </c>
      <c r="BD26" s="147"/>
      <c r="BE26" s="148"/>
      <c r="BF26" s="149">
        <f>BE26+BD26</f>
        <v>0</v>
      </c>
      <c r="BG26" s="147"/>
      <c r="BH26" s="148"/>
      <c r="BI26" s="149">
        <f>BH26+BG26</f>
        <v>0</v>
      </c>
      <c r="BJ26" s="147"/>
      <c r="BK26" s="148"/>
      <c r="BL26" s="149">
        <f>BK26+BJ26</f>
        <v>0</v>
      </c>
      <c r="BM26" s="147"/>
      <c r="BN26" s="148"/>
      <c r="BO26" s="149">
        <f>BN26+BM26</f>
        <v>0</v>
      </c>
      <c r="BP26" t="s" s="143">
        <f>IF(BD26&lt;&gt;"",BO26+BL26+BI26+BF26,"")</f>
      </c>
      <c r="BQ26" t="s" s="144">
        <f>IF(BD26&lt;&gt;"",RANK(BP26,$BP$5:$BP$39,0),"")</f>
      </c>
      <c r="BR26" s="130">
        <v>0</v>
      </c>
      <c r="BS26" s="166">
        <f>IF($C26,$C26,"")</f>
        <v>890</v>
      </c>
      <c r="BT26" s="177">
        <f>C4:C42</f>
      </c>
    </row>
    <row r="27" ht="24.95" customHeight="1">
      <c r="A27" s="121">
        <f>IF(C27,RANK(B27,$B$5:$B$39),"")</f>
        <v>23</v>
      </c>
      <c r="B27" s="170">
        <f>IF(C27,(O27+AK27+BB27+BR27),"")</f>
        <v>192</v>
      </c>
      <c r="C27" s="123">
        <v>847</v>
      </c>
      <c r="D27" t="s" s="124">
        <v>199</v>
      </c>
      <c r="E27" t="s" s="124">
        <v>200</v>
      </c>
      <c r="F27" t="s" s="124">
        <v>80</v>
      </c>
      <c r="G27" t="s" s="124">
        <v>74</v>
      </c>
      <c r="H27" t="s" s="164">
        <v>10</v>
      </c>
      <c r="I27" s="125">
        <f>IF(C27,N27,"")</f>
        <v>22</v>
      </c>
      <c r="J27" s="126">
        <f>IF(C27,AJ27,"")</f>
        <v>24</v>
      </c>
      <c r="K27" t="s" s="127">
        <f>IF(C27,BA27,"")</f>
      </c>
      <c r="L27" s="125">
        <f>IF(C27,BL27,"")</f>
        <v>0</v>
      </c>
      <c r="M27" s="165">
        <f>IF($C27,$C27,"")</f>
        <v>847</v>
      </c>
      <c r="N27" s="129">
        <v>22</v>
      </c>
      <c r="O27" s="130">
        <v>98</v>
      </c>
      <c r="P27" s="166">
        <f>IF($C27,$C27,"")</f>
        <v>847</v>
      </c>
      <c r="Q27" s="132">
        <v>0</v>
      </c>
      <c r="R27" s="129">
        <v>0</v>
      </c>
      <c r="S27" s="133">
        <v>0</v>
      </c>
      <c r="T27" s="134">
        <f>IF(S27&lt;&gt;"",Q27*3600+R27*60+S27,"")</f>
        <v>0</v>
      </c>
      <c r="U27" s="135">
        <v>1</v>
      </c>
      <c r="V27" s="136">
        <v>51</v>
      </c>
      <c r="W27" s="137">
        <v>19</v>
      </c>
      <c r="X27" s="134">
        <f>IF(W27&lt;&gt;"",U27*60+V27+W27/100,"")</f>
        <v>111.19</v>
      </c>
      <c r="Y27" s="134">
        <f>IF(W27&lt;&gt;"",X27-T27,"")</f>
        <v>111.19</v>
      </c>
      <c r="Z27" s="132">
        <v>0</v>
      </c>
      <c r="AA27" s="129">
        <v>0</v>
      </c>
      <c r="AB27" s="133">
        <v>0</v>
      </c>
      <c r="AC27" s="134">
        <f>IF(AB27&lt;&gt;"",Z27*3600+AA27*60+AB27,"")</f>
        <v>0</v>
      </c>
      <c r="AD27" s="132">
        <v>1</v>
      </c>
      <c r="AE27" s="129">
        <v>52</v>
      </c>
      <c r="AF27" s="137">
        <v>44</v>
      </c>
      <c r="AG27" s="134">
        <f>IF(AF27&lt;&gt;"",AD27*60+AE27+AF27/100,"")</f>
        <v>112.44</v>
      </c>
      <c r="AH27" s="134">
        <f>IF(AF27&lt;&gt;"",AG27-AC27,"")</f>
        <v>112.44</v>
      </c>
      <c r="AI27" s="121">
        <f>IF(OR(Y27&lt;&gt;"",AH27&lt;&gt;""),MIN(Y27,AH27),"")</f>
        <v>111.19</v>
      </c>
      <c r="AJ27" s="138">
        <f>IF(AI27&lt;&gt;"",RANK(AI27,$AI$5:$AI$39,1),"")</f>
        <v>24</v>
      </c>
      <c r="AK27" s="130">
        <v>94</v>
      </c>
      <c r="AL27" s="166">
        <f>IF($C27,$C27,"")</f>
        <v>847</v>
      </c>
      <c r="AM27" s="139"/>
      <c r="AN27" s="140"/>
      <c r="AO27" s="141"/>
      <c r="AP27" t="s" s="142">
        <f>IF(AO27&lt;&gt;"",AM27*3600+AN27*60+AO27,"")</f>
      </c>
      <c r="AQ27" s="139"/>
      <c r="AR27" s="140"/>
      <c r="AS27" s="141"/>
      <c r="AT27" t="s" s="143">
        <f>IF(AS27&lt;&gt;"",AQ27*3600+AR27*60+AS27,"")</f>
      </c>
      <c r="AU27" t="s" s="144">
        <f>IF(AO27&lt;&gt;"",AT27-AP27,"")</f>
      </c>
      <c r="AV27" s="145">
        <v>0</v>
      </c>
      <c r="AW27" s="138">
        <v>0</v>
      </c>
      <c r="AX27" s="141"/>
      <c r="AY27" t="s" s="142">
        <f>IF(AX27&lt;&gt;"",AX27-AW27,"")</f>
      </c>
      <c r="AZ27" t="s" s="142">
        <f>IF(AT27&lt;&gt;"",AY27*10000-AU27,"")</f>
      </c>
      <c r="BA27" t="s" s="142">
        <f>IF(AX27&lt;&gt;"",RANK(AZ27,$AZ$5:$AZ$39,0),"")</f>
      </c>
      <c r="BB27" s="146">
        <v>0</v>
      </c>
      <c r="BC27" s="166">
        <f>IF($C27,$C27,"")</f>
        <v>847</v>
      </c>
      <c r="BD27" s="147"/>
      <c r="BE27" s="148"/>
      <c r="BF27" s="149">
        <f>BE27+BD27</f>
        <v>0</v>
      </c>
      <c r="BG27" s="147"/>
      <c r="BH27" s="148"/>
      <c r="BI27" s="149">
        <f>BH27+BG27</f>
        <v>0</v>
      </c>
      <c r="BJ27" s="147"/>
      <c r="BK27" s="148"/>
      <c r="BL27" s="149">
        <f>BK27+BJ27</f>
        <v>0</v>
      </c>
      <c r="BM27" s="147"/>
      <c r="BN27" s="148"/>
      <c r="BO27" s="149">
        <f>BN27+BM27</f>
        <v>0</v>
      </c>
      <c r="BP27" t="s" s="143">
        <f>IF(BD27&lt;&gt;"",BO27+BL27+BI27+BF27,"")</f>
      </c>
      <c r="BQ27" t="s" s="144">
        <f>IF(BD27&lt;&gt;"",RANK(BP27,$BP$5:$BP$39,0),"")</f>
      </c>
      <c r="BR27" s="130">
        <v>0</v>
      </c>
      <c r="BS27" s="166">
        <f>IF($C27,$C27,"")</f>
        <v>847</v>
      </c>
      <c r="BT27" s="175">
        <f>C2:C40</f>
      </c>
    </row>
    <row r="28" ht="25" customHeight="1">
      <c r="A28" s="121">
        <v>24</v>
      </c>
      <c r="B28" s="170">
        <f>IF(C28,(O28+AK28+BB28+BR28),"")</f>
        <v>192</v>
      </c>
      <c r="C28" s="123">
        <v>844</v>
      </c>
      <c r="D28" t="s" s="124">
        <v>201</v>
      </c>
      <c r="E28" t="s" s="124">
        <v>202</v>
      </c>
      <c r="F28" t="s" s="124">
        <v>80</v>
      </c>
      <c r="G28" t="s" s="124">
        <v>74</v>
      </c>
      <c r="H28" t="s" s="164">
        <v>10</v>
      </c>
      <c r="I28" s="125">
        <f>IF(C28,N28,"")</f>
        <v>23</v>
      </c>
      <c r="J28" s="126">
        <f>IF(C28,AJ28,"")</f>
        <v>23</v>
      </c>
      <c r="K28" t="s" s="127">
        <f>IF(C28,BA28,"")</f>
      </c>
      <c r="L28" s="125">
        <f>IF(C28,BL28,"")</f>
        <v>0</v>
      </c>
      <c r="M28" s="165">
        <f>IF($C28,$C28,"")</f>
        <v>844</v>
      </c>
      <c r="N28" s="129">
        <v>23</v>
      </c>
      <c r="O28" s="130">
        <v>96</v>
      </c>
      <c r="P28" s="166">
        <f>IF($C28,$C28,"")</f>
        <v>844</v>
      </c>
      <c r="Q28" s="132">
        <v>0</v>
      </c>
      <c r="R28" s="129">
        <v>0</v>
      </c>
      <c r="S28" s="133">
        <v>0</v>
      </c>
      <c r="T28" s="134">
        <f>IF(S28&lt;&gt;"",Q28*3600+R28*60+S28,"")</f>
        <v>0</v>
      </c>
      <c r="U28" s="135">
        <v>1</v>
      </c>
      <c r="V28" s="136">
        <v>48</v>
      </c>
      <c r="W28" s="137">
        <v>57</v>
      </c>
      <c r="X28" s="134">
        <f>IF(W28&lt;&gt;"",U28*60+V28+W28/100,"")</f>
        <v>108.57</v>
      </c>
      <c r="Y28" s="134">
        <f>IF(W28&lt;&gt;"",X28-T28,"")</f>
        <v>108.57</v>
      </c>
      <c r="Z28" s="132">
        <v>0</v>
      </c>
      <c r="AA28" s="129">
        <v>0</v>
      </c>
      <c r="AB28" s="133">
        <v>0</v>
      </c>
      <c r="AC28" s="134">
        <f>IF(AB28&lt;&gt;"",Z28*3600+AA28*60+AB28,"")</f>
        <v>0</v>
      </c>
      <c r="AD28" s="132">
        <v>1</v>
      </c>
      <c r="AE28" s="129">
        <v>49</v>
      </c>
      <c r="AF28" s="137">
        <v>0</v>
      </c>
      <c r="AG28" s="134">
        <f>IF(AF28&lt;&gt;"",AD28*60+AE28+AF28/100,"")</f>
        <v>109</v>
      </c>
      <c r="AH28" s="134">
        <f>IF(AF28&lt;&gt;"",AG28-AC28,"")</f>
        <v>109</v>
      </c>
      <c r="AI28" s="121">
        <f>IF(OR(Y28&lt;&gt;"",AH28&lt;&gt;""),MIN(Y28,AH28),"")</f>
        <v>108.57</v>
      </c>
      <c r="AJ28" s="138">
        <f>IF(AI28&lt;&gt;"",RANK(AI28,$AI$5:$AI$39,1),"")</f>
        <v>23</v>
      </c>
      <c r="AK28" s="130">
        <v>96</v>
      </c>
      <c r="AL28" s="166">
        <f>IF($C28,$C28,"")</f>
        <v>844</v>
      </c>
      <c r="AM28" s="139"/>
      <c r="AN28" s="140"/>
      <c r="AO28" s="141"/>
      <c r="AP28" t="s" s="142">
        <f>IF(AO28&lt;&gt;"",AM28*3600+AN28*60+AO28,"")</f>
      </c>
      <c r="AQ28" s="139"/>
      <c r="AR28" s="140"/>
      <c r="AS28" s="141"/>
      <c r="AT28" t="s" s="143">
        <f>IF(AS28&lt;&gt;"",AQ28*3600+AR28*60+AS28,"")</f>
      </c>
      <c r="AU28" t="s" s="144">
        <f>IF(AO28&lt;&gt;"",AT28-AP28,"")</f>
      </c>
      <c r="AV28" s="145">
        <v>0</v>
      </c>
      <c r="AW28" s="138">
        <v>0</v>
      </c>
      <c r="AX28" s="141"/>
      <c r="AY28" t="s" s="142">
        <f>IF(AX28&lt;&gt;"",AX28-AW28,"")</f>
      </c>
      <c r="AZ28" t="s" s="142">
        <f>IF(AT28&lt;&gt;"",AY28*10000-AU28,"")</f>
      </c>
      <c r="BA28" t="s" s="142">
        <f>IF(AX28&lt;&gt;"",RANK(AZ28,$AZ$5:$AZ$39,0),"")</f>
      </c>
      <c r="BB28" s="146">
        <v>0</v>
      </c>
      <c r="BC28" s="166">
        <f>IF($C28,$C28,"")</f>
        <v>844</v>
      </c>
      <c r="BD28" s="147"/>
      <c r="BE28" s="148"/>
      <c r="BF28" s="149">
        <f>BE28+BD28</f>
        <v>0</v>
      </c>
      <c r="BG28" s="147"/>
      <c r="BH28" s="148"/>
      <c r="BI28" s="149">
        <f>BH28+BG28</f>
        <v>0</v>
      </c>
      <c r="BJ28" s="147"/>
      <c r="BK28" s="148"/>
      <c r="BL28" s="149">
        <f>BK28+BJ28</f>
        <v>0</v>
      </c>
      <c r="BM28" s="147"/>
      <c r="BN28" s="148"/>
      <c r="BO28" s="149">
        <f>BN28+BM28</f>
        <v>0</v>
      </c>
      <c r="BP28" t="s" s="143">
        <f>IF(BD28&lt;&gt;"",BO28+BL28+BI28+BF28,"")</f>
      </c>
      <c r="BQ28" t="s" s="144">
        <f>IF(BD28&lt;&gt;"",RANK(BP28,$BP$5:$BP$39,0),"")</f>
      </c>
      <c r="BR28" s="130">
        <v>0</v>
      </c>
      <c r="BS28" s="166">
        <f>IF($C28,$C28,"")</f>
        <v>844</v>
      </c>
      <c r="BT28" s="176">
        <f>C1:C39</f>
        <v>844</v>
      </c>
    </row>
    <row r="29" ht="24.95" customHeight="1">
      <c r="A29" s="121">
        <f>IF(C29,RANK(B29,$B$5:$B$39),"")</f>
        <v>25</v>
      </c>
      <c r="B29" s="170">
        <f>IF(C29,(O29+AK29+BB29+BR29),"")</f>
        <v>180</v>
      </c>
      <c r="C29" s="123">
        <v>911</v>
      </c>
      <c r="D29" t="s" s="154">
        <v>127</v>
      </c>
      <c r="E29" t="s" s="154">
        <v>203</v>
      </c>
      <c r="F29" t="s" s="154">
        <v>129</v>
      </c>
      <c r="G29" t="s" s="124">
        <v>97</v>
      </c>
      <c r="H29" t="s" s="164">
        <v>10</v>
      </c>
      <c r="I29" s="125">
        <f>IF(C29,N29,"")</f>
        <v>20</v>
      </c>
      <c r="J29" s="126">
        <f>IF(C29,AJ29,"")</f>
        <v>32</v>
      </c>
      <c r="K29" t="s" s="127">
        <f>IF(C29,BA29,"")</f>
      </c>
      <c r="L29" s="125">
        <f>IF(C29,BL29,"")</f>
        <v>0</v>
      </c>
      <c r="M29" s="165">
        <f>IF($C29,$C29,"")</f>
        <v>911</v>
      </c>
      <c r="N29" s="129">
        <v>20</v>
      </c>
      <c r="O29" s="130">
        <v>102</v>
      </c>
      <c r="P29" s="166">
        <f>IF($C29,$C29,"")</f>
        <v>911</v>
      </c>
      <c r="Q29" s="132">
        <v>0</v>
      </c>
      <c r="R29" s="129">
        <v>0</v>
      </c>
      <c r="S29" s="133">
        <v>0</v>
      </c>
      <c r="T29" s="134">
        <f>IF(S29&lt;&gt;"",Q29*3600+R29*60+S29,"")</f>
        <v>0</v>
      </c>
      <c r="U29" s="135">
        <v>2</v>
      </c>
      <c r="V29" s="136">
        <v>4</v>
      </c>
      <c r="W29" s="137">
        <v>36</v>
      </c>
      <c r="X29" s="134">
        <f>IF(W29&lt;&gt;"",U29*60+V29+W29/100,"")</f>
        <v>124.36</v>
      </c>
      <c r="Y29" s="134">
        <f>IF(W29&lt;&gt;"",X29-T29,"")</f>
        <v>124.36</v>
      </c>
      <c r="Z29" s="132">
        <v>0</v>
      </c>
      <c r="AA29" s="129">
        <v>0</v>
      </c>
      <c r="AB29" s="133">
        <v>0</v>
      </c>
      <c r="AC29" s="134">
        <f>IF(AB29&lt;&gt;"",Z29*3600+AA29*60+AB29,"")</f>
        <v>0</v>
      </c>
      <c r="AD29" s="132">
        <v>2</v>
      </c>
      <c r="AE29" s="129">
        <v>9</v>
      </c>
      <c r="AF29" s="137">
        <v>98</v>
      </c>
      <c r="AG29" s="134">
        <f>IF(AF29&lt;&gt;"",AD29*60+AE29+AF29/100,"")</f>
        <v>129.98</v>
      </c>
      <c r="AH29" s="134">
        <f>IF(AF29&lt;&gt;"",AG29-AC29,"")</f>
        <v>129.98</v>
      </c>
      <c r="AI29" s="121">
        <f>IF(OR(Y29&lt;&gt;"",AH29&lt;&gt;""),MIN(Y29,AH29),"")</f>
        <v>124.36</v>
      </c>
      <c r="AJ29" s="138">
        <f>IF(AI29&lt;&gt;"",RANK(AI29,$AI$5:$AI$39,1),"")</f>
        <v>32</v>
      </c>
      <c r="AK29" s="130">
        <v>78</v>
      </c>
      <c r="AL29" s="166">
        <f>IF($C29,$C29,"")</f>
        <v>911</v>
      </c>
      <c r="AM29" s="139"/>
      <c r="AN29" s="140"/>
      <c r="AO29" s="141"/>
      <c r="AP29" t="s" s="142">
        <f>IF(AO29&lt;&gt;"",AM29*3600+AN29*60+AO29,"")</f>
      </c>
      <c r="AQ29" s="139"/>
      <c r="AR29" s="140"/>
      <c r="AS29" s="141"/>
      <c r="AT29" t="s" s="143">
        <f>IF(AS29&lt;&gt;"",AQ29*3600+AR29*60+AS29,"")</f>
      </c>
      <c r="AU29" t="s" s="144">
        <f>IF(AO29&lt;&gt;"",AT29-AP29,"")</f>
      </c>
      <c r="AV29" s="145">
        <v>0</v>
      </c>
      <c r="AW29" s="138">
        <v>0</v>
      </c>
      <c r="AX29" s="141"/>
      <c r="AY29" t="s" s="142">
        <f>IF(AX29&lt;&gt;"",AX29-AW29,"")</f>
      </c>
      <c r="AZ29" t="s" s="142">
        <f>IF(AT29&lt;&gt;"",AY29*10000-AU29,"")</f>
      </c>
      <c r="BA29" t="s" s="142">
        <f>IF(AX29&lt;&gt;"",RANK(AZ29,$AZ$5:$AZ$39,0),"")</f>
      </c>
      <c r="BB29" s="146">
        <v>0</v>
      </c>
      <c r="BC29" s="166">
        <f>IF($C29,$C29,"")</f>
        <v>911</v>
      </c>
      <c r="BD29" s="147"/>
      <c r="BE29" s="148"/>
      <c r="BF29" s="149">
        <f>BE29+BD29</f>
        <v>0</v>
      </c>
      <c r="BG29" s="147"/>
      <c r="BH29" s="148"/>
      <c r="BI29" s="149">
        <f>BH29+BG29</f>
        <v>0</v>
      </c>
      <c r="BJ29" s="147"/>
      <c r="BK29" s="148"/>
      <c r="BL29" s="149">
        <f>BK29+BJ29</f>
        <v>0</v>
      </c>
      <c r="BM29" s="147"/>
      <c r="BN29" s="148"/>
      <c r="BO29" s="149">
        <f>BN29+BM29</f>
        <v>0</v>
      </c>
      <c r="BP29" t="s" s="143">
        <f>IF(BD29&lt;&gt;"",BO29+BL29+BI29+BF29,"")</f>
      </c>
      <c r="BQ29" t="s" s="144">
        <f>IF(BD29&lt;&gt;"",RANK(BP29,$BP$5:$BP$39,0),"")</f>
      </c>
      <c r="BR29" s="130">
        <v>0</v>
      </c>
      <c r="BS29" s="166">
        <f>IF($C29,$C29,"")</f>
        <v>911</v>
      </c>
      <c r="BT29" s="174">
        <f>C1:C39</f>
        <v>911</v>
      </c>
    </row>
    <row r="30" ht="25" customHeight="1">
      <c r="A30" s="121">
        <v>26</v>
      </c>
      <c r="B30" s="170">
        <f>IF(C30,(O30+AK30+BB30+BR30),"")</f>
        <v>180</v>
      </c>
      <c r="C30" s="123">
        <v>874</v>
      </c>
      <c r="D30" t="s" s="124">
        <v>204</v>
      </c>
      <c r="E30" t="s" s="124">
        <v>188</v>
      </c>
      <c r="F30" t="s" s="124">
        <v>73</v>
      </c>
      <c r="G30" t="s" s="124">
        <v>74</v>
      </c>
      <c r="H30" t="s" s="164">
        <v>10</v>
      </c>
      <c r="I30" s="125">
        <f>IF(C30,N30,"")</f>
        <v>26</v>
      </c>
      <c r="J30" s="126">
        <f>IF(C30,AJ30,"")</f>
        <v>26</v>
      </c>
      <c r="K30" t="s" s="127">
        <f>IF(C30,BA30,"")</f>
      </c>
      <c r="L30" s="125">
        <f>IF(C30,BL30,"")</f>
        <v>0</v>
      </c>
      <c r="M30" s="165">
        <f>IF($C30,$C30,"")</f>
        <v>874</v>
      </c>
      <c r="N30" s="129">
        <v>26</v>
      </c>
      <c r="O30" s="130">
        <v>90</v>
      </c>
      <c r="P30" s="166">
        <f>IF($C30,$C30,"")</f>
        <v>874</v>
      </c>
      <c r="Q30" s="132">
        <v>0</v>
      </c>
      <c r="R30" s="129">
        <v>0</v>
      </c>
      <c r="S30" s="133">
        <v>0</v>
      </c>
      <c r="T30" s="134">
        <f>IF(S30&lt;&gt;"",Q30*3600+R30*60+S30,"")</f>
        <v>0</v>
      </c>
      <c r="U30" s="135">
        <v>1</v>
      </c>
      <c r="V30" s="136">
        <v>54</v>
      </c>
      <c r="W30" s="137">
        <v>50</v>
      </c>
      <c r="X30" s="134">
        <f>IF(W30&lt;&gt;"",U30*60+V30+W30/100,"")</f>
        <v>114.5</v>
      </c>
      <c r="Y30" s="134">
        <f>IF(W30&lt;&gt;"",X30-T30,"")</f>
        <v>114.5</v>
      </c>
      <c r="Z30" s="132">
        <v>0</v>
      </c>
      <c r="AA30" s="129">
        <v>0</v>
      </c>
      <c r="AB30" s="133">
        <v>0</v>
      </c>
      <c r="AC30" s="134">
        <f>IF(AB30&lt;&gt;"",Z30*3600+AA30*60+AB30,"")</f>
        <v>0</v>
      </c>
      <c r="AD30" s="132">
        <v>1</v>
      </c>
      <c r="AE30" s="129">
        <v>53</v>
      </c>
      <c r="AF30" s="137">
        <v>4</v>
      </c>
      <c r="AG30" s="134">
        <f>IF(AF30&lt;&gt;"",AD30*60+AE30+AF30/100,"")</f>
        <v>113.04</v>
      </c>
      <c r="AH30" s="134">
        <f>IF(AF30&lt;&gt;"",AG30-AC30,"")</f>
        <v>113.04</v>
      </c>
      <c r="AI30" s="121">
        <f>IF(OR(Y30&lt;&gt;"",AH30&lt;&gt;""),MIN(Y30,AH30),"")</f>
        <v>113.04</v>
      </c>
      <c r="AJ30" s="138">
        <f>IF(AI30&lt;&gt;"",RANK(AI30,$AI$5:$AI$39,1),"")</f>
        <v>26</v>
      </c>
      <c r="AK30" s="130">
        <v>90</v>
      </c>
      <c r="AL30" s="166">
        <f>IF($C30,$C30,"")</f>
        <v>874</v>
      </c>
      <c r="AM30" s="139"/>
      <c r="AN30" s="140"/>
      <c r="AO30" s="141"/>
      <c r="AP30" t="s" s="142">
        <f>IF(AO30&lt;&gt;"",AM30*3600+AN30*60+AO30,"")</f>
      </c>
      <c r="AQ30" s="139"/>
      <c r="AR30" s="140"/>
      <c r="AS30" s="141"/>
      <c r="AT30" t="s" s="143">
        <f>IF(AS30&lt;&gt;"",AQ30*3600+AR30*60+AS30,"")</f>
      </c>
      <c r="AU30" t="s" s="144">
        <f>IF(AO30&lt;&gt;"",AT30-AP30,"")</f>
      </c>
      <c r="AV30" s="145">
        <v>0</v>
      </c>
      <c r="AW30" s="138">
        <v>0</v>
      </c>
      <c r="AX30" s="141"/>
      <c r="AY30" t="s" s="142">
        <f>IF(AX30&lt;&gt;"",AX30-AW30,"")</f>
      </c>
      <c r="AZ30" t="s" s="142">
        <f>IF(AT30&lt;&gt;"",AY30*10000-AU30,"")</f>
      </c>
      <c r="BA30" t="s" s="142">
        <f>IF(AX30&lt;&gt;"",RANK(AZ30,$AZ$5:$AZ$39,0),"")</f>
      </c>
      <c r="BB30" s="146">
        <v>0</v>
      </c>
      <c r="BC30" s="166">
        <f>IF($C30,$C30,"")</f>
        <v>874</v>
      </c>
      <c r="BD30" s="147"/>
      <c r="BE30" s="148"/>
      <c r="BF30" s="149">
        <f>BE30+BD30</f>
        <v>0</v>
      </c>
      <c r="BG30" s="147"/>
      <c r="BH30" s="148"/>
      <c r="BI30" s="149">
        <f>BH30+BG30</f>
        <v>0</v>
      </c>
      <c r="BJ30" s="147"/>
      <c r="BK30" s="148"/>
      <c r="BL30" s="149">
        <f>BK30+BJ30</f>
        <v>0</v>
      </c>
      <c r="BM30" s="147"/>
      <c r="BN30" s="148"/>
      <c r="BO30" s="149">
        <f>BN30+BM30</f>
        <v>0</v>
      </c>
      <c r="BP30" t="s" s="143">
        <f>IF(BD30&lt;&gt;"",BO30+BL30+BI30+BF30,"")</f>
      </c>
      <c r="BQ30" t="s" s="144">
        <f>IF(BD30&lt;&gt;"",RANK(BP30,$BP$5:$BP$39,0),"")</f>
      </c>
      <c r="BR30" s="130">
        <v>0</v>
      </c>
      <c r="BS30" s="166">
        <f>IF($C30,$C30,"")</f>
        <v>874</v>
      </c>
      <c r="BT30" s="174">
        <f>C1:C39</f>
        <v>874</v>
      </c>
    </row>
    <row r="31" ht="24.95" customHeight="1">
      <c r="A31" s="121">
        <f>IF(C31,RANK(B31,$B$5:$B$39),"")</f>
        <v>27</v>
      </c>
      <c r="B31" s="170">
        <f>IF(C31,(O31+AK31+BB31+BR31),"")</f>
        <v>178</v>
      </c>
      <c r="C31" s="123">
        <v>896</v>
      </c>
      <c r="D31" t="s" s="124">
        <v>104</v>
      </c>
      <c r="E31" t="s" s="124">
        <v>205</v>
      </c>
      <c r="F31" t="s" s="124">
        <v>80</v>
      </c>
      <c r="G31" t="s" s="124">
        <v>74</v>
      </c>
      <c r="H31" t="s" s="164">
        <v>10</v>
      </c>
      <c r="I31" s="125">
        <f>IF(C31,N31,"")</f>
        <v>24</v>
      </c>
      <c r="J31" s="126">
        <f>IF(C31,AJ31,"")</f>
        <v>29</v>
      </c>
      <c r="K31" t="s" s="127">
        <f>IF(C31,BA31,"")</f>
      </c>
      <c r="L31" s="125">
        <f>IF(C31,BL31,"")</f>
        <v>0</v>
      </c>
      <c r="M31" s="165">
        <f>IF($C31,$C31,"")</f>
        <v>896</v>
      </c>
      <c r="N31" s="129">
        <v>24</v>
      </c>
      <c r="O31" s="130">
        <v>94</v>
      </c>
      <c r="P31" s="166">
        <f>IF($C31,$C31,"")</f>
        <v>896</v>
      </c>
      <c r="Q31" s="132">
        <v>0</v>
      </c>
      <c r="R31" s="129">
        <v>0</v>
      </c>
      <c r="S31" s="133">
        <v>0</v>
      </c>
      <c r="T31" s="134">
        <f>IF(S31&lt;&gt;"",Q31*3600+R31*60+S31,"")</f>
        <v>0</v>
      </c>
      <c r="U31" s="135">
        <v>1</v>
      </c>
      <c r="V31" s="136">
        <v>58</v>
      </c>
      <c r="W31" s="137">
        <v>18</v>
      </c>
      <c r="X31" s="134">
        <f>IF(W31&lt;&gt;"",U31*60+V31+W31/100,"")</f>
        <v>118.18</v>
      </c>
      <c r="Y31" s="134">
        <f>IF(W31&lt;&gt;"",X31-T31,"")</f>
        <v>118.18</v>
      </c>
      <c r="Z31" s="132">
        <v>0</v>
      </c>
      <c r="AA31" s="129">
        <v>0</v>
      </c>
      <c r="AB31" s="133">
        <v>0</v>
      </c>
      <c r="AC31" s="134">
        <f>IF(AB31&lt;&gt;"",Z31*3600+AA31*60+AB31,"")</f>
        <v>0</v>
      </c>
      <c r="AD31" s="132">
        <v>1</v>
      </c>
      <c r="AE31" s="129">
        <v>58</v>
      </c>
      <c r="AF31" s="137">
        <v>69</v>
      </c>
      <c r="AG31" s="134">
        <f>IF(AF31&lt;&gt;"",AD31*60+AE31+AF31/100,"")</f>
        <v>118.69</v>
      </c>
      <c r="AH31" s="134">
        <f>IF(AF31&lt;&gt;"",AG31-AC31,"")</f>
        <v>118.69</v>
      </c>
      <c r="AI31" s="121">
        <f>IF(OR(Y31&lt;&gt;"",AH31&lt;&gt;""),MIN(Y31,AH31),"")</f>
        <v>118.18</v>
      </c>
      <c r="AJ31" s="138">
        <f>IF(AI31&lt;&gt;"",RANK(AI31,$AI$5:$AI$39,1),"")</f>
        <v>29</v>
      </c>
      <c r="AK31" s="130">
        <v>84</v>
      </c>
      <c r="AL31" s="166">
        <f>IF($C31,$C31,"")</f>
        <v>896</v>
      </c>
      <c r="AM31" s="139"/>
      <c r="AN31" s="140"/>
      <c r="AO31" s="141"/>
      <c r="AP31" t="s" s="142">
        <f>IF(AO31&lt;&gt;"",AM31*3600+AN31*60+AO31,"")</f>
      </c>
      <c r="AQ31" s="139"/>
      <c r="AR31" s="140"/>
      <c r="AS31" s="141"/>
      <c r="AT31" t="s" s="143">
        <f>IF(AS31&lt;&gt;"",AQ31*3600+AR31*60+AS31,"")</f>
      </c>
      <c r="AU31" t="s" s="144">
        <f>IF(AO31&lt;&gt;"",AT31-AP31,"")</f>
      </c>
      <c r="AV31" s="145">
        <v>0</v>
      </c>
      <c r="AW31" s="138">
        <v>0</v>
      </c>
      <c r="AX31" s="141"/>
      <c r="AY31" t="s" s="142">
        <f>IF(AX31&lt;&gt;"",AX31-AW31,"")</f>
      </c>
      <c r="AZ31" t="s" s="142">
        <f>IF(AT31&lt;&gt;"",AY31*10000-AU31,"")</f>
      </c>
      <c r="BA31" t="s" s="142">
        <f>IF(AX31&lt;&gt;"",RANK(AZ31,$AZ$5:$AZ$39,0),"")</f>
      </c>
      <c r="BB31" s="146">
        <v>0</v>
      </c>
      <c r="BC31" s="166">
        <f>IF($C31,$C31,"")</f>
        <v>896</v>
      </c>
      <c r="BD31" s="147"/>
      <c r="BE31" s="148"/>
      <c r="BF31" s="149">
        <f>BE31+BD31</f>
        <v>0</v>
      </c>
      <c r="BG31" s="147"/>
      <c r="BH31" s="148"/>
      <c r="BI31" s="149">
        <f>BH31+BG31</f>
        <v>0</v>
      </c>
      <c r="BJ31" s="147"/>
      <c r="BK31" s="148"/>
      <c r="BL31" s="149">
        <f>BK31+BJ31</f>
        <v>0</v>
      </c>
      <c r="BM31" s="147"/>
      <c r="BN31" s="148"/>
      <c r="BO31" s="149">
        <f>BN31+BM31</f>
        <v>0</v>
      </c>
      <c r="BP31" t="s" s="143">
        <f>IF(BD31&lt;&gt;"",BO31+BL31+BI31+BF31,"")</f>
      </c>
      <c r="BQ31" t="s" s="144">
        <f>IF(BD31&lt;&gt;"",RANK(BP31,$BP$5:$BP$39,0),"")</f>
      </c>
      <c r="BR31" s="130">
        <v>0</v>
      </c>
      <c r="BS31" s="166">
        <f>IF($C31,$C31,"")</f>
        <v>896</v>
      </c>
      <c r="BT31" s="177">
        <f>C4:C42</f>
      </c>
    </row>
    <row r="32" ht="24.95" customHeight="1">
      <c r="A32" s="121">
        <f>IF(C32,RANK(B32,$B$5:$B$39),"")</f>
        <v>28</v>
      </c>
      <c r="B32" s="170">
        <f>IF(C32,(O32+AK32+BB32+BR32),"")</f>
        <v>176</v>
      </c>
      <c r="C32" s="123">
        <v>885</v>
      </c>
      <c r="D32" t="s" s="154">
        <v>75</v>
      </c>
      <c r="E32" t="s" s="154">
        <v>206</v>
      </c>
      <c r="F32" t="s" s="154">
        <v>77</v>
      </c>
      <c r="G32" t="s" s="124">
        <v>97</v>
      </c>
      <c r="H32" t="s" s="164">
        <v>10</v>
      </c>
      <c r="I32" s="125">
        <f>IF(C32,N32,"")</f>
        <v>29</v>
      </c>
      <c r="J32" s="126">
        <f>IF(C32,AJ32,"")</f>
        <v>25</v>
      </c>
      <c r="K32" t="s" s="127">
        <f>IF(C32,BA32,"")</f>
      </c>
      <c r="L32" s="125">
        <f>IF(C32,BL32,"")</f>
        <v>0</v>
      </c>
      <c r="M32" s="165">
        <f>IF($C32,$C32,"")</f>
        <v>885</v>
      </c>
      <c r="N32" s="129">
        <v>29</v>
      </c>
      <c r="O32" s="130">
        <v>84</v>
      </c>
      <c r="P32" s="166">
        <f>IF($C32,$C32,"")</f>
        <v>885</v>
      </c>
      <c r="Q32" s="132">
        <v>0</v>
      </c>
      <c r="R32" s="129">
        <v>0</v>
      </c>
      <c r="S32" s="133">
        <v>0</v>
      </c>
      <c r="T32" s="134">
        <f>IF(S32&lt;&gt;"",Q32*3600+R32*60+S32,"")</f>
        <v>0</v>
      </c>
      <c r="U32" s="135">
        <v>1</v>
      </c>
      <c r="V32" s="136">
        <v>56</v>
      </c>
      <c r="W32" s="137">
        <v>6</v>
      </c>
      <c r="X32" s="134">
        <f>IF(W32&lt;&gt;"",U32*60+V32+W32/100,"")</f>
        <v>116.06</v>
      </c>
      <c r="Y32" s="134">
        <f>IF(W32&lt;&gt;"",X32-T32,"")</f>
        <v>116.06</v>
      </c>
      <c r="Z32" s="132">
        <v>0</v>
      </c>
      <c r="AA32" s="129">
        <v>0</v>
      </c>
      <c r="AB32" s="133">
        <v>0</v>
      </c>
      <c r="AC32" s="134">
        <f>IF(AB32&lt;&gt;"",Z32*3600+AA32*60+AB32,"")</f>
        <v>0</v>
      </c>
      <c r="AD32" s="132">
        <v>1</v>
      </c>
      <c r="AE32" s="129">
        <v>52</v>
      </c>
      <c r="AF32" s="137">
        <v>87</v>
      </c>
      <c r="AG32" s="134">
        <f>IF(AF32&lt;&gt;"",AD32*60+AE32+AF32/100,"")</f>
        <v>112.87</v>
      </c>
      <c r="AH32" s="134">
        <f>IF(AF32&lt;&gt;"",AG32-AC32,"")</f>
        <v>112.87</v>
      </c>
      <c r="AI32" s="121">
        <f>IF(OR(Y32&lt;&gt;"",AH32&lt;&gt;""),MIN(Y32,AH32),"")</f>
        <v>112.87</v>
      </c>
      <c r="AJ32" s="138">
        <f>IF(AI32&lt;&gt;"",RANK(AI32,$AI$5:$AI$39,1),"")</f>
        <v>25</v>
      </c>
      <c r="AK32" s="130">
        <v>92</v>
      </c>
      <c r="AL32" s="166">
        <f>IF($C32,$C32,"")</f>
        <v>885</v>
      </c>
      <c r="AM32" s="139"/>
      <c r="AN32" s="140"/>
      <c r="AO32" s="141"/>
      <c r="AP32" t="s" s="142">
        <f>IF(AO32&lt;&gt;"",AM32*3600+AN32*60+AO32,"")</f>
      </c>
      <c r="AQ32" s="139"/>
      <c r="AR32" s="140"/>
      <c r="AS32" s="141"/>
      <c r="AT32" t="s" s="143">
        <f>IF(AS32&lt;&gt;"",AQ32*3600+AR32*60+AS32,"")</f>
      </c>
      <c r="AU32" t="s" s="144">
        <f>IF(AO32&lt;&gt;"",AT32-AP32,"")</f>
      </c>
      <c r="AV32" s="145">
        <v>0</v>
      </c>
      <c r="AW32" s="138">
        <v>0</v>
      </c>
      <c r="AX32" s="141"/>
      <c r="AY32" t="s" s="142">
        <f>IF(AX32&lt;&gt;"",AX32-AW32,"")</f>
      </c>
      <c r="AZ32" t="s" s="142">
        <f>IF(AT32&lt;&gt;"",AY32*10000-AU32,"")</f>
      </c>
      <c r="BA32" t="s" s="142">
        <f>IF(AX32&lt;&gt;"",RANK(AZ32,$AZ$5:$AZ$39,0),"")</f>
      </c>
      <c r="BB32" s="146">
        <v>0</v>
      </c>
      <c r="BC32" s="166">
        <f>IF($C32,$C32,"")</f>
        <v>885</v>
      </c>
      <c r="BD32" s="147"/>
      <c r="BE32" s="148"/>
      <c r="BF32" s="149">
        <f>BE32+BD32</f>
        <v>0</v>
      </c>
      <c r="BG32" s="147"/>
      <c r="BH32" s="148"/>
      <c r="BI32" s="149">
        <f>BH32+BG32</f>
        <v>0</v>
      </c>
      <c r="BJ32" s="147"/>
      <c r="BK32" s="148"/>
      <c r="BL32" s="149">
        <f>BK32+BJ32</f>
        <v>0</v>
      </c>
      <c r="BM32" s="147"/>
      <c r="BN32" s="148"/>
      <c r="BO32" s="149">
        <f>BN32+BM32</f>
        <v>0</v>
      </c>
      <c r="BP32" t="s" s="143">
        <f>IF(BD32&lt;&gt;"",BO32+BL32+BI32+BF32,"")</f>
      </c>
      <c r="BQ32" t="s" s="144">
        <f>IF(BD32&lt;&gt;"",RANK(BP32,$BP$5:$BP$39,0),"")</f>
      </c>
      <c r="BR32" s="130">
        <v>0</v>
      </c>
      <c r="BS32" s="166">
        <f>IF($C32,$C32,"")</f>
        <v>885</v>
      </c>
      <c r="BT32" s="174">
        <f>C1:C39</f>
        <v>885</v>
      </c>
    </row>
    <row r="33" ht="24.95" customHeight="1">
      <c r="A33" s="121">
        <f>IF(C33,RANK(B33,$B$5:$B$39),"")</f>
        <v>29</v>
      </c>
      <c r="B33" s="170">
        <f>IF(C33,(O33+AK33+BB33+BR33),"")</f>
        <v>170</v>
      </c>
      <c r="C33" s="123">
        <v>853</v>
      </c>
      <c r="D33" t="s" s="154">
        <v>207</v>
      </c>
      <c r="E33" t="s" s="154">
        <v>206</v>
      </c>
      <c r="F33" t="s" s="154">
        <v>73</v>
      </c>
      <c r="G33" t="s" s="124">
        <v>97</v>
      </c>
      <c r="H33" t="s" s="164">
        <v>10</v>
      </c>
      <c r="I33" s="125">
        <f>IF(C33,N33,"")</f>
        <v>30</v>
      </c>
      <c r="J33" s="126">
        <f>IF(C33,AJ33,"")</f>
        <v>27</v>
      </c>
      <c r="K33" t="s" s="127">
        <f>IF(C33,BA33,"")</f>
      </c>
      <c r="L33" s="125">
        <f>IF(C33,BL33,"")</f>
        <v>0</v>
      </c>
      <c r="M33" s="165">
        <f>IF($C33,$C33,"")</f>
        <v>853</v>
      </c>
      <c r="N33" s="129">
        <v>30</v>
      </c>
      <c r="O33" s="130">
        <v>82</v>
      </c>
      <c r="P33" s="166">
        <f>IF($C33,$C33,"")</f>
        <v>853</v>
      </c>
      <c r="Q33" s="132">
        <v>0</v>
      </c>
      <c r="R33" s="129">
        <v>0</v>
      </c>
      <c r="S33" s="133">
        <v>0</v>
      </c>
      <c r="T33" s="134">
        <f>IF(S33&lt;&gt;"",Q33*3600+R33*60+S33,"")</f>
        <v>0</v>
      </c>
      <c r="U33" s="135">
        <v>2</v>
      </c>
      <c r="V33" s="136">
        <v>9</v>
      </c>
      <c r="W33" s="137">
        <v>28</v>
      </c>
      <c r="X33" s="134">
        <f>IF(W33&lt;&gt;"",U33*60+V33+W33/100,"")</f>
        <v>129.28</v>
      </c>
      <c r="Y33" s="134">
        <f>IF(W33&lt;&gt;"",X33-T33,"")</f>
        <v>129.28</v>
      </c>
      <c r="Z33" s="132">
        <v>0</v>
      </c>
      <c r="AA33" s="129">
        <v>0</v>
      </c>
      <c r="AB33" s="133">
        <v>0</v>
      </c>
      <c r="AC33" s="134">
        <f>IF(AB33&lt;&gt;"",Z33*3600+AA33*60+AB33,"")</f>
        <v>0</v>
      </c>
      <c r="AD33" s="132">
        <v>1</v>
      </c>
      <c r="AE33" s="129">
        <v>57</v>
      </c>
      <c r="AF33" s="137">
        <v>54</v>
      </c>
      <c r="AG33" s="134">
        <f>IF(AF33&lt;&gt;"",AD33*60+AE33+AF33/100,"")</f>
        <v>117.54</v>
      </c>
      <c r="AH33" s="134">
        <f>IF(AF33&lt;&gt;"",AG33-AC33,"")</f>
        <v>117.54</v>
      </c>
      <c r="AI33" s="121">
        <f>IF(OR(Y33&lt;&gt;"",AH33&lt;&gt;""),MIN(Y33,AH33),"")</f>
        <v>117.54</v>
      </c>
      <c r="AJ33" s="138">
        <f>IF(AI33&lt;&gt;"",RANK(AI33,$AI$5:$AI$39,1),"")</f>
        <v>27</v>
      </c>
      <c r="AK33" s="130">
        <v>88</v>
      </c>
      <c r="AL33" s="166">
        <f>IF($C33,$C33,"")</f>
        <v>853</v>
      </c>
      <c r="AM33" s="139"/>
      <c r="AN33" s="140"/>
      <c r="AO33" s="141"/>
      <c r="AP33" t="s" s="142">
        <f>IF(AO33&lt;&gt;"",AM33*3600+AN33*60+AO33,"")</f>
      </c>
      <c r="AQ33" s="139"/>
      <c r="AR33" s="140"/>
      <c r="AS33" s="141"/>
      <c r="AT33" t="s" s="143">
        <f>IF(AS33&lt;&gt;"",AQ33*3600+AR33*60+AS33,"")</f>
      </c>
      <c r="AU33" t="s" s="144">
        <f>IF(AO33&lt;&gt;"",AT33-AP33,"")</f>
      </c>
      <c r="AV33" s="145">
        <v>0</v>
      </c>
      <c r="AW33" s="138">
        <v>0</v>
      </c>
      <c r="AX33" s="141"/>
      <c r="AY33" t="s" s="142">
        <f>IF(AX33&lt;&gt;"",AX33-AW33,"")</f>
      </c>
      <c r="AZ33" t="s" s="142">
        <f>IF(AT33&lt;&gt;"",AY33*10000-AU33,"")</f>
      </c>
      <c r="BA33" t="s" s="142">
        <f>IF(AX33&lt;&gt;"",RANK(AZ33,$AZ$5:$AZ$39,0),"")</f>
      </c>
      <c r="BB33" s="146">
        <v>0</v>
      </c>
      <c r="BC33" s="166">
        <f>IF($C33,$C33,"")</f>
        <v>853</v>
      </c>
      <c r="BD33" s="147"/>
      <c r="BE33" s="148"/>
      <c r="BF33" s="149">
        <f>BE33+BD33</f>
        <v>0</v>
      </c>
      <c r="BG33" s="147"/>
      <c r="BH33" s="148"/>
      <c r="BI33" s="149">
        <f>BH33+BG33</f>
        <v>0</v>
      </c>
      <c r="BJ33" s="147"/>
      <c r="BK33" s="148"/>
      <c r="BL33" s="149">
        <f>BK33+BJ33</f>
        <v>0</v>
      </c>
      <c r="BM33" s="147"/>
      <c r="BN33" s="148"/>
      <c r="BO33" s="149">
        <f>BN33+BM33</f>
        <v>0</v>
      </c>
      <c r="BP33" t="s" s="143">
        <f>IF(BD33&lt;&gt;"",BO33+BL33+BI33+BF33,"")</f>
      </c>
      <c r="BQ33" t="s" s="144">
        <f>IF(BD33&lt;&gt;"",RANK(BP33,$BP$5:$BP$39,0),"")</f>
      </c>
      <c r="BR33" s="130">
        <v>0</v>
      </c>
      <c r="BS33" s="166">
        <f>IF($C33,$C33,"")</f>
        <v>853</v>
      </c>
      <c r="BT33" s="177">
        <f>C1:C38</f>
      </c>
    </row>
    <row r="34" ht="24.95" customHeight="1">
      <c r="A34" s="121">
        <f>IF(C34,RANK(B34,$B$5:$B$39),"")</f>
        <v>30</v>
      </c>
      <c r="B34" s="170">
        <f>IF(C34,(O34+AK34+BB34+BR34),"")</f>
        <v>166</v>
      </c>
      <c r="C34" s="123">
        <v>916</v>
      </c>
      <c r="D34" t="s" s="154">
        <v>208</v>
      </c>
      <c r="E34" t="s" s="154">
        <v>209</v>
      </c>
      <c r="F34" t="s" s="154">
        <v>129</v>
      </c>
      <c r="G34" t="s" s="124">
        <v>97</v>
      </c>
      <c r="H34" t="s" s="164">
        <v>10</v>
      </c>
      <c r="I34" s="125">
        <f>IF(C34,N34,"")</f>
        <v>25</v>
      </c>
      <c r="J34" s="126">
        <f>IF(C34,AJ34,"")</f>
        <v>34</v>
      </c>
      <c r="K34" t="s" s="127">
        <f>IF(C34,BA34,"")</f>
      </c>
      <c r="L34" s="125">
        <f>IF(C34,BL34,"")</f>
        <v>0</v>
      </c>
      <c r="M34" s="165">
        <f>IF($C34,$C34,"")</f>
        <v>916</v>
      </c>
      <c r="N34" s="129">
        <v>25</v>
      </c>
      <c r="O34" s="130">
        <v>92</v>
      </c>
      <c r="P34" s="166">
        <f>IF($C34,$C34,"")</f>
        <v>916</v>
      </c>
      <c r="Q34" s="132">
        <v>0</v>
      </c>
      <c r="R34" s="129">
        <v>0</v>
      </c>
      <c r="S34" s="133">
        <v>0</v>
      </c>
      <c r="T34" s="134">
        <f>IF(S34&lt;&gt;"",Q34*3600+R34*60+S34,"")</f>
        <v>0</v>
      </c>
      <c r="U34" s="135">
        <v>2</v>
      </c>
      <c r="V34" s="136">
        <v>6</v>
      </c>
      <c r="W34" s="137">
        <v>44</v>
      </c>
      <c r="X34" s="134">
        <f>IF(W34&lt;&gt;"",U34*60+V34+W34/100,"")</f>
        <v>126.44</v>
      </c>
      <c r="Y34" s="134">
        <f>IF(W34&lt;&gt;"",X34-T34,"")</f>
        <v>126.44</v>
      </c>
      <c r="Z34" s="132">
        <v>0</v>
      </c>
      <c r="AA34" s="129">
        <v>0</v>
      </c>
      <c r="AB34" s="133">
        <v>0</v>
      </c>
      <c r="AC34" s="134">
        <f>IF(AB34&lt;&gt;"",Z34*3600+AA34*60+AB34,"")</f>
        <v>0</v>
      </c>
      <c r="AD34" s="132">
        <v>2</v>
      </c>
      <c r="AE34" s="129">
        <v>6</v>
      </c>
      <c r="AF34" s="137">
        <v>13</v>
      </c>
      <c r="AG34" s="134">
        <f>IF(AF34&lt;&gt;"",AD34*60+AE34+AF34/100,"")</f>
        <v>126.13</v>
      </c>
      <c r="AH34" s="134">
        <f>IF(AF34&lt;&gt;"",AG34-AC34,"")</f>
        <v>126.13</v>
      </c>
      <c r="AI34" s="121">
        <f>IF(OR(Y34&lt;&gt;"",AH34&lt;&gt;""),MIN(Y34,AH34),"")</f>
        <v>126.13</v>
      </c>
      <c r="AJ34" s="138">
        <f>IF(AI34&lt;&gt;"",RANK(AI34,$AI$5:$AI$39,1),"")</f>
        <v>34</v>
      </c>
      <c r="AK34" s="130">
        <v>74</v>
      </c>
      <c r="AL34" s="166">
        <f>IF($C34,$C34,"")</f>
        <v>916</v>
      </c>
      <c r="AM34" s="139"/>
      <c r="AN34" s="140"/>
      <c r="AO34" s="141"/>
      <c r="AP34" t="s" s="142">
        <f>IF(AO34&lt;&gt;"",AM34*3600+AN34*60+AO34,"")</f>
      </c>
      <c r="AQ34" s="139"/>
      <c r="AR34" s="140"/>
      <c r="AS34" s="141"/>
      <c r="AT34" t="s" s="143">
        <f>IF(AS34&lt;&gt;"",AQ34*3600+AR34*60+AS34,"")</f>
      </c>
      <c r="AU34" t="s" s="144">
        <f>IF(AO34&lt;&gt;"",AT34-AP34,"")</f>
      </c>
      <c r="AV34" s="145">
        <v>0</v>
      </c>
      <c r="AW34" s="138">
        <v>0</v>
      </c>
      <c r="AX34" s="141"/>
      <c r="AY34" t="s" s="142">
        <f>IF(AX34&lt;&gt;"",AX34-AW34,"")</f>
      </c>
      <c r="AZ34" t="s" s="142">
        <f>IF(AT34&lt;&gt;"",AY34*10000-AU34,"")</f>
      </c>
      <c r="BA34" t="s" s="142">
        <f>IF(AX34&lt;&gt;"",RANK(AZ34,$AZ$5:$AZ$39,0),"")</f>
      </c>
      <c r="BB34" s="146">
        <v>0</v>
      </c>
      <c r="BC34" s="166">
        <f>IF($C34,$C34,"")</f>
        <v>916</v>
      </c>
      <c r="BD34" s="147"/>
      <c r="BE34" s="148"/>
      <c r="BF34" s="149">
        <f>BE34+BD34</f>
        <v>0</v>
      </c>
      <c r="BG34" s="147"/>
      <c r="BH34" s="148"/>
      <c r="BI34" s="149">
        <f>BH34+BG34</f>
        <v>0</v>
      </c>
      <c r="BJ34" s="147"/>
      <c r="BK34" s="148"/>
      <c r="BL34" s="149">
        <f>BK34+BJ34</f>
        <v>0</v>
      </c>
      <c r="BM34" s="147"/>
      <c r="BN34" s="148"/>
      <c r="BO34" s="149">
        <f>BN34+BM34</f>
        <v>0</v>
      </c>
      <c r="BP34" t="s" s="143">
        <f>IF(BD34&lt;&gt;"",BO34+BL34+BI34+BF34,"")</f>
      </c>
      <c r="BQ34" t="s" s="144">
        <f>IF(BD34&lt;&gt;"",RANK(BP34,$BP$5:$BP$39,0),"")</f>
      </c>
      <c r="BR34" s="130">
        <v>0</v>
      </c>
      <c r="BS34" s="166">
        <f>IF($C34,$C34,"")</f>
        <v>916</v>
      </c>
      <c r="BT34" s="178">
        <f>C6:C44</f>
      </c>
    </row>
    <row r="35" ht="24.95" customHeight="1">
      <c r="A35" s="121">
        <f>IF(C35,RANK(B35,$B$5:$B$39),"")</f>
        <v>31</v>
      </c>
      <c r="B35" s="170">
        <f>IF(C35,(O35+AK35+BB35+BR35),"")</f>
        <v>162</v>
      </c>
      <c r="C35" s="123">
        <v>915</v>
      </c>
      <c r="D35" t="s" s="124">
        <v>210</v>
      </c>
      <c r="E35" t="s" s="124">
        <v>211</v>
      </c>
      <c r="F35" t="s" s="124">
        <v>87</v>
      </c>
      <c r="G35" t="s" s="124">
        <v>74</v>
      </c>
      <c r="H35" t="s" s="164">
        <v>10</v>
      </c>
      <c r="I35" s="125">
        <f>IF(C35,N35,"")</f>
        <v>33</v>
      </c>
      <c r="J35" s="126">
        <f>IF(C35,AJ35,"")</f>
        <v>28</v>
      </c>
      <c r="K35" t="s" s="127">
        <f>IF(C35,BA35,"")</f>
      </c>
      <c r="L35" s="125">
        <f>IF(C35,BL35,"")</f>
        <v>0</v>
      </c>
      <c r="M35" s="165">
        <f>IF($C35,$C35,"")</f>
        <v>915</v>
      </c>
      <c r="N35" s="129">
        <v>33</v>
      </c>
      <c r="O35" s="130">
        <v>76</v>
      </c>
      <c r="P35" s="166">
        <f>IF($C35,$C35,"")</f>
        <v>915</v>
      </c>
      <c r="Q35" s="132">
        <v>0</v>
      </c>
      <c r="R35" s="129">
        <v>0</v>
      </c>
      <c r="S35" s="133">
        <v>0</v>
      </c>
      <c r="T35" s="134">
        <f>IF(S35&lt;&gt;"",Q35*3600+R35*60+S35,"")</f>
        <v>0</v>
      </c>
      <c r="U35" s="135">
        <v>1</v>
      </c>
      <c r="V35" s="136">
        <v>57</v>
      </c>
      <c r="W35" s="137">
        <v>65</v>
      </c>
      <c r="X35" s="134">
        <f>IF(W35&lt;&gt;"",U35*60+V35+W35/100,"")</f>
        <v>117.65</v>
      </c>
      <c r="Y35" s="134">
        <f>IF(W35&lt;&gt;"",X35-T35,"")</f>
        <v>117.65</v>
      </c>
      <c r="Z35" s="132">
        <v>0</v>
      </c>
      <c r="AA35" s="129">
        <v>0</v>
      </c>
      <c r="AB35" s="133">
        <v>0</v>
      </c>
      <c r="AC35" s="134">
        <f>IF(AB35&lt;&gt;"",Z35*3600+AA35*60+AB35,"")</f>
        <v>0</v>
      </c>
      <c r="AD35" s="132">
        <v>2</v>
      </c>
      <c r="AE35" s="129">
        <v>8</v>
      </c>
      <c r="AF35" s="137">
        <v>18</v>
      </c>
      <c r="AG35" s="134">
        <f>IF(AF35&lt;&gt;"",AD35*60+AE35+AF35/100,"")</f>
        <v>128.18</v>
      </c>
      <c r="AH35" s="134">
        <f>IF(AF35&lt;&gt;"",AG35-AC35,"")</f>
        <v>128.18</v>
      </c>
      <c r="AI35" s="121">
        <f>IF(OR(Y35&lt;&gt;"",AH35&lt;&gt;""),MIN(Y35,AH35),"")</f>
        <v>117.65</v>
      </c>
      <c r="AJ35" s="138">
        <f>IF(AI35&lt;&gt;"",RANK(AI35,$AI$5:$AI$39,1),"")</f>
        <v>28</v>
      </c>
      <c r="AK35" s="130">
        <v>86</v>
      </c>
      <c r="AL35" s="166">
        <f>IF($C35,$C35,"")</f>
        <v>915</v>
      </c>
      <c r="AM35" s="139"/>
      <c r="AN35" s="140"/>
      <c r="AO35" s="141"/>
      <c r="AP35" t="s" s="142">
        <f>IF(AO35&lt;&gt;"",AM35*3600+AN35*60+AO35,"")</f>
      </c>
      <c r="AQ35" s="139"/>
      <c r="AR35" s="140"/>
      <c r="AS35" s="141"/>
      <c r="AT35" t="s" s="143">
        <f>IF(AS35&lt;&gt;"",AQ35*3600+AR35*60+AS35,"")</f>
      </c>
      <c r="AU35" t="s" s="144">
        <f>IF(AO35&lt;&gt;"",AT35-AP35,"")</f>
      </c>
      <c r="AV35" s="145">
        <v>0</v>
      </c>
      <c r="AW35" s="138">
        <v>0</v>
      </c>
      <c r="AX35" s="141"/>
      <c r="AY35" t="s" s="142">
        <f>IF(AX35&lt;&gt;"",AX35-AW35,"")</f>
      </c>
      <c r="AZ35" t="s" s="142">
        <f>IF(AT35&lt;&gt;"",AY35*10000-AU35,"")</f>
      </c>
      <c r="BA35" t="s" s="142">
        <f>IF(AX35&lt;&gt;"",RANK(AZ35,$AZ$5:$AZ$39,0),"")</f>
      </c>
      <c r="BB35" s="146">
        <v>0</v>
      </c>
      <c r="BC35" s="166">
        <f>IF($C35,$C35,"")</f>
        <v>915</v>
      </c>
      <c r="BD35" s="147"/>
      <c r="BE35" s="148"/>
      <c r="BF35" s="149">
        <f>BE35+BD35</f>
        <v>0</v>
      </c>
      <c r="BG35" s="147"/>
      <c r="BH35" s="148"/>
      <c r="BI35" s="149">
        <f>BH35+BG35</f>
        <v>0</v>
      </c>
      <c r="BJ35" s="147"/>
      <c r="BK35" s="148"/>
      <c r="BL35" s="149">
        <f>BK35+BJ35</f>
        <v>0</v>
      </c>
      <c r="BM35" s="147"/>
      <c r="BN35" s="148"/>
      <c r="BO35" s="149">
        <f>BN35+BM35</f>
        <v>0</v>
      </c>
      <c r="BP35" t="s" s="143">
        <f>IF(BD35&lt;&gt;"",BO35+BL35+BI35+BF35,"")</f>
      </c>
      <c r="BQ35" t="s" s="144">
        <f>IF(BD35&lt;&gt;"",RANK(BP35,$BP$5:$BP$39,0),"")</f>
      </c>
      <c r="BR35" s="130">
        <v>0</v>
      </c>
      <c r="BS35" s="166">
        <f>IF($C35,$C35,"")</f>
        <v>915</v>
      </c>
      <c r="BT35" s="174">
        <f>C1:C39</f>
        <v>915</v>
      </c>
    </row>
    <row r="36" ht="24.95" customHeight="1">
      <c r="A36" s="121">
        <f>IF(C36,RANK(B36,$B$5:$B$39),"")</f>
        <v>32</v>
      </c>
      <c r="B36" s="170">
        <f>IF(C36,(O36+AK36+BB36+BR36),"")</f>
        <v>160</v>
      </c>
      <c r="C36" s="123">
        <v>838</v>
      </c>
      <c r="D36" t="s" s="154">
        <v>212</v>
      </c>
      <c r="E36" t="s" s="154">
        <v>213</v>
      </c>
      <c r="F36" t="s" s="154">
        <v>96</v>
      </c>
      <c r="G36" t="s" s="124">
        <v>97</v>
      </c>
      <c r="H36" t="s" s="164">
        <v>10</v>
      </c>
      <c r="I36" s="125">
        <f>IF(C36,N36,"")</f>
        <v>31</v>
      </c>
      <c r="J36" s="126">
        <f>IF(C36,AJ36,"")</f>
        <v>31</v>
      </c>
      <c r="K36" t="s" s="127">
        <f>IF(C36,BA36,"")</f>
      </c>
      <c r="L36" s="125">
        <f>IF(C36,BL36,"")</f>
        <v>0</v>
      </c>
      <c r="M36" s="165">
        <f>IF($C36,$C36,"")</f>
        <v>838</v>
      </c>
      <c r="N36" s="129">
        <v>31</v>
      </c>
      <c r="O36" s="130">
        <v>80</v>
      </c>
      <c r="P36" s="166">
        <f>IF($C36,$C36,"")</f>
        <v>838</v>
      </c>
      <c r="Q36" s="132">
        <v>0</v>
      </c>
      <c r="R36" s="129">
        <v>0</v>
      </c>
      <c r="S36" s="133">
        <v>0</v>
      </c>
      <c r="T36" s="134">
        <f>IF(S36&lt;&gt;"",Q36*3600+R36*60+S36,"")</f>
        <v>0</v>
      </c>
      <c r="U36" s="135">
        <v>2</v>
      </c>
      <c r="V36" s="136">
        <v>9</v>
      </c>
      <c r="W36" s="137">
        <v>44</v>
      </c>
      <c r="X36" s="134">
        <f>IF(W36&lt;&gt;"",U36*60+V36+W36/100,"")</f>
        <v>129.44</v>
      </c>
      <c r="Y36" s="134">
        <f>IF(W36&lt;&gt;"",X36-T36,"")</f>
        <v>129.44</v>
      </c>
      <c r="Z36" s="132">
        <v>0</v>
      </c>
      <c r="AA36" s="129">
        <v>0</v>
      </c>
      <c r="AB36" s="133">
        <v>0</v>
      </c>
      <c r="AC36" s="134">
        <f>IF(AB36&lt;&gt;"",Z36*3600+AA36*60+AB36,"")</f>
        <v>0</v>
      </c>
      <c r="AD36" s="132">
        <v>2</v>
      </c>
      <c r="AE36" s="129">
        <v>4</v>
      </c>
      <c r="AF36" s="137">
        <v>19</v>
      </c>
      <c r="AG36" s="134">
        <f>IF(AF36&lt;&gt;"",AD36*60+AE36+AF36/100,"")</f>
        <v>124.19</v>
      </c>
      <c r="AH36" s="134">
        <f>IF(AF36&lt;&gt;"",AG36-AC36,"")</f>
        <v>124.19</v>
      </c>
      <c r="AI36" s="121">
        <f>IF(OR(Y36&lt;&gt;"",AH36&lt;&gt;""),MIN(Y36,AH36),"")</f>
        <v>124.19</v>
      </c>
      <c r="AJ36" s="138">
        <f>IF(AI36&lt;&gt;"",RANK(AI36,$AI$5:$AI$39,1),"")</f>
        <v>31</v>
      </c>
      <c r="AK36" s="130">
        <v>80</v>
      </c>
      <c r="AL36" s="166">
        <f>IF($C36,$C36,"")</f>
        <v>838</v>
      </c>
      <c r="AM36" s="139"/>
      <c r="AN36" s="140"/>
      <c r="AO36" s="141"/>
      <c r="AP36" t="s" s="142">
        <f>IF(AO36&lt;&gt;"",AM36*3600+AN36*60+AO36,"")</f>
      </c>
      <c r="AQ36" s="139"/>
      <c r="AR36" s="140"/>
      <c r="AS36" s="141"/>
      <c r="AT36" t="s" s="143">
        <f>IF(AS36&lt;&gt;"",AQ36*3600+AR36*60+AS36,"")</f>
      </c>
      <c r="AU36" t="s" s="144">
        <f>IF(AO36&lt;&gt;"",AT36-AP36,"")</f>
      </c>
      <c r="AV36" s="145">
        <v>0</v>
      </c>
      <c r="AW36" s="138">
        <v>0</v>
      </c>
      <c r="AX36" s="141"/>
      <c r="AY36" t="s" s="142">
        <f>IF(AX36&lt;&gt;"",AX36-AW36,"")</f>
      </c>
      <c r="AZ36" t="s" s="142">
        <f>IF(AT36&lt;&gt;"",AY36*10000-AU36,"")</f>
      </c>
      <c r="BA36" t="s" s="142">
        <f>IF(AX36&lt;&gt;"",RANK(AZ36,$AZ$5:$AZ$39,0),"")</f>
      </c>
      <c r="BB36" s="146">
        <v>0</v>
      </c>
      <c r="BC36" s="166">
        <f>IF($C36,$C36,"")</f>
        <v>838</v>
      </c>
      <c r="BD36" s="147"/>
      <c r="BE36" s="148"/>
      <c r="BF36" s="149">
        <f>BE36+BD36</f>
        <v>0</v>
      </c>
      <c r="BG36" s="147"/>
      <c r="BH36" s="148"/>
      <c r="BI36" s="149">
        <f>BH36+BG36</f>
        <v>0</v>
      </c>
      <c r="BJ36" s="147"/>
      <c r="BK36" s="148"/>
      <c r="BL36" s="149">
        <f>BK36+BJ36</f>
        <v>0</v>
      </c>
      <c r="BM36" s="147"/>
      <c r="BN36" s="148"/>
      <c r="BO36" s="149">
        <f>BN36+BM36</f>
        <v>0</v>
      </c>
      <c r="BP36" t="s" s="143">
        <f>IF(BD36&lt;&gt;"",BO36+BL36+BI36+BF36,"")</f>
      </c>
      <c r="BQ36" t="s" s="144">
        <f>IF(BD36&lt;&gt;"",RANK(BP36,$BP$5:$BP$39,0),"")</f>
      </c>
      <c r="BR36" s="130">
        <v>0</v>
      </c>
      <c r="BS36" s="166">
        <f>IF($C36,$C36,"")</f>
        <v>838</v>
      </c>
      <c r="BT36" s="174">
        <f>C1:C39</f>
        <v>838</v>
      </c>
    </row>
    <row r="37" ht="24.95" customHeight="1">
      <c r="A37" s="121">
        <f>IF(C37,RANK(B37,$B$5:$B$39),"")</f>
        <v>33</v>
      </c>
      <c r="B37" s="170">
        <f>IF(C37,(O37+AK37+BB37+BR37),"")</f>
        <v>156</v>
      </c>
      <c r="C37" s="123">
        <v>883</v>
      </c>
      <c r="D37" t="s" s="154">
        <v>214</v>
      </c>
      <c r="E37" t="s" s="154">
        <v>215</v>
      </c>
      <c r="F37" t="s" s="154">
        <v>126</v>
      </c>
      <c r="G37" t="s" s="124">
        <v>97</v>
      </c>
      <c r="H37" t="s" s="164">
        <v>10</v>
      </c>
      <c r="I37" s="125">
        <f>IF(C37,N37,"")</f>
        <v>34</v>
      </c>
      <c r="J37" s="126">
        <f>IF(C37,AJ37,"")</f>
        <v>30</v>
      </c>
      <c r="K37" t="s" s="127">
        <f>IF(C37,BA37,"")</f>
      </c>
      <c r="L37" s="125">
        <f>IF(C37,BL37,"")</f>
        <v>0</v>
      </c>
      <c r="M37" s="165">
        <f>IF($C37,$C37,"")</f>
        <v>883</v>
      </c>
      <c r="N37" s="129">
        <v>34</v>
      </c>
      <c r="O37" s="130">
        <v>74</v>
      </c>
      <c r="P37" s="166">
        <f>IF($C37,$C37,"")</f>
        <v>883</v>
      </c>
      <c r="Q37" s="132">
        <v>0</v>
      </c>
      <c r="R37" s="129">
        <v>0</v>
      </c>
      <c r="S37" s="133">
        <v>0</v>
      </c>
      <c r="T37" s="134">
        <f>IF(S37&lt;&gt;"",Q37*3600+R37*60+S37,"")</f>
        <v>0</v>
      </c>
      <c r="U37" s="135">
        <v>2</v>
      </c>
      <c r="V37" s="136">
        <v>3</v>
      </c>
      <c r="W37" s="137">
        <v>85</v>
      </c>
      <c r="X37" s="134">
        <f>IF(W37&lt;&gt;"",U37*60+V37+W37/100,"")</f>
        <v>123.85</v>
      </c>
      <c r="Y37" s="134">
        <f>IF(W37&lt;&gt;"",X37-T37,"")</f>
        <v>123.85</v>
      </c>
      <c r="Z37" s="132">
        <v>0</v>
      </c>
      <c r="AA37" s="129">
        <v>0</v>
      </c>
      <c r="AB37" s="133">
        <v>0</v>
      </c>
      <c r="AC37" s="134">
        <f>IF(AB37&lt;&gt;"",Z37*3600+AA37*60+AB37,"")</f>
        <v>0</v>
      </c>
      <c r="AD37" s="132">
        <v>1</v>
      </c>
      <c r="AE37" s="129">
        <v>59</v>
      </c>
      <c r="AF37" s="137">
        <v>94</v>
      </c>
      <c r="AG37" s="134">
        <f>IF(AF37&lt;&gt;"",AD37*60+AE37+AF37/100,"")</f>
        <v>119.94</v>
      </c>
      <c r="AH37" s="134">
        <f>IF(AF37&lt;&gt;"",AG37-AC37,"")</f>
        <v>119.94</v>
      </c>
      <c r="AI37" s="121">
        <f>IF(OR(Y37&lt;&gt;"",AH37&lt;&gt;""),MIN(Y37,AH37),"")</f>
        <v>119.94</v>
      </c>
      <c r="AJ37" s="138">
        <f>IF(AI37&lt;&gt;"",RANK(AI37,$AI$5:$AI$39,1),"")</f>
        <v>30</v>
      </c>
      <c r="AK37" s="130">
        <v>82</v>
      </c>
      <c r="AL37" s="166">
        <f>IF($C37,$C37,"")</f>
        <v>883</v>
      </c>
      <c r="AM37" s="139"/>
      <c r="AN37" s="140"/>
      <c r="AO37" s="141"/>
      <c r="AP37" t="s" s="142">
        <f>IF(AO37&lt;&gt;"",AM37*3600+AN37*60+AO37,"")</f>
      </c>
      <c r="AQ37" s="139"/>
      <c r="AR37" s="140"/>
      <c r="AS37" s="141"/>
      <c r="AT37" t="s" s="143">
        <f>IF(AS37&lt;&gt;"",AQ37*3600+AR37*60+AS37,"")</f>
      </c>
      <c r="AU37" t="s" s="144">
        <f>IF(AO37&lt;&gt;"",AT37-AP37,"")</f>
      </c>
      <c r="AV37" s="145">
        <v>0</v>
      </c>
      <c r="AW37" s="138">
        <v>0</v>
      </c>
      <c r="AX37" s="141"/>
      <c r="AY37" t="s" s="142">
        <f>IF(AX37&lt;&gt;"",AX37-AW37,"")</f>
      </c>
      <c r="AZ37" t="s" s="142">
        <f>IF(AT37&lt;&gt;"",AY37*10000-AU37,"")</f>
      </c>
      <c r="BA37" t="s" s="142">
        <f>IF(AX37&lt;&gt;"",RANK(AZ37,$AZ$5:$AZ$39,0),"")</f>
      </c>
      <c r="BB37" s="146">
        <v>0</v>
      </c>
      <c r="BC37" s="166">
        <f>IF($C37,$C37,"")</f>
        <v>883</v>
      </c>
      <c r="BD37" s="147"/>
      <c r="BE37" s="148"/>
      <c r="BF37" s="149">
        <f>BE37+BD37</f>
        <v>0</v>
      </c>
      <c r="BG37" s="147"/>
      <c r="BH37" s="148"/>
      <c r="BI37" s="149">
        <f>BH37+BG37</f>
        <v>0</v>
      </c>
      <c r="BJ37" s="147"/>
      <c r="BK37" s="148"/>
      <c r="BL37" s="149">
        <f>BK37+BJ37</f>
        <v>0</v>
      </c>
      <c r="BM37" s="147"/>
      <c r="BN37" s="148"/>
      <c r="BO37" s="149">
        <f>BN37+BM37</f>
        <v>0</v>
      </c>
      <c r="BP37" t="s" s="143">
        <f>IF(BD37&lt;&gt;"",BO37+BL37+BI37+BF37,"")</f>
      </c>
      <c r="BQ37" t="s" s="144">
        <f>IF(BD37&lt;&gt;"",RANK(BP37,$BP$5:$BP$39,0),"")</f>
      </c>
      <c r="BR37" s="130">
        <v>0</v>
      </c>
      <c r="BS37" s="166">
        <f>IF($C37,$C37,"")</f>
        <v>883</v>
      </c>
      <c r="BT37" s="177">
        <f>C8:C46</f>
      </c>
    </row>
    <row r="38" ht="25" customHeight="1">
      <c r="A38" s="121">
        <f>IF(C38,RANK(B38,$B$5:$B$39),"")</f>
        <v>34</v>
      </c>
      <c r="B38" s="170">
        <f>IF(C38,(O38+AK38+BB38+BR38),"")</f>
        <v>150</v>
      </c>
      <c r="C38" s="123">
        <v>852</v>
      </c>
      <c r="D38" t="s" s="154">
        <v>71</v>
      </c>
      <c r="E38" t="s" s="154">
        <v>216</v>
      </c>
      <c r="F38" t="s" s="154">
        <v>73</v>
      </c>
      <c r="G38" t="s" s="124">
        <v>97</v>
      </c>
      <c r="H38" t="s" s="164">
        <v>10</v>
      </c>
      <c r="I38" s="125">
        <f>IF(C38,N38,"")</f>
        <v>32</v>
      </c>
      <c r="J38" s="126">
        <f>IF(C38,AJ38,"")</f>
        <v>35</v>
      </c>
      <c r="K38" t="s" s="127">
        <f>IF(C38,BA38,"")</f>
      </c>
      <c r="L38" s="125">
        <f>IF(C38,BL38,"")</f>
        <v>0</v>
      </c>
      <c r="M38" s="165">
        <f>IF($C38,$C38,"")</f>
        <v>852</v>
      </c>
      <c r="N38" s="129">
        <v>32</v>
      </c>
      <c r="O38" s="130">
        <v>78</v>
      </c>
      <c r="P38" s="166">
        <f>IF($C38,$C38,"")</f>
        <v>852</v>
      </c>
      <c r="Q38" s="132">
        <v>0</v>
      </c>
      <c r="R38" s="129">
        <v>0</v>
      </c>
      <c r="S38" s="133">
        <v>0</v>
      </c>
      <c r="T38" s="134">
        <f>IF(S38&lt;&gt;"",Q38*3600+R38*60+S38,"")</f>
        <v>0</v>
      </c>
      <c r="U38" s="135">
        <v>2</v>
      </c>
      <c r="V38" s="136">
        <v>15</v>
      </c>
      <c r="W38" s="137">
        <v>25</v>
      </c>
      <c r="X38" s="134">
        <f>IF(W38&lt;&gt;"",U38*60+V38+W38/100,"")</f>
        <v>135.25</v>
      </c>
      <c r="Y38" s="134">
        <f>IF(W38&lt;&gt;"",X38-T38,"")</f>
        <v>135.25</v>
      </c>
      <c r="Z38" s="132">
        <v>0</v>
      </c>
      <c r="AA38" s="129">
        <v>0</v>
      </c>
      <c r="AB38" s="133">
        <v>0</v>
      </c>
      <c r="AC38" s="134">
        <f>IF(AB38&lt;&gt;"",Z38*3600+AA38*60+AB38,"")</f>
        <v>0</v>
      </c>
      <c r="AD38" s="132">
        <v>2</v>
      </c>
      <c r="AE38" s="129">
        <v>7</v>
      </c>
      <c r="AF38" s="137">
        <v>54</v>
      </c>
      <c r="AG38" s="134">
        <f>IF(AF38&lt;&gt;"",AD38*60+AE38+AF38/100,"")</f>
        <v>127.54</v>
      </c>
      <c r="AH38" s="134">
        <f>IF(AF38&lt;&gt;"",AG38-AC38,"")</f>
        <v>127.54</v>
      </c>
      <c r="AI38" s="121">
        <f>IF(OR(Y38&lt;&gt;"",AH38&lt;&gt;""),MIN(Y38,AH38),"")</f>
        <v>127.54</v>
      </c>
      <c r="AJ38" s="138">
        <f>IF(AI38&lt;&gt;"",RANK(AI38,$AI$5:$AI$39,1),"")</f>
        <v>35</v>
      </c>
      <c r="AK38" s="130">
        <v>72</v>
      </c>
      <c r="AL38" s="166">
        <f>IF($C38,$C38,"")</f>
        <v>852</v>
      </c>
      <c r="AM38" s="139"/>
      <c r="AN38" s="140"/>
      <c r="AO38" s="141"/>
      <c r="AP38" t="s" s="142">
        <f>IF(AO38&lt;&gt;"",AM38*3600+AN38*60+AO38,"")</f>
      </c>
      <c r="AQ38" s="139"/>
      <c r="AR38" s="140"/>
      <c r="AS38" s="141"/>
      <c r="AT38" t="s" s="143">
        <f>IF(AS38&lt;&gt;"",AQ38*3600+AR38*60+AS38,"")</f>
      </c>
      <c r="AU38" t="s" s="144">
        <f>IF(AO38&lt;&gt;"",AT38-AP38,"")</f>
      </c>
      <c r="AV38" s="145">
        <v>0</v>
      </c>
      <c r="AW38" s="138">
        <v>0</v>
      </c>
      <c r="AX38" s="141"/>
      <c r="AY38" t="s" s="142">
        <f>IF(AX38&lt;&gt;"",AX38-AW38,"")</f>
      </c>
      <c r="AZ38" t="s" s="142">
        <f>IF(AT38&lt;&gt;"",AY38*10000-AU38,"")</f>
      </c>
      <c r="BA38" t="s" s="142">
        <f>IF(AX38&lt;&gt;"",RANK(AZ38,$AZ$5:$AZ$39,0),"")</f>
      </c>
      <c r="BB38" s="146">
        <v>0</v>
      </c>
      <c r="BC38" s="166">
        <f>IF($C38,$C38,"")</f>
        <v>852</v>
      </c>
      <c r="BD38" s="147"/>
      <c r="BE38" s="148"/>
      <c r="BF38" s="149">
        <f>BE38+BD38</f>
        <v>0</v>
      </c>
      <c r="BG38" s="147"/>
      <c r="BH38" s="148"/>
      <c r="BI38" s="149">
        <f>BH38+BG38</f>
        <v>0</v>
      </c>
      <c r="BJ38" s="147"/>
      <c r="BK38" s="148"/>
      <c r="BL38" s="149">
        <f>BK38+BJ38</f>
        <v>0</v>
      </c>
      <c r="BM38" s="147"/>
      <c r="BN38" s="148"/>
      <c r="BO38" s="149">
        <f>BN38+BM38</f>
        <v>0</v>
      </c>
      <c r="BP38" t="s" s="143">
        <f>IF(BD38&lt;&gt;"",BO38+BL38+BI38+BF38,"")</f>
      </c>
      <c r="BQ38" t="s" s="144">
        <f>IF(BD38&lt;&gt;"",RANK(BP38,$BP$5:$BP$39,0),"")</f>
      </c>
      <c r="BR38" s="130">
        <v>0</v>
      </c>
      <c r="BS38" s="166">
        <f>IF($C38,$C38,"")</f>
        <v>852</v>
      </c>
      <c r="BT38" s="167">
        <f>C1:C39</f>
        <v>852</v>
      </c>
    </row>
    <row r="39" ht="24.95" customHeight="1">
      <c r="A39" s="121">
        <f>IF(C39,RANK(B39,$B$5:$B$39),"")</f>
        <v>35</v>
      </c>
      <c r="B39" s="170">
        <f>IF(C39,(O39+AK39+BB39+BR39),"")</f>
        <v>148</v>
      </c>
      <c r="C39" s="123">
        <v>912</v>
      </c>
      <c r="D39" t="s" s="124">
        <v>217</v>
      </c>
      <c r="E39" t="s" s="124">
        <v>218</v>
      </c>
      <c r="F39" t="s" s="124">
        <v>87</v>
      </c>
      <c r="G39" t="s" s="124">
        <v>74</v>
      </c>
      <c r="H39" t="s" s="164">
        <v>10</v>
      </c>
      <c r="I39" s="125">
        <f>IF(C39,N39,"")</f>
        <v>35</v>
      </c>
      <c r="J39" s="126">
        <f>IF(C39,AJ39,"")</f>
        <v>33</v>
      </c>
      <c r="K39" t="s" s="127">
        <f>IF(C39,BA39,"")</f>
      </c>
      <c r="L39" s="125">
        <f>IF(C39,BL39,"")</f>
        <v>0</v>
      </c>
      <c r="M39" s="165">
        <f>IF($C39,$C39,"")</f>
        <v>912</v>
      </c>
      <c r="N39" s="129">
        <v>35</v>
      </c>
      <c r="O39" s="130">
        <v>72</v>
      </c>
      <c r="P39" s="166">
        <f>IF($C39,$C39,"")</f>
        <v>912</v>
      </c>
      <c r="Q39" s="132">
        <v>0</v>
      </c>
      <c r="R39" s="129">
        <v>0</v>
      </c>
      <c r="S39" s="133">
        <v>0</v>
      </c>
      <c r="T39" s="134">
        <f>IF(S39&lt;&gt;"",Q39*3600+R39*60+S39,"")</f>
        <v>0</v>
      </c>
      <c r="U39" s="135">
        <v>2</v>
      </c>
      <c r="V39" s="136">
        <v>8</v>
      </c>
      <c r="W39" s="137">
        <v>99</v>
      </c>
      <c r="X39" s="134">
        <f>IF(W39&lt;&gt;"",U39*60+V39+W39/100,"")</f>
        <v>128.99</v>
      </c>
      <c r="Y39" s="134">
        <f>IF(W39&lt;&gt;"",X39-T39,"")</f>
        <v>128.99</v>
      </c>
      <c r="Z39" s="132">
        <v>0</v>
      </c>
      <c r="AA39" s="129">
        <v>0</v>
      </c>
      <c r="AB39" s="133">
        <v>0</v>
      </c>
      <c r="AC39" s="134">
        <f>IF(AB39&lt;&gt;"",Z39*3600+AA39*60+AB39,"")</f>
        <v>0</v>
      </c>
      <c r="AD39" s="132">
        <v>2</v>
      </c>
      <c r="AE39" s="129">
        <v>5</v>
      </c>
      <c r="AF39" s="137">
        <v>72</v>
      </c>
      <c r="AG39" s="134">
        <f>IF(AF39&lt;&gt;"",AD39*60+AE39+AF39/100,"")</f>
        <v>125.72</v>
      </c>
      <c r="AH39" s="134">
        <f>IF(AF39&lt;&gt;"",AG39-AC39,"")</f>
        <v>125.72</v>
      </c>
      <c r="AI39" s="121">
        <f>IF(OR(Y39&lt;&gt;"",AH39&lt;&gt;""),MIN(Y39,AH39),"")</f>
        <v>125.72</v>
      </c>
      <c r="AJ39" s="138">
        <f>IF(AI39&lt;&gt;"",RANK(AI39,$AI$5:$AI$39,1),"")</f>
        <v>33</v>
      </c>
      <c r="AK39" s="130">
        <v>76</v>
      </c>
      <c r="AL39" s="166">
        <f>IF($C39,$C39,"")</f>
        <v>912</v>
      </c>
      <c r="AM39" s="139"/>
      <c r="AN39" s="140"/>
      <c r="AO39" s="141"/>
      <c r="AP39" t="s" s="142">
        <f>IF(AO39&lt;&gt;"",AM39*3600+AN39*60+AO39,"")</f>
      </c>
      <c r="AQ39" s="139"/>
      <c r="AR39" s="140"/>
      <c r="AS39" s="141"/>
      <c r="AT39" t="s" s="143">
        <f>IF(AS39&lt;&gt;"",AQ39*3600+AR39*60+AS39,"")</f>
      </c>
      <c r="AU39" t="s" s="144">
        <f>IF(AO39&lt;&gt;"",AT39-AP39,"")</f>
      </c>
      <c r="AV39" s="145">
        <v>0</v>
      </c>
      <c r="AW39" s="138">
        <v>0</v>
      </c>
      <c r="AX39" s="141"/>
      <c r="AY39" t="s" s="142">
        <f>IF(AX39&lt;&gt;"",AX39-AW39,"")</f>
      </c>
      <c r="AZ39" t="s" s="142">
        <f>IF(AT39&lt;&gt;"",AY39*10000-AU39,"")</f>
      </c>
      <c r="BA39" t="s" s="142">
        <f>IF(AX39&lt;&gt;"",RANK(AZ39,$AZ$5:$AZ$39,0),"")</f>
      </c>
      <c r="BB39" s="146">
        <v>0</v>
      </c>
      <c r="BC39" s="166">
        <f>IF($C39,$C39,"")</f>
        <v>912</v>
      </c>
      <c r="BD39" s="147"/>
      <c r="BE39" s="148"/>
      <c r="BF39" s="149">
        <f>BE39+BD39</f>
        <v>0</v>
      </c>
      <c r="BG39" s="147"/>
      <c r="BH39" s="148"/>
      <c r="BI39" s="149">
        <f>BH39+BG39</f>
        <v>0</v>
      </c>
      <c r="BJ39" s="147"/>
      <c r="BK39" s="148"/>
      <c r="BL39" s="149">
        <f>BK39+BJ39</f>
        <v>0</v>
      </c>
      <c r="BM39" s="147"/>
      <c r="BN39" s="148"/>
      <c r="BO39" s="149">
        <f>BN39+BM39</f>
        <v>0</v>
      </c>
      <c r="BP39" t="s" s="143">
        <f>IF(BD39&lt;&gt;"",BO39+BL39+BI39+BF39,"")</f>
      </c>
      <c r="BQ39" t="s" s="144">
        <f>IF(BD39&lt;&gt;"",RANK(BP39,$BP$5:$BP$39,0),"")</f>
      </c>
      <c r="BR39" s="130">
        <v>0</v>
      </c>
      <c r="BS39" s="166">
        <f>IF($C39,$C39,"")</f>
        <v>912</v>
      </c>
      <c r="BT39" s="176">
        <f>C1:C39</f>
        <v>912</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39">
    <cfRule type="cellIs" dxfId="2"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BT25"/>
  <sheetViews>
    <sheetView workbookViewId="0" showGridLines="0" defaultGridColor="1"/>
  </sheetViews>
  <sheetFormatPr defaultColWidth="11" defaultRowHeight="12.75" customHeight="1" outlineLevelRow="0" outlineLevelCol="0"/>
  <cols>
    <col min="1" max="2" width="5.85156" style="179" customWidth="1"/>
    <col min="3" max="3" width="7.5" style="179" customWidth="1"/>
    <col min="4" max="4" width="14.8516" style="179" customWidth="1"/>
    <col min="5" max="5" width="8.5" style="179" customWidth="1"/>
    <col min="6" max="6" width="20.6719" style="179" customWidth="1"/>
    <col min="7" max="8" width="5" style="179" customWidth="1"/>
    <col min="9" max="9" hidden="1" width="11" style="179" customWidth="1"/>
    <col min="10" max="10" width="5.17188" style="179" customWidth="1"/>
    <col min="11" max="13" hidden="1" width="11" style="179" customWidth="1"/>
    <col min="14" max="14" width="6" style="179" customWidth="1"/>
    <col min="15" max="15" width="6.67188" style="179" customWidth="1"/>
    <col min="16" max="16" hidden="1" width="11" style="179" customWidth="1"/>
    <col min="17" max="17" width="10.3516" style="179" customWidth="1"/>
    <col min="18" max="20" width="5.35156" style="179" customWidth="1"/>
    <col min="21" max="23" width="5.85156" style="179" customWidth="1"/>
    <col min="24" max="24" width="6.85156" style="179" customWidth="1"/>
    <col min="25" max="25" width="8.35156" style="179" customWidth="1"/>
    <col min="26" max="29" width="6.85156" style="179" customWidth="1"/>
    <col min="30" max="32" width="5.85156" style="179" customWidth="1"/>
    <col min="33" max="33" width="7.17188" style="179" customWidth="1"/>
    <col min="34" max="34" width="9.17188" style="179" customWidth="1"/>
    <col min="35" max="35" width="8.5" style="179" customWidth="1"/>
    <col min="36" max="36" width="5" style="179" customWidth="1"/>
    <col min="37" max="37" width="5.17188" style="179" customWidth="1"/>
    <col min="38" max="38" hidden="1" width="11" style="179" customWidth="1"/>
    <col min="39" max="50" width="6.67188" style="179" customWidth="1"/>
    <col min="51" max="55" hidden="1" width="11" style="179" customWidth="1"/>
    <col min="56" max="57" width="5.5" style="179" customWidth="1"/>
    <col min="58" max="58" width="5.67188" style="179" customWidth="1"/>
    <col min="59" max="60" width="5.5" style="179" customWidth="1"/>
    <col min="61" max="68" width="5.85156" style="179" customWidth="1"/>
    <col min="69" max="69" width="4.67188" style="179" customWidth="1"/>
    <col min="70" max="70" width="7.17188" style="179" customWidth="1"/>
    <col min="71" max="71" hidden="1" width="11" style="179" customWidth="1"/>
    <col min="72" max="72" width="11" style="179" customWidth="1"/>
    <col min="73" max="16384" width="11" style="179"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SUBTOTAL(3,D5:D25)</f>
        <v>21</v>
      </c>
      <c r="D2" t="s" s="37">
        <v>219</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58"/>
    </row>
    <row r="5" ht="24.95" customHeight="1">
      <c r="A5" s="121">
        <f>IF(C5,RANK(B5,$B$5:$B$25),"")</f>
        <v>1</v>
      </c>
      <c r="B5" s="122">
        <f>IF(C5,(O5+AK5+BB5+BR5),"")</f>
        <v>297</v>
      </c>
      <c r="C5" s="123">
        <v>680</v>
      </c>
      <c r="D5" t="s" s="124">
        <v>105</v>
      </c>
      <c r="E5" t="s" s="124">
        <v>220</v>
      </c>
      <c r="F5" t="s" s="124">
        <v>93</v>
      </c>
      <c r="G5" t="s" s="124">
        <v>74</v>
      </c>
      <c r="H5" t="s" s="124">
        <v>12</v>
      </c>
      <c r="I5" s="125">
        <f>IF(C5,N5,"")</f>
        <v>1</v>
      </c>
      <c r="J5" s="126">
        <f>IF(C5,AJ5,"")</f>
        <v>2</v>
      </c>
      <c r="K5" t="s" s="127">
        <f>IF(C5,BA5,"")</f>
      </c>
      <c r="L5" s="125">
        <f>IF(C5,BL5,"")</f>
        <v>0</v>
      </c>
      <c r="M5" s="165">
        <f>IF($C5,$C5,"")</f>
        <v>680</v>
      </c>
      <c r="N5" s="129">
        <v>1</v>
      </c>
      <c r="O5" s="130">
        <v>150</v>
      </c>
      <c r="P5" s="166">
        <f>IF($C5,$C5,"")</f>
        <v>680</v>
      </c>
      <c r="Q5" s="132">
        <v>0</v>
      </c>
      <c r="R5" s="129">
        <v>0</v>
      </c>
      <c r="S5" s="133">
        <v>0</v>
      </c>
      <c r="T5" s="134">
        <f>IF(S5&lt;&gt;"",Q5*3600+R5*60+S5,"")</f>
        <v>0</v>
      </c>
      <c r="U5" s="135">
        <v>1</v>
      </c>
      <c r="V5" s="136">
        <v>28</v>
      </c>
      <c r="W5" s="137">
        <v>28</v>
      </c>
      <c r="X5" s="134">
        <f>IF(W5&lt;&gt;"",U5*60+V5+W5/100,"")</f>
        <v>88.28</v>
      </c>
      <c r="Y5" s="134">
        <f>IF(W5&lt;&gt;"",X5-T5,"")</f>
        <v>88.28</v>
      </c>
      <c r="Z5" s="132">
        <v>0</v>
      </c>
      <c r="AA5" s="129">
        <v>0</v>
      </c>
      <c r="AB5" s="133">
        <v>0</v>
      </c>
      <c r="AC5" s="134">
        <f>IF(AB5&lt;&gt;"",Z5*3600+AA5*60+AB5,"")</f>
        <v>0</v>
      </c>
      <c r="AD5" s="132">
        <v>1</v>
      </c>
      <c r="AE5" s="129">
        <v>26</v>
      </c>
      <c r="AF5" s="137">
        <v>91</v>
      </c>
      <c r="AG5" s="134">
        <f>IF(AF5&lt;&gt;"",AD5*60+AE5+AF5/100,"")</f>
        <v>86.91</v>
      </c>
      <c r="AH5" s="134">
        <f>IF(AF5&lt;&gt;"",AG5-AC5,"")</f>
        <v>86.91</v>
      </c>
      <c r="AI5" s="121">
        <f>IF(OR(Y5&lt;&gt;"",AH5&lt;&gt;""),MIN(Y5,AH5),"")</f>
        <v>86.91</v>
      </c>
      <c r="AJ5" s="138">
        <f>IF(AI5&lt;&gt;"",RANK(AI5,$AI$5:$AI$25,1),"")</f>
        <v>2</v>
      </c>
      <c r="AK5" s="130">
        <v>147</v>
      </c>
      <c r="AL5" s="166">
        <f>IF($C5,$C5,"")</f>
        <v>680</v>
      </c>
      <c r="AM5" s="139"/>
      <c r="AN5" s="140"/>
      <c r="AO5" s="141"/>
      <c r="AP5" t="s" s="142">
        <f>IF(AO5&lt;&gt;"",AM5*3600+AN5*60+AO5,"")</f>
      </c>
      <c r="AQ5" s="139"/>
      <c r="AR5" s="140"/>
      <c r="AS5" s="141"/>
      <c r="AT5" t="s" s="143">
        <f>IF(AS5&lt;&gt;"",AQ5*3600+AR5*60+AS5,"")</f>
      </c>
      <c r="AU5" t="s" s="144">
        <f>IF(AO5&lt;&gt;"",AT5-AP5,"")</f>
      </c>
      <c r="AV5" s="145">
        <v>0</v>
      </c>
      <c r="AW5" s="138">
        <v>0</v>
      </c>
      <c r="AX5" s="141"/>
      <c r="AY5" t="s" s="142">
        <f>IF(AX5&lt;&gt;"",AX5-AW5,"")</f>
      </c>
      <c r="AZ5" t="s" s="142">
        <f>IF(AT5&lt;&gt;"",AY5*10000-AU5,"")</f>
      </c>
      <c r="BA5" t="s" s="142">
        <f>IF(AX5&lt;&gt;"",RANK(AZ5,$AZ$5:$AZ$25,0),"")</f>
      </c>
      <c r="BB5" s="146">
        <v>0</v>
      </c>
      <c r="BC5" s="166">
        <f>IF($C5,$C5,"")</f>
        <v>680</v>
      </c>
      <c r="BD5" s="147"/>
      <c r="BE5" s="148"/>
      <c r="BF5" s="149">
        <f>BE5+BD5</f>
        <v>0</v>
      </c>
      <c r="BG5" s="147"/>
      <c r="BH5" s="148"/>
      <c r="BI5" s="149">
        <f>BH5+BG5</f>
        <v>0</v>
      </c>
      <c r="BJ5" s="147"/>
      <c r="BK5" s="148"/>
      <c r="BL5" s="149">
        <f>BK5+BJ5</f>
        <v>0</v>
      </c>
      <c r="BM5" s="147"/>
      <c r="BN5" s="148"/>
      <c r="BO5" s="149">
        <f>BN5+BM5</f>
        <v>0</v>
      </c>
      <c r="BP5" t="s" s="143">
        <f>IF(BD5&lt;&gt;"",BO5+BL5+BI5+BF5,"")</f>
      </c>
      <c r="BQ5" t="s" s="144">
        <f>IF(BD5&lt;&gt;"",RANK(BP5,$BP$5:$BP$25,0),"")</f>
      </c>
      <c r="BR5" s="130">
        <v>0</v>
      </c>
      <c r="BS5" s="166">
        <f>IF($C5,$C5,"")</f>
        <v>680</v>
      </c>
      <c r="BT5" s="167">
        <f>C1:C25</f>
        <v>680</v>
      </c>
    </row>
    <row r="6" ht="24.95" customHeight="1">
      <c r="A6" s="121">
        <f>IF(C6,RANK(B6,$B$5:$B$25),"")</f>
        <v>2</v>
      </c>
      <c r="B6" s="122">
        <f>IF(C6,(O6+AK6+BB6+BR6),"")</f>
        <v>285</v>
      </c>
      <c r="C6" s="123">
        <v>664</v>
      </c>
      <c r="D6" t="s" s="124">
        <v>75</v>
      </c>
      <c r="E6" t="s" s="124">
        <v>221</v>
      </c>
      <c r="F6" t="s" s="124">
        <v>77</v>
      </c>
      <c r="G6" t="s" s="124">
        <v>74</v>
      </c>
      <c r="H6" t="s" s="124">
        <v>12</v>
      </c>
      <c r="I6" s="125">
        <f>IF(C6,N6,"")</f>
        <v>2</v>
      </c>
      <c r="J6" s="126">
        <f>IF(C6,AJ6,"")</f>
        <v>5</v>
      </c>
      <c r="K6" t="s" s="127">
        <f>IF(C6,BA6,"")</f>
      </c>
      <c r="L6" s="125">
        <f>IF(C6,BL6,"")</f>
        <v>0</v>
      </c>
      <c r="M6" s="165">
        <f>IF($C6,$C6,"")</f>
        <v>664</v>
      </c>
      <c r="N6" s="129">
        <v>2</v>
      </c>
      <c r="O6" s="130">
        <v>147</v>
      </c>
      <c r="P6" s="166">
        <f>IF($C6,$C6,"")</f>
        <v>664</v>
      </c>
      <c r="Q6" s="132">
        <v>0</v>
      </c>
      <c r="R6" s="129">
        <v>0</v>
      </c>
      <c r="S6" s="133">
        <v>0</v>
      </c>
      <c r="T6" s="134">
        <f>IF(S6&lt;&gt;"",Q6*3600+R6*60+S6,"")</f>
        <v>0</v>
      </c>
      <c r="U6" s="135">
        <v>1</v>
      </c>
      <c r="V6" s="136">
        <v>31</v>
      </c>
      <c r="W6" s="137">
        <v>85</v>
      </c>
      <c r="X6" s="134">
        <f>IF(W6&lt;&gt;"",U6*60+V6+W6/100,"")</f>
        <v>91.84999999999999</v>
      </c>
      <c r="Y6" s="134">
        <f>IF(W6&lt;&gt;"",X6-T6,"")</f>
        <v>91.84999999999999</v>
      </c>
      <c r="Z6" s="132">
        <v>0</v>
      </c>
      <c r="AA6" s="129">
        <v>0</v>
      </c>
      <c r="AB6" s="133">
        <v>0</v>
      </c>
      <c r="AC6" s="134">
        <f>IF(AB6&lt;&gt;"",Z6*3600+AA6*60+AB6,"")</f>
        <v>0</v>
      </c>
      <c r="AD6" s="132">
        <v>1</v>
      </c>
      <c r="AE6" s="129">
        <v>28</v>
      </c>
      <c r="AF6" s="137">
        <v>58</v>
      </c>
      <c r="AG6" s="134">
        <f>IF(AF6&lt;&gt;"",AD6*60+AE6+AF6/100,"")</f>
        <v>88.58</v>
      </c>
      <c r="AH6" s="134">
        <f>IF(AF6&lt;&gt;"",AG6-AC6,"")</f>
        <v>88.58</v>
      </c>
      <c r="AI6" s="121">
        <f>IF(OR(Y6&lt;&gt;"",AH6&lt;&gt;""),MIN(Y6,AH6),"")</f>
        <v>88.58</v>
      </c>
      <c r="AJ6" s="138">
        <f>IF(AI6&lt;&gt;"",RANK(AI6,$AI$5:$AI$25,1),"")</f>
        <v>5</v>
      </c>
      <c r="AK6" s="130">
        <v>138</v>
      </c>
      <c r="AL6" s="166">
        <f>IF($C6,$C6,"")</f>
        <v>664</v>
      </c>
      <c r="AM6" s="139"/>
      <c r="AN6" s="140"/>
      <c r="AO6" s="141"/>
      <c r="AP6" t="s" s="142">
        <f>IF(AO6&lt;&gt;"",AM6*3600+AN6*60+AO6,"")</f>
      </c>
      <c r="AQ6" s="139"/>
      <c r="AR6" s="140"/>
      <c r="AS6" s="141"/>
      <c r="AT6" t="s" s="143">
        <f>IF(AS6&lt;&gt;"",AQ6*3600+AR6*60+AS6,"")</f>
      </c>
      <c r="AU6" t="s" s="144">
        <f>IF(AO6&lt;&gt;"",AT6-AP6,"")</f>
      </c>
      <c r="AV6" s="145">
        <v>0</v>
      </c>
      <c r="AW6" s="138">
        <v>0</v>
      </c>
      <c r="AX6" s="141"/>
      <c r="AY6" t="s" s="142">
        <f>IF(AX6&lt;&gt;"",AX6-AW6,"")</f>
      </c>
      <c r="AZ6" t="s" s="142">
        <f>IF(AT6&lt;&gt;"",AY6*10000-AU6,"")</f>
      </c>
      <c r="BA6" t="s" s="142">
        <f>IF(AX6&lt;&gt;"",RANK(AZ6,$AZ$5:$AZ$25,0),"")</f>
      </c>
      <c r="BB6" s="146">
        <v>0</v>
      </c>
      <c r="BC6" s="166">
        <f>IF($C6,$C6,"")</f>
        <v>664</v>
      </c>
      <c r="BD6" s="147"/>
      <c r="BE6" s="148"/>
      <c r="BF6" s="149">
        <f>BE6+BD6</f>
        <v>0</v>
      </c>
      <c r="BG6" s="147"/>
      <c r="BH6" s="148"/>
      <c r="BI6" s="149">
        <f>BH6+BG6</f>
        <v>0</v>
      </c>
      <c r="BJ6" s="147"/>
      <c r="BK6" s="148"/>
      <c r="BL6" s="149">
        <f>BK6+BJ6</f>
        <v>0</v>
      </c>
      <c r="BM6" s="147"/>
      <c r="BN6" s="148"/>
      <c r="BO6" s="149">
        <f>BN6+BM6</f>
        <v>0</v>
      </c>
      <c r="BP6" t="s" s="143">
        <f>IF(BD6&lt;&gt;"",BO6+BL6+BI6+BF6,"")</f>
      </c>
      <c r="BQ6" t="s" s="144">
        <f>IF(BD6&lt;&gt;"",RANK(BP6,$BP$5:$BP$25,0),"")</f>
      </c>
      <c r="BR6" s="130">
        <v>0</v>
      </c>
      <c r="BS6" s="166">
        <f>IF($C6,$C6,"")</f>
        <v>664</v>
      </c>
      <c r="BT6" s="171">
        <f>C1:C25</f>
        <v>664</v>
      </c>
    </row>
    <row r="7" ht="25" customHeight="1">
      <c r="A7" s="121">
        <f>IF(C7,RANK(B7,$B$5:$B$25),"")</f>
        <v>3</v>
      </c>
      <c r="B7" s="122">
        <f>IF(C7,(O7+AK7+BB7+BR7),"")</f>
        <v>270</v>
      </c>
      <c r="C7" s="123">
        <v>633</v>
      </c>
      <c r="D7" t="s" s="124">
        <v>222</v>
      </c>
      <c r="E7" t="s" s="124">
        <v>163</v>
      </c>
      <c r="F7" t="s" s="124">
        <v>80</v>
      </c>
      <c r="G7" t="s" s="124">
        <v>74</v>
      </c>
      <c r="H7" t="s" s="124">
        <v>12</v>
      </c>
      <c r="I7" s="125">
        <f>IF(C7,N7,"")</f>
        <v>4</v>
      </c>
      <c r="J7" s="126">
        <f>IF(C7,AJ7,"")</f>
        <v>8</v>
      </c>
      <c r="K7" t="s" s="127">
        <f>IF(C7,BA7,"")</f>
      </c>
      <c r="L7" s="125">
        <f>IF(C7,BL7,"")</f>
        <v>0</v>
      </c>
      <c r="M7" s="165">
        <f>IF($C7,$C7,"")</f>
        <v>633</v>
      </c>
      <c r="N7" s="129">
        <v>4</v>
      </c>
      <c r="O7" s="130">
        <v>141</v>
      </c>
      <c r="P7" s="166">
        <f>IF($C7,$C7,"")</f>
        <v>633</v>
      </c>
      <c r="Q7" s="132">
        <v>0</v>
      </c>
      <c r="R7" s="129">
        <v>0</v>
      </c>
      <c r="S7" s="133">
        <v>0</v>
      </c>
      <c r="T7" s="134">
        <f>IF(S7&lt;&gt;"",Q7*3600+R7*60+S7,"")</f>
        <v>0</v>
      </c>
      <c r="U7" s="135">
        <v>1</v>
      </c>
      <c r="V7" s="136">
        <v>30</v>
      </c>
      <c r="W7" s="137">
        <v>84</v>
      </c>
      <c r="X7" s="134">
        <f>IF(W7&lt;&gt;"",U7*60+V7+W7/100,"")</f>
        <v>90.84</v>
      </c>
      <c r="Y7" s="134">
        <f>IF(W7&lt;&gt;"",X7-T7,"")</f>
        <v>90.84</v>
      </c>
      <c r="Z7" s="132">
        <v>0</v>
      </c>
      <c r="AA7" s="129">
        <v>0</v>
      </c>
      <c r="AB7" s="133">
        <v>0</v>
      </c>
      <c r="AC7" s="134">
        <f>IF(AB7&lt;&gt;"",Z7*3600+AA7*60+AB7,"")</f>
        <v>0</v>
      </c>
      <c r="AD7" s="132">
        <v>1</v>
      </c>
      <c r="AE7" s="129">
        <v>29</v>
      </c>
      <c r="AF7" s="137">
        <v>95</v>
      </c>
      <c r="AG7" s="134">
        <f>IF(AF7&lt;&gt;"",AD7*60+AE7+AF7/100,"")</f>
        <v>89.95</v>
      </c>
      <c r="AH7" s="134">
        <f>IF(AF7&lt;&gt;"",AG7-AC7,"")</f>
        <v>89.95</v>
      </c>
      <c r="AI7" s="121">
        <f>IF(OR(Y7&lt;&gt;"",AH7&lt;&gt;""),MIN(Y7,AH7),"")</f>
        <v>89.95</v>
      </c>
      <c r="AJ7" s="138">
        <f>IF(AI7&lt;&gt;"",RANK(AI7,$AI$5:$AI$25,1),"")</f>
        <v>8</v>
      </c>
      <c r="AK7" s="130">
        <v>129</v>
      </c>
      <c r="AL7" s="166">
        <f>IF($C7,$C7,"")</f>
        <v>633</v>
      </c>
      <c r="AM7" s="139"/>
      <c r="AN7" s="140"/>
      <c r="AO7" s="141"/>
      <c r="AP7" t="s" s="142">
        <f>IF(AO7&lt;&gt;"",AM7*3600+AN7*60+AO7,"")</f>
      </c>
      <c r="AQ7" s="139"/>
      <c r="AR7" s="140"/>
      <c r="AS7" s="141"/>
      <c r="AT7" t="s" s="143">
        <f>IF(AS7&lt;&gt;"",AQ7*3600+AR7*60+AS7,"")</f>
      </c>
      <c r="AU7" t="s" s="144">
        <f>IF(AO7&lt;&gt;"",AT7-AP7,"")</f>
      </c>
      <c r="AV7" s="145">
        <v>0</v>
      </c>
      <c r="AW7" s="138">
        <v>0</v>
      </c>
      <c r="AX7" s="141"/>
      <c r="AY7" t="s" s="142">
        <f>IF(AX7&lt;&gt;"",AX7-AW7,"")</f>
      </c>
      <c r="AZ7" t="s" s="142">
        <f>IF(AT7&lt;&gt;"",AY7*10000-AU7,"")</f>
      </c>
      <c r="BA7" t="s" s="142">
        <f>IF(AX7&lt;&gt;"",RANK(AZ7,$AZ$5:$AZ$25,0),"")</f>
      </c>
      <c r="BB7" s="146">
        <v>0</v>
      </c>
      <c r="BC7" s="166">
        <f>IF($C7,$C7,"")</f>
        <v>633</v>
      </c>
      <c r="BD7" s="147"/>
      <c r="BE7" s="148"/>
      <c r="BF7" s="149">
        <f>BE7+BD7</f>
        <v>0</v>
      </c>
      <c r="BG7" s="147"/>
      <c r="BH7" s="148"/>
      <c r="BI7" s="149">
        <f>BH7+BG7</f>
        <v>0</v>
      </c>
      <c r="BJ7" s="147"/>
      <c r="BK7" s="148"/>
      <c r="BL7" s="149">
        <f>BK7+BJ7</f>
        <v>0</v>
      </c>
      <c r="BM7" s="147"/>
      <c r="BN7" s="148"/>
      <c r="BO7" s="149">
        <f>BN7+BM7</f>
        <v>0</v>
      </c>
      <c r="BP7" t="s" s="143">
        <f>IF(BD7&lt;&gt;"",BO7+BL7+BI7+BF7,"")</f>
      </c>
      <c r="BQ7" t="s" s="144">
        <f>IF(BD7&lt;&gt;"",RANK(BP7,$BP$5:$BP$25,0),"")</f>
      </c>
      <c r="BR7" s="130">
        <v>0</v>
      </c>
      <c r="BS7" s="166">
        <f>IF($C7,$C7,"")</f>
        <v>633</v>
      </c>
      <c r="BT7" s="176">
        <f>C1:C25</f>
        <v>633</v>
      </c>
    </row>
    <row r="8" ht="24.95" customHeight="1">
      <c r="A8" s="121">
        <f>IF(C8,RANK(B8,$B$5:$B$25),"")</f>
        <v>4</v>
      </c>
      <c r="B8" s="122">
        <f>IF(C8,(O8+AK8+BB8+BR8),"")</f>
        <v>267</v>
      </c>
      <c r="C8" s="123">
        <v>681</v>
      </c>
      <c r="D8" t="s" s="124">
        <v>223</v>
      </c>
      <c r="E8" t="s" s="124">
        <v>224</v>
      </c>
      <c r="F8" t="s" s="124">
        <v>129</v>
      </c>
      <c r="G8" t="s" s="124">
        <v>74</v>
      </c>
      <c r="H8" t="s" s="124">
        <v>12</v>
      </c>
      <c r="I8" s="125">
        <f>IF(C8,N8,"")</f>
        <v>3</v>
      </c>
      <c r="J8" s="126">
        <f>IF(C8,AJ8,"")</f>
        <v>10</v>
      </c>
      <c r="K8" t="s" s="127">
        <f>IF(C8,BA8,"")</f>
      </c>
      <c r="L8" s="125">
        <f>IF(C8,BL8,"")</f>
        <v>0</v>
      </c>
      <c r="M8" s="165">
        <f>IF($C8,$C8,"")</f>
        <v>681</v>
      </c>
      <c r="N8" s="129">
        <v>3</v>
      </c>
      <c r="O8" s="130">
        <v>144</v>
      </c>
      <c r="P8" s="166">
        <f>IF($C8,$C8,"")</f>
        <v>681</v>
      </c>
      <c r="Q8" s="132">
        <v>0</v>
      </c>
      <c r="R8" s="129">
        <v>0</v>
      </c>
      <c r="S8" s="133">
        <v>0</v>
      </c>
      <c r="T8" s="134">
        <f>IF(S8&lt;&gt;"",Q8*3600+R8*60+S8,"")</f>
        <v>0</v>
      </c>
      <c r="U8" s="135">
        <v>1</v>
      </c>
      <c r="V8" s="136">
        <v>35</v>
      </c>
      <c r="W8" s="137">
        <v>5</v>
      </c>
      <c r="X8" s="134">
        <f>IF(W8&lt;&gt;"",U8*60+V8+W8/100,"")</f>
        <v>95.05</v>
      </c>
      <c r="Y8" s="134">
        <f>IF(W8&lt;&gt;"",X8-T8,"")</f>
        <v>95.05</v>
      </c>
      <c r="Z8" s="132">
        <v>0</v>
      </c>
      <c r="AA8" s="129">
        <v>0</v>
      </c>
      <c r="AB8" s="133">
        <v>0</v>
      </c>
      <c r="AC8" s="134">
        <f>IF(AB8&lt;&gt;"",Z8*3600+AA8*60+AB8,"")</f>
        <v>0</v>
      </c>
      <c r="AD8" s="132">
        <v>1</v>
      </c>
      <c r="AE8" s="129">
        <v>31</v>
      </c>
      <c r="AF8" s="137">
        <v>82</v>
      </c>
      <c r="AG8" s="134">
        <f>IF(AF8&lt;&gt;"",AD8*60+AE8+AF8/100,"")</f>
        <v>91.81999999999999</v>
      </c>
      <c r="AH8" s="134">
        <f>IF(AF8&lt;&gt;"",AG8-AC8,"")</f>
        <v>91.81999999999999</v>
      </c>
      <c r="AI8" s="121">
        <f>IF(OR(Y8&lt;&gt;"",AH8&lt;&gt;""),MIN(Y8,AH8),"")</f>
        <v>91.81999999999999</v>
      </c>
      <c r="AJ8" s="138">
        <f>IF(AI8&lt;&gt;"",RANK(AI8,$AI$5:$AI$25,1),"")</f>
        <v>10</v>
      </c>
      <c r="AK8" s="130">
        <v>123</v>
      </c>
      <c r="AL8" s="166">
        <f>IF($C8,$C8,"")</f>
        <v>681</v>
      </c>
      <c r="AM8" s="139"/>
      <c r="AN8" s="140"/>
      <c r="AO8" s="141"/>
      <c r="AP8" t="s" s="142">
        <f>IF(AO8&lt;&gt;"",AM8*3600+AN8*60+AO8,"")</f>
      </c>
      <c r="AQ8" s="139"/>
      <c r="AR8" s="140"/>
      <c r="AS8" s="141"/>
      <c r="AT8" t="s" s="143">
        <f>IF(AS8&lt;&gt;"",AQ8*3600+AR8*60+AS8,"")</f>
      </c>
      <c r="AU8" t="s" s="144">
        <f>IF(AO8&lt;&gt;"",AT8-AP8,"")</f>
      </c>
      <c r="AV8" s="145">
        <v>0</v>
      </c>
      <c r="AW8" s="138">
        <v>0</v>
      </c>
      <c r="AX8" s="141"/>
      <c r="AY8" t="s" s="142">
        <f>IF(AX8&lt;&gt;"",AX8-AW8,"")</f>
      </c>
      <c r="AZ8" t="s" s="142">
        <f>IF(AT8&lt;&gt;"",AY8*10000-AU8,"")</f>
      </c>
      <c r="BA8" t="s" s="142">
        <f>IF(AX8&lt;&gt;"",RANK(AZ8,$AZ$5:$AZ$25,0),"")</f>
      </c>
      <c r="BB8" s="146">
        <v>0</v>
      </c>
      <c r="BC8" s="166">
        <f>IF($C8,$C8,"")</f>
        <v>681</v>
      </c>
      <c r="BD8" s="147"/>
      <c r="BE8" s="148"/>
      <c r="BF8" s="149">
        <f>BE8+BD8</f>
        <v>0</v>
      </c>
      <c r="BG8" s="147"/>
      <c r="BH8" s="148"/>
      <c r="BI8" s="149">
        <f>BH8+BG8</f>
        <v>0</v>
      </c>
      <c r="BJ8" s="147"/>
      <c r="BK8" s="148"/>
      <c r="BL8" s="149">
        <f>BK8+BJ8</f>
        <v>0</v>
      </c>
      <c r="BM8" s="147"/>
      <c r="BN8" s="148"/>
      <c r="BO8" s="149">
        <f>BN8+BM8</f>
        <v>0</v>
      </c>
      <c r="BP8" t="s" s="143">
        <f>IF(BD8&lt;&gt;"",BO8+BL8+BI8+BF8,"")</f>
      </c>
      <c r="BQ8" t="s" s="144">
        <f>IF(BD8&lt;&gt;"",RANK(BP8,$BP$5:$BP$25,0),"")</f>
      </c>
      <c r="BR8" s="130">
        <v>0</v>
      </c>
      <c r="BS8" s="166">
        <f>IF($C8,$C8,"")</f>
        <v>681</v>
      </c>
      <c r="BT8" s="174">
        <f>C1:C25</f>
        <v>681</v>
      </c>
    </row>
    <row r="9" ht="25" customHeight="1">
      <c r="A9" s="121">
        <f>IF(C9,RANK(B9,$B$5:$B$25),"")</f>
        <v>5</v>
      </c>
      <c r="B9" s="122">
        <f>IF(C9,(O9+AK9+BB9+BR9),"")</f>
        <v>266</v>
      </c>
      <c r="C9" s="123">
        <v>679</v>
      </c>
      <c r="D9" t="s" s="124">
        <v>225</v>
      </c>
      <c r="E9" t="s" s="124">
        <v>226</v>
      </c>
      <c r="F9" t="s" s="124">
        <v>93</v>
      </c>
      <c r="G9" t="s" s="124">
        <v>74</v>
      </c>
      <c r="H9" t="s" s="124">
        <v>12</v>
      </c>
      <c r="I9" s="125">
        <f>IF(C9,N9,"")</f>
        <v>13</v>
      </c>
      <c r="J9" s="126">
        <f>IF(C9,AJ9,"")</f>
        <v>1</v>
      </c>
      <c r="K9" t="s" s="127">
        <f>IF(C9,BA9,"")</f>
      </c>
      <c r="L9" s="125">
        <f>IF(C9,BL9,"")</f>
        <v>0</v>
      </c>
      <c r="M9" s="165">
        <f>IF($C9,$C9,"")</f>
        <v>679</v>
      </c>
      <c r="N9" s="129">
        <v>13</v>
      </c>
      <c r="O9" s="130">
        <v>116</v>
      </c>
      <c r="P9" s="166">
        <f>IF($C9,$C9,"")</f>
        <v>679</v>
      </c>
      <c r="Q9" s="132">
        <v>0</v>
      </c>
      <c r="R9" s="129">
        <v>0</v>
      </c>
      <c r="S9" s="133">
        <v>0</v>
      </c>
      <c r="T9" s="134">
        <f>IF(S9&lt;&gt;"",Q9*3600+R9*60+S9,"")</f>
        <v>0</v>
      </c>
      <c r="U9" s="135">
        <v>1</v>
      </c>
      <c r="V9" s="136">
        <v>28</v>
      </c>
      <c r="W9" s="137">
        <v>7</v>
      </c>
      <c r="X9" s="134">
        <f>IF(W9&lt;&gt;"",U9*60+V9+W9/100,"")</f>
        <v>88.06999999999999</v>
      </c>
      <c r="Y9" s="134">
        <f>IF(W9&lt;&gt;"",X9-T9,"")</f>
        <v>88.06999999999999</v>
      </c>
      <c r="Z9" s="132">
        <v>0</v>
      </c>
      <c r="AA9" s="129">
        <v>0</v>
      </c>
      <c r="AB9" s="133">
        <v>0</v>
      </c>
      <c r="AC9" s="134">
        <f>IF(AB9&lt;&gt;"",Z9*3600+AA9*60+AB9,"")</f>
        <v>0</v>
      </c>
      <c r="AD9" s="132">
        <v>1</v>
      </c>
      <c r="AE9" s="129">
        <v>26</v>
      </c>
      <c r="AF9" s="137">
        <v>16</v>
      </c>
      <c r="AG9" s="134">
        <f>IF(AF9&lt;&gt;"",AD9*60+AE9+AF9/100,"")</f>
        <v>86.16</v>
      </c>
      <c r="AH9" s="134">
        <f>IF(AF9&lt;&gt;"",AG9-AC9,"")</f>
        <v>86.16</v>
      </c>
      <c r="AI9" s="121">
        <f>IF(OR(Y9&lt;&gt;"",AH9&lt;&gt;""),MIN(Y9,AH9),"")</f>
        <v>86.16</v>
      </c>
      <c r="AJ9" s="138">
        <f>IF(AI9&lt;&gt;"",RANK(AI9,$AI$5:$AI$25,1),"")</f>
        <v>1</v>
      </c>
      <c r="AK9" s="130">
        <v>150</v>
      </c>
      <c r="AL9" s="166">
        <f>IF($C9,$C9,"")</f>
        <v>679</v>
      </c>
      <c r="AM9" s="139"/>
      <c r="AN9" s="140"/>
      <c r="AO9" s="141"/>
      <c r="AP9" t="s" s="142">
        <f>IF(AO9&lt;&gt;"",AM9*3600+AN9*60+AO9,"")</f>
      </c>
      <c r="AQ9" s="139"/>
      <c r="AR9" s="140"/>
      <c r="AS9" s="141"/>
      <c r="AT9" t="s" s="143">
        <f>IF(AS9&lt;&gt;"",AQ9*3600+AR9*60+AS9,"")</f>
      </c>
      <c r="AU9" t="s" s="144">
        <f>IF(AO9&lt;&gt;"",AT9-AP9,"")</f>
      </c>
      <c r="AV9" s="145">
        <v>0</v>
      </c>
      <c r="AW9" s="138">
        <v>0</v>
      </c>
      <c r="AX9" s="141"/>
      <c r="AY9" t="s" s="142">
        <f>IF(AX9&lt;&gt;"",AX9-AW9,"")</f>
      </c>
      <c r="AZ9" t="s" s="142">
        <f>IF(AT9&lt;&gt;"",AY9*10000-AU9,"")</f>
      </c>
      <c r="BA9" t="s" s="142">
        <f>IF(AX9&lt;&gt;"",RANK(AZ9,$AZ$5:$AZ$25,0),"")</f>
      </c>
      <c r="BB9" s="146">
        <v>0</v>
      </c>
      <c r="BC9" s="166">
        <f>IF($C9,$C9,"")</f>
        <v>679</v>
      </c>
      <c r="BD9" s="147"/>
      <c r="BE9" s="148"/>
      <c r="BF9" s="149">
        <f>BE9+BD9</f>
        <v>0</v>
      </c>
      <c r="BG9" s="147"/>
      <c r="BH9" s="148"/>
      <c r="BI9" s="149">
        <f>BH9+BG9</f>
        <v>0</v>
      </c>
      <c r="BJ9" s="147"/>
      <c r="BK9" s="148"/>
      <c r="BL9" s="149">
        <f>BK9+BJ9</f>
        <v>0</v>
      </c>
      <c r="BM9" s="147"/>
      <c r="BN9" s="148"/>
      <c r="BO9" s="149">
        <f>BN9+BM9</f>
        <v>0</v>
      </c>
      <c r="BP9" t="s" s="143">
        <f>IF(BD9&lt;&gt;"",BO9+BL9+BI9+BF9,"")</f>
      </c>
      <c r="BQ9" t="s" s="144">
        <f>IF(BD9&lt;&gt;"",RANK(BP9,$BP$5:$BP$25,0),"")</f>
      </c>
      <c r="BR9" s="130">
        <v>0</v>
      </c>
      <c r="BS9" s="166">
        <f>IF($C9,$C9,"")</f>
        <v>679</v>
      </c>
      <c r="BT9" s="167">
        <f>C1:C25</f>
        <v>679</v>
      </c>
    </row>
    <row r="10" ht="24.95" customHeight="1">
      <c r="A10" s="121">
        <f>IF(C10,RANK(B10,$B$5:$B$25),"")</f>
        <v>6</v>
      </c>
      <c r="B10" s="122">
        <f>IF(C10,(O10+AK10+BB10+BR10),"")</f>
        <v>264</v>
      </c>
      <c r="C10" s="123">
        <v>632</v>
      </c>
      <c r="D10" t="s" s="124">
        <v>227</v>
      </c>
      <c r="E10" t="s" s="124">
        <v>228</v>
      </c>
      <c r="F10" t="s" s="124">
        <v>162</v>
      </c>
      <c r="G10" t="s" s="124">
        <v>74</v>
      </c>
      <c r="H10" t="s" s="124">
        <v>12</v>
      </c>
      <c r="I10" s="125">
        <f>IF(C10,N10,"")</f>
        <v>7</v>
      </c>
      <c r="J10" s="126">
        <f>IF(C10,AJ10,"")</f>
        <v>7</v>
      </c>
      <c r="K10" t="s" s="127">
        <f>IF(C10,BA10,"")</f>
      </c>
      <c r="L10" s="125">
        <f>IF(C10,BL10,"")</f>
        <v>0</v>
      </c>
      <c r="M10" s="165">
        <f>IF($C10,$C10,"")</f>
        <v>632</v>
      </c>
      <c r="N10" s="129">
        <v>7</v>
      </c>
      <c r="O10" s="130">
        <v>132</v>
      </c>
      <c r="P10" s="166">
        <f>IF($C10,$C10,"")</f>
        <v>632</v>
      </c>
      <c r="Q10" s="132">
        <v>0</v>
      </c>
      <c r="R10" s="129">
        <v>0</v>
      </c>
      <c r="S10" s="133">
        <v>0</v>
      </c>
      <c r="T10" s="134">
        <f>IF(S10&lt;&gt;"",Q10*3600+R10*60+S10,"")</f>
        <v>0</v>
      </c>
      <c r="U10" s="135">
        <v>1</v>
      </c>
      <c r="V10" s="136">
        <v>31</v>
      </c>
      <c r="W10" s="137">
        <v>95</v>
      </c>
      <c r="X10" s="134">
        <f>IF(W10&lt;&gt;"",U10*60+V10+W10/100,"")</f>
        <v>91.95</v>
      </c>
      <c r="Y10" s="134">
        <f>IF(W10&lt;&gt;"",X10-T10,"")</f>
        <v>91.95</v>
      </c>
      <c r="Z10" s="132">
        <v>0</v>
      </c>
      <c r="AA10" s="129">
        <v>0</v>
      </c>
      <c r="AB10" s="133">
        <v>0</v>
      </c>
      <c r="AC10" s="134">
        <f>IF(AB10&lt;&gt;"",Z10*3600+AA10*60+AB10,"")</f>
        <v>0</v>
      </c>
      <c r="AD10" s="132">
        <v>1</v>
      </c>
      <c r="AE10" s="129">
        <v>29</v>
      </c>
      <c r="AF10" s="137">
        <v>90</v>
      </c>
      <c r="AG10" s="134">
        <f>IF(AF10&lt;&gt;"",AD10*60+AE10+AF10/100,"")</f>
        <v>89.90000000000001</v>
      </c>
      <c r="AH10" s="134">
        <f>IF(AF10&lt;&gt;"",AG10-AC10,"")</f>
        <v>89.90000000000001</v>
      </c>
      <c r="AI10" s="121">
        <f>IF(OR(Y10&lt;&gt;"",AH10&lt;&gt;""),MIN(Y10,AH10),"")</f>
        <v>89.90000000000001</v>
      </c>
      <c r="AJ10" s="138">
        <f>IF(AI10&lt;&gt;"",RANK(AI10,$AI$5:$AI$25,1),"")</f>
        <v>7</v>
      </c>
      <c r="AK10" s="130">
        <v>132</v>
      </c>
      <c r="AL10" s="166">
        <f>IF($C10,$C10,"")</f>
        <v>632</v>
      </c>
      <c r="AM10" s="139"/>
      <c r="AN10" s="140"/>
      <c r="AO10" s="141"/>
      <c r="AP10" t="s" s="142">
        <f>IF(AO10&lt;&gt;"",AM10*3600+AN10*60+AO10,"")</f>
      </c>
      <c r="AQ10" s="139"/>
      <c r="AR10" s="140"/>
      <c r="AS10" s="141"/>
      <c r="AT10" t="s" s="143">
        <f>IF(AS10&lt;&gt;"",AQ10*3600+AR10*60+AS10,"")</f>
      </c>
      <c r="AU10" t="s" s="144">
        <f>IF(AO10&lt;&gt;"",AT10-AP10,"")</f>
      </c>
      <c r="AV10" s="145">
        <v>0</v>
      </c>
      <c r="AW10" s="138">
        <v>0</v>
      </c>
      <c r="AX10" s="141"/>
      <c r="AY10" t="s" s="142">
        <f>IF(AX10&lt;&gt;"",AX10-AW10,"")</f>
      </c>
      <c r="AZ10" t="s" s="142">
        <f>IF(AT10&lt;&gt;"",AY10*10000-AU10,"")</f>
      </c>
      <c r="BA10" t="s" s="142">
        <f>IF(AX10&lt;&gt;"",RANK(AZ10,$AZ$5:$AZ$25,0),"")</f>
      </c>
      <c r="BB10" s="146">
        <v>0</v>
      </c>
      <c r="BC10" s="166">
        <f>IF($C10,$C10,"")</f>
        <v>632</v>
      </c>
      <c r="BD10" s="147"/>
      <c r="BE10" s="148"/>
      <c r="BF10" s="149">
        <f>BE10+BD10</f>
        <v>0</v>
      </c>
      <c r="BG10" s="147"/>
      <c r="BH10" s="148"/>
      <c r="BI10" s="149">
        <f>BH10+BG10</f>
        <v>0</v>
      </c>
      <c r="BJ10" s="147"/>
      <c r="BK10" s="148"/>
      <c r="BL10" s="149">
        <f>BK10+BJ10</f>
        <v>0</v>
      </c>
      <c r="BM10" s="147"/>
      <c r="BN10" s="148"/>
      <c r="BO10" s="149">
        <f>BN10+BM10</f>
        <v>0</v>
      </c>
      <c r="BP10" t="s" s="143">
        <f>IF(BD10&lt;&gt;"",BO10+BL10+BI10+BF10,"")</f>
      </c>
      <c r="BQ10" t="s" s="144">
        <f>IF(BD10&lt;&gt;"",RANK(BP10,$BP$5:$BP$25,0),"")</f>
      </c>
      <c r="BR10" s="130">
        <v>0</v>
      </c>
      <c r="BS10" s="166">
        <f>IF($C10,$C10,"")</f>
        <v>632</v>
      </c>
      <c r="BT10" s="172">
        <f>C1:C25</f>
        <v>632</v>
      </c>
    </row>
    <row r="11" ht="24.95" customHeight="1">
      <c r="A11" s="121">
        <f>IF(C11,RANK(B11,$B$5:$B$25),"")</f>
        <v>7</v>
      </c>
      <c r="B11" s="122">
        <f>IF(C11,(O11+AK11+BB11+BR11),"")</f>
        <v>262</v>
      </c>
      <c r="C11" s="123">
        <v>660</v>
      </c>
      <c r="D11" t="s" s="124">
        <v>229</v>
      </c>
      <c r="E11" t="s" s="124">
        <v>177</v>
      </c>
      <c r="F11" t="s" s="124">
        <v>162</v>
      </c>
      <c r="G11" t="s" s="124">
        <v>74</v>
      </c>
      <c r="H11" t="s" s="124">
        <v>12</v>
      </c>
      <c r="I11" s="125">
        <f>IF(C11,N11,"")</f>
        <v>12</v>
      </c>
      <c r="J11" s="126">
        <f>IF(C11,AJ11,"")</f>
        <v>3</v>
      </c>
      <c r="K11" t="s" s="127">
        <f>IF(C11,BA11,"")</f>
      </c>
      <c r="L11" s="125">
        <f>IF(C11,BL11,"")</f>
        <v>0</v>
      </c>
      <c r="M11" s="165">
        <f>IF($C11,$C11,"")</f>
        <v>660</v>
      </c>
      <c r="N11" s="129">
        <v>12</v>
      </c>
      <c r="O11" s="130">
        <v>118</v>
      </c>
      <c r="P11" s="166">
        <f>IF($C11,$C11,"")</f>
        <v>660</v>
      </c>
      <c r="Q11" s="132">
        <v>0</v>
      </c>
      <c r="R11" s="129">
        <v>0</v>
      </c>
      <c r="S11" s="133">
        <v>0</v>
      </c>
      <c r="T11" s="134">
        <f>IF(S11&lt;&gt;"",Q11*3600+R11*60+S11,"")</f>
        <v>0</v>
      </c>
      <c r="U11" s="135">
        <v>1</v>
      </c>
      <c r="V11" s="136">
        <v>35</v>
      </c>
      <c r="W11" s="137">
        <v>24</v>
      </c>
      <c r="X11" s="134">
        <f>IF(W11&lt;&gt;"",U11*60+V11+W11/100,"")</f>
        <v>95.23999999999999</v>
      </c>
      <c r="Y11" s="134">
        <f>IF(W11&lt;&gt;"",X11-T11,"")</f>
        <v>95.23999999999999</v>
      </c>
      <c r="Z11" s="132">
        <v>0</v>
      </c>
      <c r="AA11" s="129">
        <v>0</v>
      </c>
      <c r="AB11" s="133">
        <v>0</v>
      </c>
      <c r="AC11" s="134">
        <f>IF(AB11&lt;&gt;"",Z11*3600+AA11*60+AB11,"")</f>
        <v>0</v>
      </c>
      <c r="AD11" s="132">
        <v>1</v>
      </c>
      <c r="AE11" s="129">
        <v>27</v>
      </c>
      <c r="AF11" s="137">
        <v>56</v>
      </c>
      <c r="AG11" s="134">
        <f>IF(AF11&lt;&gt;"",AD11*60+AE11+AF11/100,"")</f>
        <v>87.56</v>
      </c>
      <c r="AH11" s="134">
        <f>IF(AF11&lt;&gt;"",AG11-AC11,"")</f>
        <v>87.56</v>
      </c>
      <c r="AI11" s="121">
        <f>IF(OR(Y11&lt;&gt;"",AH11&lt;&gt;""),MIN(Y11,AH11),"")</f>
        <v>87.56</v>
      </c>
      <c r="AJ11" s="138">
        <f>IF(AI11&lt;&gt;"",RANK(AI11,$AI$5:$AI$25,1),"")</f>
        <v>3</v>
      </c>
      <c r="AK11" s="130">
        <v>144</v>
      </c>
      <c r="AL11" s="166">
        <f>IF($C11,$C11,"")</f>
        <v>660</v>
      </c>
      <c r="AM11" s="139"/>
      <c r="AN11" s="140"/>
      <c r="AO11" s="141"/>
      <c r="AP11" t="s" s="142">
        <f>IF(AO11&lt;&gt;"",AM11*3600+AN11*60+AO11,"")</f>
      </c>
      <c r="AQ11" s="139"/>
      <c r="AR11" s="140"/>
      <c r="AS11" s="141"/>
      <c r="AT11" t="s" s="143">
        <f>IF(AS11&lt;&gt;"",AQ11*3600+AR11*60+AS11,"")</f>
      </c>
      <c r="AU11" t="s" s="144">
        <f>IF(AO11&lt;&gt;"",AT11-AP11,"")</f>
      </c>
      <c r="AV11" s="145">
        <v>0</v>
      </c>
      <c r="AW11" s="138">
        <v>0</v>
      </c>
      <c r="AX11" s="141"/>
      <c r="AY11" t="s" s="142">
        <f>IF(AX11&lt;&gt;"",AX11-AW11,"")</f>
      </c>
      <c r="AZ11" t="s" s="142">
        <f>IF(AT11&lt;&gt;"",AY11*10000-AU11,"")</f>
      </c>
      <c r="BA11" t="s" s="142">
        <f>IF(AX11&lt;&gt;"",RANK(AZ11,$AZ$5:$AZ$25,0),"")</f>
      </c>
      <c r="BB11" s="146">
        <v>0</v>
      </c>
      <c r="BC11" s="166">
        <f>IF($C11,$C11,"")</f>
        <v>660</v>
      </c>
      <c r="BD11" s="147"/>
      <c r="BE11" s="148"/>
      <c r="BF11" s="149">
        <f>BE11+BD11</f>
        <v>0</v>
      </c>
      <c r="BG11" s="147"/>
      <c r="BH11" s="148"/>
      <c r="BI11" s="149">
        <f>BH11+BG11</f>
        <v>0</v>
      </c>
      <c r="BJ11" s="147"/>
      <c r="BK11" s="148"/>
      <c r="BL11" s="149">
        <f>BK11+BJ11</f>
        <v>0</v>
      </c>
      <c r="BM11" s="147"/>
      <c r="BN11" s="148"/>
      <c r="BO11" s="149">
        <f>BN11+BM11</f>
        <v>0</v>
      </c>
      <c r="BP11" t="s" s="143">
        <f>IF(BD11&lt;&gt;"",BO11+BL11+BI11+BF11,"")</f>
      </c>
      <c r="BQ11" t="s" s="144">
        <f>IF(BD11&lt;&gt;"",RANK(BP11,$BP$5:$BP$25,0),"")</f>
      </c>
      <c r="BR11" s="130">
        <v>0</v>
      </c>
      <c r="BS11" s="166">
        <f>IF($C11,$C11,"")</f>
        <v>660</v>
      </c>
      <c r="BT11" s="172">
        <f>C1:C25</f>
        <v>660</v>
      </c>
    </row>
    <row r="12" ht="24.95" customHeight="1">
      <c r="A12" s="121">
        <f>IF(C12,RANK(B12,$B$5:$B$25),"")</f>
        <v>8</v>
      </c>
      <c r="B12" s="122">
        <f>IF(C12,(O12+AK12+BB12+BR12),"")</f>
        <v>261</v>
      </c>
      <c r="C12" s="123">
        <v>641</v>
      </c>
      <c r="D12" t="s" s="124">
        <v>230</v>
      </c>
      <c r="E12" t="s" s="124">
        <v>135</v>
      </c>
      <c r="F12" t="s" s="124">
        <v>126</v>
      </c>
      <c r="G12" t="s" s="124">
        <v>74</v>
      </c>
      <c r="H12" t="s" s="124">
        <v>12</v>
      </c>
      <c r="I12" s="125">
        <f>IF(C12,N12,"")</f>
        <v>9</v>
      </c>
      <c r="J12" s="126">
        <f>IF(C12,AJ12,"")</f>
        <v>6</v>
      </c>
      <c r="K12" t="s" s="127">
        <f>IF(C12,BA12,"")</f>
      </c>
      <c r="L12" s="125">
        <f>IF(C12,BL12,"")</f>
        <v>0</v>
      </c>
      <c r="M12" s="165">
        <f>IF($C12,$C12,"")</f>
        <v>641</v>
      </c>
      <c r="N12" s="129">
        <v>9</v>
      </c>
      <c r="O12" s="130">
        <v>126</v>
      </c>
      <c r="P12" s="166">
        <f>IF($C12,$C12,"")</f>
        <v>641</v>
      </c>
      <c r="Q12" s="132">
        <v>0</v>
      </c>
      <c r="R12" s="129">
        <v>0</v>
      </c>
      <c r="S12" s="133">
        <v>0</v>
      </c>
      <c r="T12" s="134">
        <f>IF(S12&lt;&gt;"",Q12*3600+R12*60+S12,"")</f>
        <v>0</v>
      </c>
      <c r="U12" s="135">
        <v>1</v>
      </c>
      <c r="V12" s="136">
        <v>30</v>
      </c>
      <c r="W12" s="137">
        <v>11</v>
      </c>
      <c r="X12" s="134">
        <f>IF(W12&lt;&gt;"",U12*60+V12+W12/100,"")</f>
        <v>90.11</v>
      </c>
      <c r="Y12" s="134">
        <f>IF(W12&lt;&gt;"",X12-T12,"")</f>
        <v>90.11</v>
      </c>
      <c r="Z12" s="132">
        <v>0</v>
      </c>
      <c r="AA12" s="129">
        <v>0</v>
      </c>
      <c r="AB12" s="133">
        <v>0</v>
      </c>
      <c r="AC12" s="134">
        <f>IF(AB12&lt;&gt;"",Z12*3600+AA12*60+AB12,"")</f>
        <v>0</v>
      </c>
      <c r="AD12" s="132">
        <v>1</v>
      </c>
      <c r="AE12" s="129">
        <v>28</v>
      </c>
      <c r="AF12" s="137">
        <v>84</v>
      </c>
      <c r="AG12" s="134">
        <f>IF(AF12&lt;&gt;"",AD12*60+AE12+AF12/100,"")</f>
        <v>88.84</v>
      </c>
      <c r="AH12" s="134">
        <f>IF(AF12&lt;&gt;"",AG12-AC12,"")</f>
        <v>88.84</v>
      </c>
      <c r="AI12" s="121">
        <f>IF(OR(Y12&lt;&gt;"",AH12&lt;&gt;""),MIN(Y12,AH12),"")</f>
        <v>88.84</v>
      </c>
      <c r="AJ12" s="138">
        <f>IF(AI12&lt;&gt;"",RANK(AI12,$AI$5:$AI$25,1),"")</f>
        <v>6</v>
      </c>
      <c r="AK12" s="130">
        <v>135</v>
      </c>
      <c r="AL12" s="166">
        <f>IF($C12,$C12,"")</f>
        <v>641</v>
      </c>
      <c r="AM12" s="139"/>
      <c r="AN12" s="140"/>
      <c r="AO12" s="141"/>
      <c r="AP12" t="s" s="142">
        <f>IF(AO12&lt;&gt;"",AM12*3600+AN12*60+AO12,"")</f>
      </c>
      <c r="AQ12" s="139"/>
      <c r="AR12" s="140"/>
      <c r="AS12" s="141"/>
      <c r="AT12" t="s" s="143">
        <f>IF(AS12&lt;&gt;"",AQ12*3600+AR12*60+AS12,"")</f>
      </c>
      <c r="AU12" t="s" s="144">
        <f>IF(AO12&lt;&gt;"",AT12-AP12,"")</f>
      </c>
      <c r="AV12" s="145">
        <v>0</v>
      </c>
      <c r="AW12" s="138">
        <v>0</v>
      </c>
      <c r="AX12" s="141"/>
      <c r="AY12" t="s" s="142">
        <f>IF(AX12&lt;&gt;"",AX12-AW12,"")</f>
      </c>
      <c r="AZ12" t="s" s="142">
        <f>IF(AT12&lt;&gt;"",AY12*10000-AU12,"")</f>
      </c>
      <c r="BA12" t="s" s="142">
        <f>IF(AX12&lt;&gt;"",RANK(AZ12,$AZ$5:$AZ$25,0),"")</f>
      </c>
      <c r="BB12" s="146">
        <v>0</v>
      </c>
      <c r="BC12" s="166">
        <f>IF($C12,$C12,"")</f>
        <v>641</v>
      </c>
      <c r="BD12" s="147"/>
      <c r="BE12" s="148"/>
      <c r="BF12" s="149">
        <f>BE12+BD12</f>
        <v>0</v>
      </c>
      <c r="BG12" s="147"/>
      <c r="BH12" s="148"/>
      <c r="BI12" s="149">
        <f>BH12+BG12</f>
        <v>0</v>
      </c>
      <c r="BJ12" s="147"/>
      <c r="BK12" s="148"/>
      <c r="BL12" s="149">
        <f>BK12+BJ12</f>
        <v>0</v>
      </c>
      <c r="BM12" s="147"/>
      <c r="BN12" s="148"/>
      <c r="BO12" s="149">
        <f>BN12+BM12</f>
        <v>0</v>
      </c>
      <c r="BP12" t="s" s="143">
        <f>IF(BD12&lt;&gt;"",BO12+BL12+BI12+BF12,"")</f>
      </c>
      <c r="BQ12" t="s" s="144">
        <f>IF(BD12&lt;&gt;"",RANK(BP12,$BP$5:$BP$25,0),"")</f>
      </c>
      <c r="BR12" s="130">
        <v>0</v>
      </c>
      <c r="BS12" s="166">
        <f>IF($C12,$C12,"")</f>
        <v>641</v>
      </c>
      <c r="BT12" s="172">
        <f>C1:C25</f>
        <v>641</v>
      </c>
    </row>
    <row r="13" ht="24.95" customHeight="1">
      <c r="A13" s="121">
        <f>IF(C13,RANK(B13,$B$5:$B$25),"")</f>
        <v>9</v>
      </c>
      <c r="B13" s="122">
        <f>IF(C13,(O13+AK13+BB13+BR13),"")</f>
        <v>251</v>
      </c>
      <c r="C13" s="123">
        <v>622</v>
      </c>
      <c r="D13" t="s" s="124">
        <v>231</v>
      </c>
      <c r="E13" t="s" s="124">
        <v>181</v>
      </c>
      <c r="F13" t="s" s="124">
        <v>87</v>
      </c>
      <c r="G13" t="s" s="124">
        <v>74</v>
      </c>
      <c r="H13" t="s" s="124">
        <v>12</v>
      </c>
      <c r="I13" s="125">
        <f>IF(C13,N13,"")</f>
        <v>6</v>
      </c>
      <c r="J13" s="126">
        <f>IF(C13,AJ13,"")</f>
        <v>13</v>
      </c>
      <c r="K13" t="s" s="127">
        <f>IF(C13,BA13,"")</f>
      </c>
      <c r="L13" s="125">
        <f>IF(C13,BL13,"")</f>
        <v>0</v>
      </c>
      <c r="M13" s="165">
        <f>IF($C13,$C13,"")</f>
        <v>622</v>
      </c>
      <c r="N13" s="129">
        <v>6</v>
      </c>
      <c r="O13" s="130">
        <v>135</v>
      </c>
      <c r="P13" s="166">
        <f>IF($C13,$C13,"")</f>
        <v>622</v>
      </c>
      <c r="Q13" s="132">
        <v>0</v>
      </c>
      <c r="R13" s="129">
        <v>0</v>
      </c>
      <c r="S13" s="133">
        <v>0</v>
      </c>
      <c r="T13" s="134">
        <f>IF(S13&lt;&gt;"",Q13*3600+R13*60+S13,"")</f>
        <v>0</v>
      </c>
      <c r="U13" s="135">
        <v>1</v>
      </c>
      <c r="V13" s="136">
        <v>35</v>
      </c>
      <c r="W13" s="137">
        <v>81</v>
      </c>
      <c r="X13" s="134">
        <f>IF(W13&lt;&gt;"",U13*60+V13+W13/100,"")</f>
        <v>95.81</v>
      </c>
      <c r="Y13" s="134">
        <f>IF(W13&lt;&gt;"",X13-T13,"")</f>
        <v>95.81</v>
      </c>
      <c r="Z13" s="132">
        <v>0</v>
      </c>
      <c r="AA13" s="129">
        <v>0</v>
      </c>
      <c r="AB13" s="133">
        <v>0</v>
      </c>
      <c r="AC13" s="134">
        <f>IF(AB13&lt;&gt;"",Z13*3600+AA13*60+AB13,"")</f>
        <v>0</v>
      </c>
      <c r="AD13" s="132">
        <v>1</v>
      </c>
      <c r="AE13" s="129">
        <v>33</v>
      </c>
      <c r="AF13" s="137">
        <v>87</v>
      </c>
      <c r="AG13" s="134">
        <f>IF(AF13&lt;&gt;"",AD13*60+AE13+AF13/100,"")</f>
        <v>93.87</v>
      </c>
      <c r="AH13" s="134">
        <f>IF(AF13&lt;&gt;"",AG13-AC13,"")</f>
        <v>93.87</v>
      </c>
      <c r="AI13" s="121">
        <f>IF(OR(Y13&lt;&gt;"",AH13&lt;&gt;""),MIN(Y13,AH13),"")</f>
        <v>93.87</v>
      </c>
      <c r="AJ13" s="138">
        <f>IF(AI13&lt;&gt;"",RANK(AI13,$AI$5:$AI$25,1),"")</f>
        <v>13</v>
      </c>
      <c r="AK13" s="130">
        <v>116</v>
      </c>
      <c r="AL13" s="166">
        <f>IF($C13,$C13,"")</f>
        <v>622</v>
      </c>
      <c r="AM13" s="139"/>
      <c r="AN13" s="140"/>
      <c r="AO13" s="141"/>
      <c r="AP13" t="s" s="142">
        <f>IF(AO13&lt;&gt;"",AM13*3600+AN13*60+AO13,"")</f>
      </c>
      <c r="AQ13" s="139"/>
      <c r="AR13" s="140"/>
      <c r="AS13" s="141"/>
      <c r="AT13" t="s" s="143">
        <f>IF(AS13&lt;&gt;"",AQ13*3600+AR13*60+AS13,"")</f>
      </c>
      <c r="AU13" t="s" s="144">
        <f>IF(AO13&lt;&gt;"",AT13-AP13,"")</f>
      </c>
      <c r="AV13" s="145">
        <v>0</v>
      </c>
      <c r="AW13" s="138">
        <v>0</v>
      </c>
      <c r="AX13" s="141"/>
      <c r="AY13" t="s" s="142">
        <f>IF(AX13&lt;&gt;"",AX13-AW13,"")</f>
      </c>
      <c r="AZ13" t="s" s="142">
        <f>IF(AT13&lt;&gt;"",AY13*10000-AU13,"")</f>
      </c>
      <c r="BA13" t="s" s="142">
        <f>IF(AX13&lt;&gt;"",RANK(AZ13,$AZ$5:$AZ$25,0),"")</f>
      </c>
      <c r="BB13" s="146">
        <v>0</v>
      </c>
      <c r="BC13" s="166">
        <f>IF($C13,$C13,"")</f>
        <v>622</v>
      </c>
      <c r="BD13" s="147"/>
      <c r="BE13" s="148"/>
      <c r="BF13" s="149">
        <f>BE13+BD13</f>
        <v>0</v>
      </c>
      <c r="BG13" s="147"/>
      <c r="BH13" s="148"/>
      <c r="BI13" s="149">
        <f>BH13+BG13</f>
        <v>0</v>
      </c>
      <c r="BJ13" s="147"/>
      <c r="BK13" s="148"/>
      <c r="BL13" s="149">
        <f>BK13+BJ13</f>
        <v>0</v>
      </c>
      <c r="BM13" s="147"/>
      <c r="BN13" s="148"/>
      <c r="BO13" s="149">
        <f>BN13+BM13</f>
        <v>0</v>
      </c>
      <c r="BP13" t="s" s="143">
        <f>IF(BD13&lt;&gt;"",BO13+BL13+BI13+BF13,"")</f>
      </c>
      <c r="BQ13" t="s" s="144">
        <f>IF(BD13&lt;&gt;"",RANK(BP13,$BP$5:$BP$25,0),"")</f>
      </c>
      <c r="BR13" s="130">
        <v>0</v>
      </c>
      <c r="BS13" s="166">
        <f>IF($C13,$C13,"")</f>
        <v>622</v>
      </c>
      <c r="BT13" s="173">
        <f>C1:C25</f>
        <v>622</v>
      </c>
    </row>
    <row r="14" ht="24.95" customHeight="1">
      <c r="A14" s="121">
        <f>IF(C14,RANK(B14,$B$5:$B$25),"")</f>
        <v>10</v>
      </c>
      <c r="B14" s="122">
        <f>IF(C14,(O14+AK14+BB14+BR14),"")</f>
        <v>247</v>
      </c>
      <c r="C14" s="123">
        <v>659</v>
      </c>
      <c r="D14" t="s" s="124">
        <v>232</v>
      </c>
      <c r="E14" t="s" s="124">
        <v>233</v>
      </c>
      <c r="F14" t="s" s="124">
        <v>83</v>
      </c>
      <c r="G14" t="s" s="124">
        <v>74</v>
      </c>
      <c r="H14" t="s" s="124">
        <v>12</v>
      </c>
      <c r="I14" s="125">
        <f>IF(C14,N14,"")</f>
        <v>18</v>
      </c>
      <c r="J14" s="126">
        <f>IF(C14,AJ14,"")</f>
        <v>4</v>
      </c>
      <c r="K14" t="s" s="127">
        <f>IF(C14,BA14,"")</f>
      </c>
      <c r="L14" s="125">
        <f>IF(C14,BL14,"")</f>
        <v>0</v>
      </c>
      <c r="M14" s="165">
        <f>IF($C14,$C14,"")</f>
        <v>659</v>
      </c>
      <c r="N14" s="129">
        <v>18</v>
      </c>
      <c r="O14" s="130">
        <v>106</v>
      </c>
      <c r="P14" s="166">
        <f>IF($C14,$C14,"")</f>
        <v>659</v>
      </c>
      <c r="Q14" s="132">
        <v>0</v>
      </c>
      <c r="R14" s="129">
        <v>0</v>
      </c>
      <c r="S14" s="133">
        <v>0</v>
      </c>
      <c r="T14" s="134">
        <f>IF(S14&lt;&gt;"",Q14*3600+R14*60+S14,"")</f>
        <v>0</v>
      </c>
      <c r="U14" s="135">
        <v>1</v>
      </c>
      <c r="V14" s="136">
        <v>31</v>
      </c>
      <c r="W14" s="137">
        <v>6</v>
      </c>
      <c r="X14" s="134">
        <f>IF(W14&lt;&gt;"",U14*60+V14+W14/100,"")</f>
        <v>91.06</v>
      </c>
      <c r="Y14" s="134">
        <f>IF(W14&lt;&gt;"",X14-T14,"")</f>
        <v>91.06</v>
      </c>
      <c r="Z14" s="132">
        <v>0</v>
      </c>
      <c r="AA14" s="129">
        <v>0</v>
      </c>
      <c r="AB14" s="133">
        <v>0</v>
      </c>
      <c r="AC14" s="134">
        <f>IF(AB14&lt;&gt;"",Z14*3600+AA14*60+AB14,"")</f>
        <v>0</v>
      </c>
      <c r="AD14" s="132">
        <v>1</v>
      </c>
      <c r="AE14" s="129">
        <v>28</v>
      </c>
      <c r="AF14" s="137">
        <v>52</v>
      </c>
      <c r="AG14" s="134">
        <f>IF(AF14&lt;&gt;"",AD14*60+AE14+AF14/100,"")</f>
        <v>88.52</v>
      </c>
      <c r="AH14" s="134">
        <f>IF(AF14&lt;&gt;"",AG14-AC14,"")</f>
        <v>88.52</v>
      </c>
      <c r="AI14" s="121">
        <f>IF(OR(Y14&lt;&gt;"",AH14&lt;&gt;""),MIN(Y14,AH14),"")</f>
        <v>88.52</v>
      </c>
      <c r="AJ14" s="138">
        <f>IF(AI14&lt;&gt;"",RANK(AI14,$AI$5:$AI$25,1),"")</f>
        <v>4</v>
      </c>
      <c r="AK14" s="130">
        <v>141</v>
      </c>
      <c r="AL14" s="166">
        <f>IF($C14,$C14,"")</f>
        <v>659</v>
      </c>
      <c r="AM14" s="139"/>
      <c r="AN14" s="140"/>
      <c r="AO14" s="141"/>
      <c r="AP14" t="s" s="142">
        <f>IF(AO14&lt;&gt;"",AM14*3600+AN14*60+AO14,"")</f>
      </c>
      <c r="AQ14" s="139"/>
      <c r="AR14" s="140"/>
      <c r="AS14" s="141"/>
      <c r="AT14" t="s" s="143">
        <f>IF(AS14&lt;&gt;"",AQ14*3600+AR14*60+AS14,"")</f>
      </c>
      <c r="AU14" t="s" s="144">
        <f>IF(AO14&lt;&gt;"",AT14-AP14,"")</f>
      </c>
      <c r="AV14" s="145">
        <v>0</v>
      </c>
      <c r="AW14" s="138">
        <v>0</v>
      </c>
      <c r="AX14" s="141"/>
      <c r="AY14" t="s" s="142">
        <f>IF(AX14&lt;&gt;"",AX14-AW14,"")</f>
      </c>
      <c r="AZ14" t="s" s="142">
        <f>IF(AT14&lt;&gt;"",AY14*10000-AU14,"")</f>
      </c>
      <c r="BA14" t="s" s="142">
        <f>IF(AX14&lt;&gt;"",RANK(AZ14,$AZ$5:$AZ$25,0),"")</f>
      </c>
      <c r="BB14" s="146">
        <v>0</v>
      </c>
      <c r="BC14" s="166">
        <f>IF($C14,$C14,"")</f>
        <v>659</v>
      </c>
      <c r="BD14" s="147"/>
      <c r="BE14" s="148"/>
      <c r="BF14" s="149">
        <f>BE14+BD14</f>
        <v>0</v>
      </c>
      <c r="BG14" s="147"/>
      <c r="BH14" s="148"/>
      <c r="BI14" s="149">
        <f>BH14+BG14</f>
        <v>0</v>
      </c>
      <c r="BJ14" s="147"/>
      <c r="BK14" s="148"/>
      <c r="BL14" s="149">
        <f>BK14+BJ14</f>
        <v>0</v>
      </c>
      <c r="BM14" s="147"/>
      <c r="BN14" s="148"/>
      <c r="BO14" s="149">
        <f>BN14+BM14</f>
        <v>0</v>
      </c>
      <c r="BP14" t="s" s="143">
        <f>IF(BD14&lt;&gt;"",BO14+BL14+BI14+BF14,"")</f>
      </c>
      <c r="BQ14" t="s" s="144">
        <f>IF(BD14&lt;&gt;"",RANK(BP14,$BP$5:$BP$25,0),"")</f>
      </c>
      <c r="BR14" s="130">
        <v>0</v>
      </c>
      <c r="BS14" s="166">
        <f>IF($C14,$C14,"")</f>
        <v>659</v>
      </c>
      <c r="BT14" s="174">
        <f>C1:C25</f>
        <v>659</v>
      </c>
    </row>
    <row r="15" ht="25" customHeight="1">
      <c r="A15" s="121">
        <f>IF(C15,RANK(B15,$B$5:$B$25),"")</f>
        <v>11</v>
      </c>
      <c r="B15" s="122">
        <f>IF(C15,(O15+AK15+BB15+BR15),"")</f>
        <v>246</v>
      </c>
      <c r="C15" s="123">
        <v>634</v>
      </c>
      <c r="D15" t="s" s="124">
        <v>234</v>
      </c>
      <c r="E15" t="s" s="124">
        <v>235</v>
      </c>
      <c r="F15" t="s" s="124">
        <v>80</v>
      </c>
      <c r="G15" t="s" s="124">
        <v>74</v>
      </c>
      <c r="H15" t="s" s="124">
        <v>12</v>
      </c>
      <c r="I15" s="125">
        <f>IF(C15,N15,"")</f>
        <v>5</v>
      </c>
      <c r="J15" s="126">
        <f>IF(C15,AJ15,"")</f>
        <v>17</v>
      </c>
      <c r="K15" t="s" s="127">
        <f>IF(C15,BA15,"")</f>
      </c>
      <c r="L15" s="125">
        <f>IF(C15,BL15,"")</f>
        <v>0</v>
      </c>
      <c r="M15" s="165">
        <f>IF($C15,$C15,"")</f>
        <v>634</v>
      </c>
      <c r="N15" s="129">
        <v>5</v>
      </c>
      <c r="O15" s="130">
        <v>138</v>
      </c>
      <c r="P15" s="166">
        <f>IF($C15,$C15,"")</f>
        <v>634</v>
      </c>
      <c r="Q15" s="132">
        <v>0</v>
      </c>
      <c r="R15" s="129">
        <v>0</v>
      </c>
      <c r="S15" s="133">
        <v>0</v>
      </c>
      <c r="T15" s="134">
        <f>IF(S15&lt;&gt;"",Q15*3600+R15*60+S15,"")</f>
        <v>0</v>
      </c>
      <c r="U15" s="135">
        <v>1</v>
      </c>
      <c r="V15" s="136">
        <v>36</v>
      </c>
      <c r="W15" s="137">
        <v>41</v>
      </c>
      <c r="X15" s="134">
        <f>IF(W15&lt;&gt;"",U15*60+V15+W15/100,"")</f>
        <v>96.41</v>
      </c>
      <c r="Y15" s="134">
        <f>IF(W15&lt;&gt;"",X15-T15,"")</f>
        <v>96.41</v>
      </c>
      <c r="Z15" s="132">
        <v>0</v>
      </c>
      <c r="AA15" s="129">
        <v>0</v>
      </c>
      <c r="AB15" s="133">
        <v>0</v>
      </c>
      <c r="AC15" s="134">
        <f>IF(AB15&lt;&gt;"",Z15*3600+AA15*60+AB15,"")</f>
        <v>0</v>
      </c>
      <c r="AD15" s="132">
        <v>1</v>
      </c>
      <c r="AE15" s="129">
        <v>36</v>
      </c>
      <c r="AF15" s="137">
        <v>52</v>
      </c>
      <c r="AG15" s="134">
        <f>IF(AF15&lt;&gt;"",AD15*60+AE15+AF15/100,"")</f>
        <v>96.52</v>
      </c>
      <c r="AH15" s="134">
        <f>IF(AF15&lt;&gt;"",AG15-AC15,"")</f>
        <v>96.52</v>
      </c>
      <c r="AI15" s="121">
        <f>IF(OR(Y15&lt;&gt;"",AH15&lt;&gt;""),MIN(Y15,AH15),"")</f>
        <v>96.41</v>
      </c>
      <c r="AJ15" s="138">
        <f>IF(AI15&lt;&gt;"",RANK(AI15,$AI$5:$AI$25,1),"")</f>
        <v>17</v>
      </c>
      <c r="AK15" s="130">
        <v>108</v>
      </c>
      <c r="AL15" s="166">
        <f>IF($C15,$C15,"")</f>
        <v>634</v>
      </c>
      <c r="AM15" s="139"/>
      <c r="AN15" s="140"/>
      <c r="AO15" s="141"/>
      <c r="AP15" t="s" s="142">
        <f>IF(AO15&lt;&gt;"",AM15*3600+AN15*60+AO15,"")</f>
      </c>
      <c r="AQ15" s="139"/>
      <c r="AR15" s="140"/>
      <c r="AS15" s="141"/>
      <c r="AT15" t="s" s="143">
        <f>IF(AS15&lt;&gt;"",AQ15*3600+AR15*60+AS15,"")</f>
      </c>
      <c r="AU15" t="s" s="144">
        <f>IF(AO15&lt;&gt;"",AT15-AP15,"")</f>
      </c>
      <c r="AV15" s="145">
        <v>0</v>
      </c>
      <c r="AW15" s="138">
        <v>0</v>
      </c>
      <c r="AX15" s="141"/>
      <c r="AY15" t="s" s="142">
        <f>IF(AX15&lt;&gt;"",AX15-AW15,"")</f>
      </c>
      <c r="AZ15" t="s" s="142">
        <f>IF(AT15&lt;&gt;"",AY15*10000-AU15,"")</f>
      </c>
      <c r="BA15" t="s" s="142">
        <f>IF(AX15&lt;&gt;"",RANK(AZ15,$AZ$5:$AZ$25,0),"")</f>
      </c>
      <c r="BB15" s="146">
        <v>0</v>
      </c>
      <c r="BC15" s="166">
        <f>IF($C15,$C15,"")</f>
        <v>634</v>
      </c>
      <c r="BD15" s="147"/>
      <c r="BE15" s="148"/>
      <c r="BF15" s="149">
        <f>BE15+BD15</f>
        <v>0</v>
      </c>
      <c r="BG15" s="147"/>
      <c r="BH15" s="148"/>
      <c r="BI15" s="149">
        <f>BH15+BG15</f>
        <v>0</v>
      </c>
      <c r="BJ15" s="147"/>
      <c r="BK15" s="148"/>
      <c r="BL15" s="149">
        <f>BK15+BJ15</f>
        <v>0</v>
      </c>
      <c r="BM15" s="147"/>
      <c r="BN15" s="148"/>
      <c r="BO15" s="149">
        <f>BN15+BM15</f>
        <v>0</v>
      </c>
      <c r="BP15" t="s" s="143">
        <f>IF(BD15&lt;&gt;"",BO15+BL15+BI15+BF15,"")</f>
      </c>
      <c r="BQ15" t="s" s="144">
        <f>IF(BD15&lt;&gt;"",RANK(BP15,$BP$5:$BP$25,0),"")</f>
      </c>
      <c r="BR15" s="130">
        <v>0</v>
      </c>
      <c r="BS15" s="166">
        <f>IF($C15,$C15,"")</f>
        <v>634</v>
      </c>
      <c r="BT15" s="174">
        <f>C1:C25</f>
        <v>634</v>
      </c>
    </row>
    <row r="16" ht="25" customHeight="1">
      <c r="A16" s="121">
        <f>IF(C16,RANK(B16,$B$5:$B$25),"")</f>
        <v>12</v>
      </c>
      <c r="B16" s="122">
        <f>IF(C16,(O16+AK16+BB16+BR16),"")</f>
        <v>238</v>
      </c>
      <c r="C16" s="123">
        <v>611</v>
      </c>
      <c r="D16" t="s" s="124">
        <v>236</v>
      </c>
      <c r="E16" t="s" s="124">
        <v>188</v>
      </c>
      <c r="F16" t="s" s="124">
        <v>83</v>
      </c>
      <c r="G16" t="s" s="124">
        <v>74</v>
      </c>
      <c r="H16" t="s" s="124">
        <v>12</v>
      </c>
      <c r="I16" s="125">
        <f>IF(C16,N16,"")</f>
        <v>11</v>
      </c>
      <c r="J16" s="126">
        <f>IF(C16,AJ16,"")</f>
        <v>12</v>
      </c>
      <c r="K16" t="s" s="127">
        <f>IF(C16,BA16,"")</f>
      </c>
      <c r="L16" s="125">
        <f>IF(C16,BL16,"")</f>
        <v>0</v>
      </c>
      <c r="M16" s="165">
        <f>IF($C16,$C16,"")</f>
        <v>611</v>
      </c>
      <c r="N16" s="129">
        <v>11</v>
      </c>
      <c r="O16" s="130">
        <v>120</v>
      </c>
      <c r="P16" s="166">
        <f>IF($C16,$C16,"")</f>
        <v>611</v>
      </c>
      <c r="Q16" s="132">
        <v>0</v>
      </c>
      <c r="R16" s="129">
        <v>0</v>
      </c>
      <c r="S16" s="133">
        <v>0</v>
      </c>
      <c r="T16" s="134">
        <f>IF(S16&lt;&gt;"",Q16*3600+R16*60+S16,"")</f>
        <v>0</v>
      </c>
      <c r="U16" s="135">
        <v>1</v>
      </c>
      <c r="V16" s="136">
        <v>39</v>
      </c>
      <c r="W16" s="137">
        <v>94</v>
      </c>
      <c r="X16" s="134">
        <f>IF(W16&lt;&gt;"",U16*60+V16+W16/100,"")</f>
        <v>99.94</v>
      </c>
      <c r="Y16" s="134">
        <f>IF(W16&lt;&gt;"",X16-T16,"")</f>
        <v>99.94</v>
      </c>
      <c r="Z16" s="132">
        <v>0</v>
      </c>
      <c r="AA16" s="129">
        <v>0</v>
      </c>
      <c r="AB16" s="133">
        <v>0</v>
      </c>
      <c r="AC16" s="134">
        <f>IF(AB16&lt;&gt;"",Z16*3600+AA16*60+AB16,"")</f>
        <v>0</v>
      </c>
      <c r="AD16" s="132">
        <v>1</v>
      </c>
      <c r="AE16" s="129">
        <v>33</v>
      </c>
      <c r="AF16" s="137">
        <v>50</v>
      </c>
      <c r="AG16" s="134">
        <f>IF(AF16&lt;&gt;"",AD16*60+AE16+AF16/100,"")</f>
        <v>93.5</v>
      </c>
      <c r="AH16" s="134">
        <f>IF(AF16&lt;&gt;"",AG16-AC16,"")</f>
        <v>93.5</v>
      </c>
      <c r="AI16" s="121">
        <f>IF(OR(Y16&lt;&gt;"",AH16&lt;&gt;""),MIN(Y16,AH16),"")</f>
        <v>93.5</v>
      </c>
      <c r="AJ16" s="138">
        <f>IF(AI16&lt;&gt;"",RANK(AI16,$AI$5:$AI$25,1),"")</f>
        <v>12</v>
      </c>
      <c r="AK16" s="130">
        <v>118</v>
      </c>
      <c r="AL16" s="166">
        <f>IF($C16,$C16,"")</f>
        <v>611</v>
      </c>
      <c r="AM16" s="139"/>
      <c r="AN16" s="140"/>
      <c r="AO16" s="141"/>
      <c r="AP16" t="s" s="142">
        <f>IF(AO16&lt;&gt;"",AM16*3600+AN16*60+AO16,"")</f>
      </c>
      <c r="AQ16" s="139"/>
      <c r="AR16" s="140"/>
      <c r="AS16" s="141"/>
      <c r="AT16" t="s" s="143">
        <f>IF(AS16&lt;&gt;"",AQ16*3600+AR16*60+AS16,"")</f>
      </c>
      <c r="AU16" t="s" s="144">
        <f>IF(AO16&lt;&gt;"",AT16-AP16,"")</f>
      </c>
      <c r="AV16" s="145">
        <v>0</v>
      </c>
      <c r="AW16" s="138">
        <v>0</v>
      </c>
      <c r="AX16" s="141"/>
      <c r="AY16" t="s" s="142">
        <f>IF(AX16&lt;&gt;"",AX16-AW16,"")</f>
      </c>
      <c r="AZ16" t="s" s="142">
        <f>IF(AT16&lt;&gt;"",AY16*10000-AU16,"")</f>
      </c>
      <c r="BA16" t="s" s="142">
        <f>IF(AX16&lt;&gt;"",RANK(AZ16,$AZ$5:$AZ$25,0),"")</f>
      </c>
      <c r="BB16" s="146">
        <v>0</v>
      </c>
      <c r="BC16" s="166">
        <f>IF($C16,$C16,"")</f>
        <v>611</v>
      </c>
      <c r="BD16" s="147"/>
      <c r="BE16" s="148"/>
      <c r="BF16" s="149">
        <f>BE16+BD16</f>
        <v>0</v>
      </c>
      <c r="BG16" s="147"/>
      <c r="BH16" s="148"/>
      <c r="BI16" s="149">
        <f>BH16+BG16</f>
        <v>0</v>
      </c>
      <c r="BJ16" s="147"/>
      <c r="BK16" s="148"/>
      <c r="BL16" s="149">
        <f>BK16+BJ16</f>
        <v>0</v>
      </c>
      <c r="BM16" s="147"/>
      <c r="BN16" s="148"/>
      <c r="BO16" s="149">
        <f>BN16+BM16</f>
        <v>0</v>
      </c>
      <c r="BP16" t="s" s="143">
        <f>IF(BD16&lt;&gt;"",BO16+BL16+BI16+BF16,"")</f>
      </c>
      <c r="BQ16" t="s" s="144">
        <f>IF(BD16&lt;&gt;"",RANK(BP16,$BP$5:$BP$25,0),"")</f>
      </c>
      <c r="BR16" s="130">
        <v>0</v>
      </c>
      <c r="BS16" s="166">
        <f>IF($C16,$C16,"")</f>
        <v>611</v>
      </c>
      <c r="BT16" s="167">
        <f>C1:C25</f>
        <v>611</v>
      </c>
    </row>
    <row r="17" ht="24.95" customHeight="1">
      <c r="A17" s="121">
        <f>IF(C17,RANK(B17,$B$5:$B$25),"")</f>
        <v>13</v>
      </c>
      <c r="B17" s="122">
        <f>IF(C17,(O17+AK17+BB17+BR17),"")</f>
        <v>237</v>
      </c>
      <c r="C17" s="123">
        <v>639</v>
      </c>
      <c r="D17" t="s" s="124">
        <v>237</v>
      </c>
      <c r="E17" t="s" s="124">
        <v>238</v>
      </c>
      <c r="F17" t="s" s="124">
        <v>73</v>
      </c>
      <c r="G17" t="s" s="124">
        <v>74</v>
      </c>
      <c r="H17" t="s" s="124">
        <v>12</v>
      </c>
      <c r="I17" s="125">
        <f>IF(C17,N17,"")</f>
        <v>10</v>
      </c>
      <c r="J17" s="126">
        <f>IF(C17,AJ17,"")</f>
        <v>14</v>
      </c>
      <c r="K17" t="s" s="127">
        <f>IF(C17,BA17,"")</f>
      </c>
      <c r="L17" s="125">
        <f>IF(C17,BL17,"")</f>
        <v>0</v>
      </c>
      <c r="M17" s="165">
        <f>IF($C17,$C17,"")</f>
        <v>639</v>
      </c>
      <c r="N17" s="129">
        <v>10</v>
      </c>
      <c r="O17" s="130">
        <v>123</v>
      </c>
      <c r="P17" s="166">
        <f>IF($C17,$C17,"")</f>
        <v>639</v>
      </c>
      <c r="Q17" s="132">
        <v>0</v>
      </c>
      <c r="R17" s="129">
        <v>0</v>
      </c>
      <c r="S17" s="133">
        <v>0</v>
      </c>
      <c r="T17" s="134">
        <f>IF(S17&lt;&gt;"",Q17*3600+R17*60+S17,"")</f>
        <v>0</v>
      </c>
      <c r="U17" s="135">
        <v>1</v>
      </c>
      <c r="V17" s="136">
        <v>36</v>
      </c>
      <c r="W17" s="137">
        <v>66</v>
      </c>
      <c r="X17" s="134">
        <f>IF(W17&lt;&gt;"",U17*60+V17+W17/100,"")</f>
        <v>96.66</v>
      </c>
      <c r="Y17" s="134">
        <f>IF(W17&lt;&gt;"",X17-T17,"")</f>
        <v>96.66</v>
      </c>
      <c r="Z17" s="132">
        <v>0</v>
      </c>
      <c r="AA17" s="129">
        <v>0</v>
      </c>
      <c r="AB17" s="133">
        <v>0</v>
      </c>
      <c r="AC17" s="134">
        <f>IF(AB17&lt;&gt;"",Z17*3600+AA17*60+AB17,"")</f>
        <v>0</v>
      </c>
      <c r="AD17" s="132">
        <v>1</v>
      </c>
      <c r="AE17" s="129">
        <v>33</v>
      </c>
      <c r="AF17" s="137">
        <v>92</v>
      </c>
      <c r="AG17" s="134">
        <f>IF(AF17&lt;&gt;"",AD17*60+AE17+AF17/100,"")</f>
        <v>93.92</v>
      </c>
      <c r="AH17" s="134">
        <f>IF(AF17&lt;&gt;"",AG17-AC17,"")</f>
        <v>93.92</v>
      </c>
      <c r="AI17" s="121">
        <f>IF(OR(Y17&lt;&gt;"",AH17&lt;&gt;""),MIN(Y17,AH17),"")</f>
        <v>93.92</v>
      </c>
      <c r="AJ17" s="138">
        <f>IF(AI17&lt;&gt;"",RANK(AI17,$AI$5:$AI$25,1),"")</f>
        <v>14</v>
      </c>
      <c r="AK17" s="130">
        <v>114</v>
      </c>
      <c r="AL17" s="166">
        <f>IF($C17,$C17,"")</f>
        <v>639</v>
      </c>
      <c r="AM17" s="139"/>
      <c r="AN17" s="140"/>
      <c r="AO17" s="141"/>
      <c r="AP17" t="s" s="142">
        <f>IF(AO17&lt;&gt;"",AM17*3600+AN17*60+AO17,"")</f>
      </c>
      <c r="AQ17" s="139"/>
      <c r="AR17" s="140"/>
      <c r="AS17" s="141"/>
      <c r="AT17" t="s" s="143">
        <f>IF(AS17&lt;&gt;"",AQ17*3600+AR17*60+AS17,"")</f>
      </c>
      <c r="AU17" t="s" s="144">
        <f>IF(AO17&lt;&gt;"",AT17-AP17,"")</f>
      </c>
      <c r="AV17" s="145">
        <v>0</v>
      </c>
      <c r="AW17" s="138">
        <v>0</v>
      </c>
      <c r="AX17" s="141"/>
      <c r="AY17" t="s" s="142">
        <f>IF(AX17&lt;&gt;"",AX17-AW17,"")</f>
      </c>
      <c r="AZ17" t="s" s="142">
        <f>IF(AT17&lt;&gt;"",AY17*10000-AU17,"")</f>
      </c>
      <c r="BA17" t="s" s="142">
        <f>IF(AX17&lt;&gt;"",RANK(AZ17,$AZ$5:$AZ$25,0),"")</f>
      </c>
      <c r="BB17" s="146">
        <v>0</v>
      </c>
      <c r="BC17" s="166">
        <f>IF($C17,$C17,"")</f>
        <v>639</v>
      </c>
      <c r="BD17" s="147"/>
      <c r="BE17" s="148"/>
      <c r="BF17" s="149">
        <f>BE17+BD17</f>
        <v>0</v>
      </c>
      <c r="BG17" s="147"/>
      <c r="BH17" s="148"/>
      <c r="BI17" s="149">
        <f>BH17+BG17</f>
        <v>0</v>
      </c>
      <c r="BJ17" s="147"/>
      <c r="BK17" s="148"/>
      <c r="BL17" s="149">
        <f>BK17+BJ17</f>
        <v>0</v>
      </c>
      <c r="BM17" s="147"/>
      <c r="BN17" s="148"/>
      <c r="BO17" s="149">
        <f>BN17+BM17</f>
        <v>0</v>
      </c>
      <c r="BP17" t="s" s="143">
        <f>IF(BD17&lt;&gt;"",BO17+BL17+BI17+BF17,"")</f>
      </c>
      <c r="BQ17" t="s" s="144">
        <f>IF(BD17&lt;&gt;"",RANK(BP17,$BP$5:$BP$25,0),"")</f>
      </c>
      <c r="BR17" s="130">
        <v>0</v>
      </c>
      <c r="BS17" s="166">
        <f>IF($C17,$C17,"")</f>
        <v>639</v>
      </c>
      <c r="BT17" s="172">
        <f>C1:C25</f>
        <v>639</v>
      </c>
    </row>
    <row r="18" ht="25" customHeight="1">
      <c r="A18" s="121">
        <f>IF(C18,RANK(B18,$B$5:$B$25),"")</f>
        <v>14</v>
      </c>
      <c r="B18" s="122">
        <f>IF(C18,(O18+AK18+BB18+BR18),"")</f>
        <v>235</v>
      </c>
      <c r="C18" s="123">
        <v>645</v>
      </c>
      <c r="D18" t="s" s="124">
        <v>239</v>
      </c>
      <c r="E18" t="s" s="124">
        <v>120</v>
      </c>
      <c r="F18" t="s" s="124">
        <v>240</v>
      </c>
      <c r="G18" t="s" s="124">
        <v>74</v>
      </c>
      <c r="H18" t="s" s="124">
        <v>12</v>
      </c>
      <c r="I18" s="125">
        <f>IF(C18,N18,"")</f>
        <v>8</v>
      </c>
      <c r="J18" s="126">
        <f>IF(C18,AJ18,"")</f>
        <v>18</v>
      </c>
      <c r="K18" t="s" s="127">
        <f>IF(C18,BA18,"")</f>
      </c>
      <c r="L18" s="125">
        <f>IF(C18,BL18,"")</f>
        <v>0</v>
      </c>
      <c r="M18" s="165">
        <f>IF($C18,$C18,"")</f>
        <v>645</v>
      </c>
      <c r="N18" s="129">
        <v>8</v>
      </c>
      <c r="O18" s="130">
        <v>129</v>
      </c>
      <c r="P18" s="166">
        <f>IF($C18,$C18,"")</f>
        <v>645</v>
      </c>
      <c r="Q18" s="132">
        <v>0</v>
      </c>
      <c r="R18" s="129">
        <v>0</v>
      </c>
      <c r="S18" s="133">
        <v>0</v>
      </c>
      <c r="T18" s="134">
        <f>IF(S18&lt;&gt;"",Q18*3600+R18*60+S18,"")</f>
        <v>0</v>
      </c>
      <c r="U18" s="135">
        <v>1</v>
      </c>
      <c r="V18" s="136">
        <v>38</v>
      </c>
      <c r="W18" s="137">
        <v>75</v>
      </c>
      <c r="X18" s="134">
        <f>IF(W18&lt;&gt;"",U18*60+V18+W18/100,"")</f>
        <v>98.75</v>
      </c>
      <c r="Y18" s="134">
        <f>IF(W18&lt;&gt;"",X18-T18,"")</f>
        <v>98.75</v>
      </c>
      <c r="Z18" s="132">
        <v>0</v>
      </c>
      <c r="AA18" s="129">
        <v>0</v>
      </c>
      <c r="AB18" s="133">
        <v>0</v>
      </c>
      <c r="AC18" s="134">
        <f>IF(AB18&lt;&gt;"",Z18*3600+AA18*60+AB18,"")</f>
        <v>0</v>
      </c>
      <c r="AD18" s="132">
        <v>1</v>
      </c>
      <c r="AE18" s="129">
        <v>36</v>
      </c>
      <c r="AF18" s="137">
        <v>87</v>
      </c>
      <c r="AG18" s="134">
        <f>IF(AF18&lt;&gt;"",AD18*60+AE18+AF18/100,"")</f>
        <v>96.87</v>
      </c>
      <c r="AH18" s="134">
        <f>IF(AF18&lt;&gt;"",AG18-AC18,"")</f>
        <v>96.87</v>
      </c>
      <c r="AI18" s="121">
        <f>IF(OR(Y18&lt;&gt;"",AH18&lt;&gt;""),MIN(Y18,AH18),"")</f>
        <v>96.87</v>
      </c>
      <c r="AJ18" s="138">
        <f>IF(AI18&lt;&gt;"",RANK(AI18,$AI$5:$AI$25,1),"")</f>
        <v>18</v>
      </c>
      <c r="AK18" s="130">
        <v>106</v>
      </c>
      <c r="AL18" s="166">
        <f>IF($C18,$C18,"")</f>
        <v>645</v>
      </c>
      <c r="AM18" s="139"/>
      <c r="AN18" s="140"/>
      <c r="AO18" s="141"/>
      <c r="AP18" t="s" s="142">
        <f>IF(AO18&lt;&gt;"",AM18*3600+AN18*60+AO18,"")</f>
      </c>
      <c r="AQ18" s="139"/>
      <c r="AR18" s="140"/>
      <c r="AS18" s="141"/>
      <c r="AT18" t="s" s="143">
        <f>IF(AS18&lt;&gt;"",AQ18*3600+AR18*60+AS18,"")</f>
      </c>
      <c r="AU18" t="s" s="144">
        <f>IF(AO18&lt;&gt;"",AT18-AP18,"")</f>
      </c>
      <c r="AV18" s="145">
        <v>0</v>
      </c>
      <c r="AW18" s="138">
        <v>0</v>
      </c>
      <c r="AX18" s="141"/>
      <c r="AY18" t="s" s="142">
        <f>IF(AX18&lt;&gt;"",AX18-AW18,"")</f>
      </c>
      <c r="AZ18" t="s" s="142">
        <f>IF(AT18&lt;&gt;"",AY18*10000-AU18,"")</f>
      </c>
      <c r="BA18" t="s" s="142">
        <f>IF(AX18&lt;&gt;"",RANK(AZ18,$AZ$5:$AZ$25,0),"")</f>
      </c>
      <c r="BB18" s="146">
        <v>0</v>
      </c>
      <c r="BC18" s="166">
        <f>IF($C18,$C18,"")</f>
        <v>645</v>
      </c>
      <c r="BD18" s="147"/>
      <c r="BE18" s="148"/>
      <c r="BF18" s="149">
        <f>BE18+BD18</f>
        <v>0</v>
      </c>
      <c r="BG18" s="147"/>
      <c r="BH18" s="148"/>
      <c r="BI18" s="149">
        <f>BH18+BG18</f>
        <v>0</v>
      </c>
      <c r="BJ18" s="147"/>
      <c r="BK18" s="148"/>
      <c r="BL18" s="149">
        <f>BK18+BJ18</f>
        <v>0</v>
      </c>
      <c r="BM18" s="147"/>
      <c r="BN18" s="148"/>
      <c r="BO18" s="149">
        <f>BN18+BM18</f>
        <v>0</v>
      </c>
      <c r="BP18" t="s" s="143">
        <f>IF(BD18&lt;&gt;"",BO18+BL18+BI18+BF18,"")</f>
      </c>
      <c r="BQ18" t="s" s="144">
        <f>IF(BD18&lt;&gt;"",RANK(BP18,$BP$5:$BP$25,0),"")</f>
      </c>
      <c r="BR18" s="130">
        <v>0</v>
      </c>
      <c r="BS18" s="166">
        <f>IF($C18,$C18,"")</f>
        <v>645</v>
      </c>
      <c r="BT18" s="176">
        <f>C1:C25</f>
        <v>645</v>
      </c>
    </row>
    <row r="19" ht="25" customHeight="1">
      <c r="A19" s="121">
        <f>IF(C19,RANK(B19,$B$5:$B$25),"")</f>
        <v>15</v>
      </c>
      <c r="B19" s="122">
        <f>IF(C19,(O19+AK19+BB19+BR19),"")</f>
        <v>234</v>
      </c>
      <c r="C19" s="123">
        <v>656</v>
      </c>
      <c r="D19" t="s" s="154">
        <v>153</v>
      </c>
      <c r="E19" t="s" s="154">
        <v>241</v>
      </c>
      <c r="F19" t="s" s="154">
        <v>96</v>
      </c>
      <c r="G19" t="s" s="124">
        <v>97</v>
      </c>
      <c r="H19" t="s" s="124">
        <v>12</v>
      </c>
      <c r="I19" s="125">
        <f>IF(C19,N19,"")</f>
        <v>17</v>
      </c>
      <c r="J19" s="126">
        <f>IF(C19,AJ19,"")</f>
        <v>9</v>
      </c>
      <c r="K19" t="s" s="127">
        <f>IF(C19,BA19,"")</f>
      </c>
      <c r="L19" s="125">
        <f>IF(C19,BL19,"")</f>
        <v>0</v>
      </c>
      <c r="M19" s="165">
        <f>IF($C19,$C19,"")</f>
        <v>656</v>
      </c>
      <c r="N19" s="129">
        <v>17</v>
      </c>
      <c r="O19" s="130">
        <v>108</v>
      </c>
      <c r="P19" s="166">
        <f>IF($C19,$C19,"")</f>
        <v>656</v>
      </c>
      <c r="Q19" s="132">
        <v>0</v>
      </c>
      <c r="R19" s="129">
        <v>0</v>
      </c>
      <c r="S19" s="133">
        <v>0</v>
      </c>
      <c r="T19" s="134">
        <f>IF(S19&lt;&gt;"",Q19*3600+R19*60+S19,"")</f>
        <v>0</v>
      </c>
      <c r="U19" s="135">
        <v>1</v>
      </c>
      <c r="V19" s="136">
        <v>31</v>
      </c>
      <c r="W19" s="137">
        <v>25</v>
      </c>
      <c r="X19" s="134">
        <f>IF(W19&lt;&gt;"",U19*60+V19+W19/100,"")</f>
        <v>91.25</v>
      </c>
      <c r="Y19" s="134">
        <f>IF(W19&lt;&gt;"",X19-T19,"")</f>
        <v>91.25</v>
      </c>
      <c r="Z19" s="132">
        <v>0</v>
      </c>
      <c r="AA19" s="129">
        <v>0</v>
      </c>
      <c r="AB19" s="133">
        <v>0</v>
      </c>
      <c r="AC19" s="134">
        <f>IF(AB19&lt;&gt;"",Z19*3600+AA19*60+AB19,"")</f>
        <v>0</v>
      </c>
      <c r="AD19" s="132">
        <v>1</v>
      </c>
      <c r="AE19" s="129">
        <v>31</v>
      </c>
      <c r="AF19" s="137">
        <v>25</v>
      </c>
      <c r="AG19" s="134">
        <f>IF(AF19&lt;&gt;"",AD19*60+AE19+AF19/100,"")</f>
        <v>91.25</v>
      </c>
      <c r="AH19" s="134">
        <f>IF(AF19&lt;&gt;"",AG19-AC19,"")</f>
        <v>91.25</v>
      </c>
      <c r="AI19" s="121">
        <f>IF(OR(Y19&lt;&gt;"",AH19&lt;&gt;""),MIN(Y19,AH19),"")</f>
        <v>91.25</v>
      </c>
      <c r="AJ19" s="138">
        <f>IF(AI19&lt;&gt;"",RANK(AI19,$AI$5:$AI$25,1),"")</f>
        <v>9</v>
      </c>
      <c r="AK19" s="130">
        <v>126</v>
      </c>
      <c r="AL19" s="166">
        <f>IF($C19,$C19,"")</f>
        <v>656</v>
      </c>
      <c r="AM19" s="139"/>
      <c r="AN19" s="140"/>
      <c r="AO19" s="141"/>
      <c r="AP19" t="s" s="142">
        <f>IF(AO19&lt;&gt;"",AM19*3600+AN19*60+AO19,"")</f>
      </c>
      <c r="AQ19" s="139"/>
      <c r="AR19" s="140"/>
      <c r="AS19" s="141"/>
      <c r="AT19" t="s" s="143">
        <f>IF(AS19&lt;&gt;"",AQ19*3600+AR19*60+AS19,"")</f>
      </c>
      <c r="AU19" t="s" s="144">
        <f>IF(AO19&lt;&gt;"",AT19-AP19,"")</f>
      </c>
      <c r="AV19" s="145">
        <v>0</v>
      </c>
      <c r="AW19" s="138">
        <v>0</v>
      </c>
      <c r="AX19" s="141"/>
      <c r="AY19" t="s" s="142">
        <f>IF(AX19&lt;&gt;"",AX19-AW19,"")</f>
      </c>
      <c r="AZ19" t="s" s="142">
        <f>IF(AT19&lt;&gt;"",AY19*10000-AU19,"")</f>
      </c>
      <c r="BA19" t="s" s="142">
        <f>IF(AX19&lt;&gt;"",RANK(AZ19,$AZ$5:$AZ$25,0),"")</f>
      </c>
      <c r="BB19" s="146">
        <v>0</v>
      </c>
      <c r="BC19" s="166">
        <f>IF($C19,$C19,"")</f>
        <v>656</v>
      </c>
      <c r="BD19" s="147"/>
      <c r="BE19" s="148"/>
      <c r="BF19" s="149">
        <f>BE19+BD19</f>
        <v>0</v>
      </c>
      <c r="BG19" s="147"/>
      <c r="BH19" s="148"/>
      <c r="BI19" s="149">
        <f>BH19+BG19</f>
        <v>0</v>
      </c>
      <c r="BJ19" s="147"/>
      <c r="BK19" s="148"/>
      <c r="BL19" s="149">
        <f>BK19+BJ19</f>
        <v>0</v>
      </c>
      <c r="BM19" s="147"/>
      <c r="BN19" s="148"/>
      <c r="BO19" s="149">
        <f>BN19+BM19</f>
        <v>0</v>
      </c>
      <c r="BP19" t="s" s="143">
        <f>IF(BD19&lt;&gt;"",BO19+BL19+BI19+BF19,"")</f>
      </c>
      <c r="BQ19" t="s" s="144">
        <f>IF(BD19&lt;&gt;"",RANK(BP19,$BP$5:$BP$25,0),"")</f>
      </c>
      <c r="BR19" s="130">
        <v>0</v>
      </c>
      <c r="BS19" s="166">
        <f>IF($C19,$C19,"")</f>
        <v>656</v>
      </c>
      <c r="BT19" s="167">
        <f>C1:C25</f>
        <v>656</v>
      </c>
    </row>
    <row r="20" ht="24.95" customHeight="1">
      <c r="A20" s="121">
        <f>IF(C20,RANK(B20,$B$5:$B$25),"")</f>
        <v>16</v>
      </c>
      <c r="B20" s="122">
        <f>IF(C20,(O20+AK20+BB20+BR20),"")</f>
        <v>230</v>
      </c>
      <c r="C20" s="123">
        <v>621</v>
      </c>
      <c r="D20" t="s" s="154">
        <v>242</v>
      </c>
      <c r="E20" t="s" s="154">
        <v>243</v>
      </c>
      <c r="F20" t="s" s="154">
        <v>87</v>
      </c>
      <c r="G20" t="s" s="124">
        <v>97</v>
      </c>
      <c r="H20" t="s" s="124">
        <v>12</v>
      </c>
      <c r="I20" s="125">
        <f>IF(C20,N20,"")</f>
        <v>16</v>
      </c>
      <c r="J20" s="126">
        <f>IF(C20,AJ20,"")</f>
        <v>11</v>
      </c>
      <c r="K20" t="s" s="127">
        <f>IF(C20,BA20,"")</f>
      </c>
      <c r="L20" s="125">
        <f>IF(C20,BL20,"")</f>
        <v>0</v>
      </c>
      <c r="M20" s="165">
        <f>IF($C20,$C20,"")</f>
        <v>621</v>
      </c>
      <c r="N20" s="129">
        <v>16</v>
      </c>
      <c r="O20" s="130">
        <v>110</v>
      </c>
      <c r="P20" s="166">
        <f>IF($C20,$C20,"")</f>
        <v>621</v>
      </c>
      <c r="Q20" s="132">
        <v>0</v>
      </c>
      <c r="R20" s="129">
        <v>0</v>
      </c>
      <c r="S20" s="133">
        <v>0</v>
      </c>
      <c r="T20" s="134">
        <f>IF(S20&lt;&gt;"",Q20*3600+R20*60+S20,"")</f>
        <v>0</v>
      </c>
      <c r="U20" s="135">
        <v>1</v>
      </c>
      <c r="V20" s="136">
        <v>34</v>
      </c>
      <c r="W20" s="137">
        <v>72</v>
      </c>
      <c r="X20" s="134">
        <f>IF(W20&lt;&gt;"",U20*60+V20+W20/100,"")</f>
        <v>94.72</v>
      </c>
      <c r="Y20" s="134">
        <f>IF(W20&lt;&gt;"",X20-T20,"")</f>
        <v>94.72</v>
      </c>
      <c r="Z20" s="132">
        <v>0</v>
      </c>
      <c r="AA20" s="129">
        <v>0</v>
      </c>
      <c r="AB20" s="133">
        <v>0</v>
      </c>
      <c r="AC20" s="134">
        <f>IF(AB20&lt;&gt;"",Z20*3600+AA20*60+AB20,"")</f>
        <v>0</v>
      </c>
      <c r="AD20" s="132">
        <v>1</v>
      </c>
      <c r="AE20" s="129">
        <v>32</v>
      </c>
      <c r="AF20" s="137">
        <v>90</v>
      </c>
      <c r="AG20" s="134">
        <f>IF(AF20&lt;&gt;"",AD20*60+AE20+AF20/100,"")</f>
        <v>92.90000000000001</v>
      </c>
      <c r="AH20" s="134">
        <f>IF(AF20&lt;&gt;"",AG20-AC20,"")</f>
        <v>92.90000000000001</v>
      </c>
      <c r="AI20" s="121">
        <f>IF(OR(Y20&lt;&gt;"",AH20&lt;&gt;""),MIN(Y20,AH20),"")</f>
        <v>92.90000000000001</v>
      </c>
      <c r="AJ20" s="138">
        <f>IF(AI20&lt;&gt;"",RANK(AI20,$AI$5:$AI$25,1),"")</f>
        <v>11</v>
      </c>
      <c r="AK20" s="130">
        <v>120</v>
      </c>
      <c r="AL20" s="166">
        <f>IF($C20,$C20,"")</f>
        <v>621</v>
      </c>
      <c r="AM20" s="139"/>
      <c r="AN20" s="140"/>
      <c r="AO20" s="141"/>
      <c r="AP20" t="s" s="142">
        <f>IF(AO20&lt;&gt;"",AM20*3600+AN20*60+AO20,"")</f>
      </c>
      <c r="AQ20" s="139"/>
      <c r="AR20" s="140"/>
      <c r="AS20" s="141"/>
      <c r="AT20" t="s" s="143">
        <f>IF(AS20&lt;&gt;"",AQ20*3600+AR20*60+AS20,"")</f>
      </c>
      <c r="AU20" t="s" s="144">
        <f>IF(AO20&lt;&gt;"",AT20-AP20,"")</f>
      </c>
      <c r="AV20" s="145">
        <v>0</v>
      </c>
      <c r="AW20" s="138">
        <v>0</v>
      </c>
      <c r="AX20" s="141"/>
      <c r="AY20" t="s" s="142">
        <f>IF(AX20&lt;&gt;"",AX20-AW20,"")</f>
      </c>
      <c r="AZ20" t="s" s="142">
        <f>IF(AT20&lt;&gt;"",AY20*10000-AU20,"")</f>
      </c>
      <c r="BA20" t="s" s="142">
        <f>IF(AX20&lt;&gt;"",RANK(AZ20,$AZ$5:$AZ$25,0),"")</f>
      </c>
      <c r="BB20" s="146">
        <v>0</v>
      </c>
      <c r="BC20" s="166">
        <f>IF($C20,$C20,"")</f>
        <v>621</v>
      </c>
      <c r="BD20" s="147"/>
      <c r="BE20" s="148"/>
      <c r="BF20" s="149">
        <f>BE20+BD20</f>
        <v>0</v>
      </c>
      <c r="BG20" s="147"/>
      <c r="BH20" s="148"/>
      <c r="BI20" s="149">
        <f>BH20+BG20</f>
        <v>0</v>
      </c>
      <c r="BJ20" s="147"/>
      <c r="BK20" s="148"/>
      <c r="BL20" s="149">
        <f>BK20+BJ20</f>
        <v>0</v>
      </c>
      <c r="BM20" s="147"/>
      <c r="BN20" s="148"/>
      <c r="BO20" s="149">
        <f>BN20+BM20</f>
        <v>0</v>
      </c>
      <c r="BP20" t="s" s="143">
        <f>IF(BD20&lt;&gt;"",BO20+BL20+BI20+BF20,"")</f>
      </c>
      <c r="BQ20" t="s" s="144">
        <f>IF(BD20&lt;&gt;"",RANK(BP20,$BP$5:$BP$25,0),"")</f>
      </c>
      <c r="BR20" s="130">
        <v>0</v>
      </c>
      <c r="BS20" s="166">
        <f>IF($C20,$C20,"")</f>
        <v>621</v>
      </c>
      <c r="BT20" s="172">
        <f>C1:C25</f>
        <v>621</v>
      </c>
    </row>
    <row r="21" ht="24.95" customHeight="1">
      <c r="A21" s="121">
        <f>IF(C21,RANK(B21,$B$5:$B$25),"")</f>
        <v>17</v>
      </c>
      <c r="B21" s="122">
        <f>IF(C21,(O21+AK21+BB21+BR21),"")</f>
        <v>224</v>
      </c>
      <c r="C21" s="123">
        <v>628</v>
      </c>
      <c r="D21" t="s" s="124">
        <v>142</v>
      </c>
      <c r="E21" t="s" s="124">
        <v>244</v>
      </c>
      <c r="F21" t="s" s="124">
        <v>121</v>
      </c>
      <c r="G21" t="s" s="124">
        <v>74</v>
      </c>
      <c r="H21" t="s" s="124">
        <v>12</v>
      </c>
      <c r="I21" s="125">
        <f>IF(C21,N21,"")</f>
        <v>14</v>
      </c>
      <c r="J21" s="126">
        <f>IF(C21,AJ21,"")</f>
        <v>16</v>
      </c>
      <c r="K21" t="s" s="127">
        <f>IF(C21,BA21,"")</f>
      </c>
      <c r="L21" s="125">
        <f>IF(C21,BL21,"")</f>
        <v>0</v>
      </c>
      <c r="M21" s="165">
        <f>IF($C21,$C21,"")</f>
        <v>628</v>
      </c>
      <c r="N21" s="129">
        <v>14</v>
      </c>
      <c r="O21" s="130">
        <v>114</v>
      </c>
      <c r="P21" s="166">
        <f>IF($C21,$C21,"")</f>
        <v>628</v>
      </c>
      <c r="Q21" s="132">
        <v>0</v>
      </c>
      <c r="R21" s="129">
        <v>0</v>
      </c>
      <c r="S21" s="133">
        <v>0</v>
      </c>
      <c r="T21" s="134">
        <f>IF(S21&lt;&gt;"",Q21*3600+R21*60+S21,"")</f>
        <v>0</v>
      </c>
      <c r="U21" s="135">
        <v>1</v>
      </c>
      <c r="V21" s="136">
        <v>35</v>
      </c>
      <c r="W21" s="137">
        <v>56</v>
      </c>
      <c r="X21" s="134">
        <f>IF(W21&lt;&gt;"",U21*60+V21+W21/100,"")</f>
        <v>95.56</v>
      </c>
      <c r="Y21" s="134">
        <f>IF(W21&lt;&gt;"",X21-T21,"")</f>
        <v>95.56</v>
      </c>
      <c r="Z21" s="132">
        <v>0</v>
      </c>
      <c r="AA21" s="129">
        <v>0</v>
      </c>
      <c r="AB21" s="133">
        <v>0</v>
      </c>
      <c r="AC21" s="134">
        <f>IF(AB21&lt;&gt;"",Z21*3600+AA21*60+AB21,"")</f>
        <v>0</v>
      </c>
      <c r="AD21" s="132">
        <v>1</v>
      </c>
      <c r="AE21" s="129">
        <v>37</v>
      </c>
      <c r="AF21" s="137">
        <v>5</v>
      </c>
      <c r="AG21" s="134">
        <f>IF(AF21&lt;&gt;"",AD21*60+AE21+AF21/100,"")</f>
        <v>97.05</v>
      </c>
      <c r="AH21" s="134">
        <f>IF(AF21&lt;&gt;"",AG21-AC21,"")</f>
        <v>97.05</v>
      </c>
      <c r="AI21" s="121">
        <f>IF(OR(Y21&lt;&gt;"",AH21&lt;&gt;""),MIN(Y21,AH21),"")</f>
        <v>95.56</v>
      </c>
      <c r="AJ21" s="138">
        <f>IF(AI21&lt;&gt;"",RANK(AI21,$AI$5:$AI$25,1),"")</f>
        <v>16</v>
      </c>
      <c r="AK21" s="130">
        <v>110</v>
      </c>
      <c r="AL21" s="166">
        <f>IF($C21,$C21,"")</f>
        <v>628</v>
      </c>
      <c r="AM21" s="139"/>
      <c r="AN21" s="140"/>
      <c r="AO21" s="141"/>
      <c r="AP21" t="s" s="142">
        <f>IF(AO21&lt;&gt;"",AM21*3600+AN21*60+AO21,"")</f>
      </c>
      <c r="AQ21" s="139"/>
      <c r="AR21" s="140"/>
      <c r="AS21" s="141"/>
      <c r="AT21" t="s" s="143">
        <f>IF(AS21&lt;&gt;"",AQ21*3600+AR21*60+AS21,"")</f>
      </c>
      <c r="AU21" t="s" s="144">
        <f>IF(AO21&lt;&gt;"",AT21-AP21,"")</f>
      </c>
      <c r="AV21" s="145">
        <v>0</v>
      </c>
      <c r="AW21" s="138">
        <v>0</v>
      </c>
      <c r="AX21" s="141"/>
      <c r="AY21" t="s" s="142">
        <f>IF(AX21&lt;&gt;"",AX21-AW21,"")</f>
      </c>
      <c r="AZ21" t="s" s="142">
        <f>IF(AT21&lt;&gt;"",AY21*10000-AU21,"")</f>
      </c>
      <c r="BA21" t="s" s="142">
        <f>IF(AX21&lt;&gt;"",RANK(AZ21,$AZ$5:$AZ$25,0),"")</f>
      </c>
      <c r="BB21" s="146">
        <v>0</v>
      </c>
      <c r="BC21" s="166">
        <f>IF($C21,$C21,"")</f>
        <v>628</v>
      </c>
      <c r="BD21" s="147"/>
      <c r="BE21" s="148"/>
      <c r="BF21" s="149">
        <f>BE21+BD21</f>
        <v>0</v>
      </c>
      <c r="BG21" s="147"/>
      <c r="BH21" s="148"/>
      <c r="BI21" s="149">
        <f>BH21+BG21</f>
        <v>0</v>
      </c>
      <c r="BJ21" s="147"/>
      <c r="BK21" s="148"/>
      <c r="BL21" s="149">
        <f>BK21+BJ21</f>
        <v>0</v>
      </c>
      <c r="BM21" s="147"/>
      <c r="BN21" s="148"/>
      <c r="BO21" s="149">
        <f>BN21+BM21</f>
        <v>0</v>
      </c>
      <c r="BP21" t="s" s="143">
        <f>IF(BD21&lt;&gt;"",BO21+BL21+BI21+BF21,"")</f>
      </c>
      <c r="BQ21" t="s" s="144">
        <f>IF(BD21&lt;&gt;"",RANK(BP21,$BP$5:$BP$25,0),"")</f>
      </c>
      <c r="BR21" s="130">
        <v>0</v>
      </c>
      <c r="BS21" s="166">
        <f>IF($C21,$C21,"")</f>
        <v>628</v>
      </c>
      <c r="BT21" s="172">
        <f>C1:C25</f>
        <v>628</v>
      </c>
    </row>
    <row r="22" ht="24.95" customHeight="1">
      <c r="A22" s="121">
        <v>18</v>
      </c>
      <c r="B22" s="122">
        <f>IF(C22,(O22+AK22+BB22+BR22),"")</f>
        <v>224</v>
      </c>
      <c r="C22" s="123">
        <v>651</v>
      </c>
      <c r="D22" t="s" s="154">
        <v>245</v>
      </c>
      <c r="E22" t="s" s="154">
        <v>246</v>
      </c>
      <c r="F22" t="s" s="154">
        <v>73</v>
      </c>
      <c r="G22" t="s" s="124">
        <v>97</v>
      </c>
      <c r="H22" t="s" s="124">
        <v>12</v>
      </c>
      <c r="I22" s="125">
        <f>IF(C22,N22,"")</f>
        <v>15</v>
      </c>
      <c r="J22" s="126">
        <f>IF(C22,AJ22,"")</f>
        <v>15</v>
      </c>
      <c r="K22" t="s" s="127">
        <f>IF(C22,BA22,"")</f>
      </c>
      <c r="L22" s="125">
        <f>IF(C22,BL22,"")</f>
        <v>0</v>
      </c>
      <c r="M22" s="165">
        <f>IF($C22,$C22,"")</f>
        <v>651</v>
      </c>
      <c r="N22" s="129">
        <v>15</v>
      </c>
      <c r="O22" s="130">
        <v>112</v>
      </c>
      <c r="P22" s="166">
        <f>IF($C22,$C22,"")</f>
        <v>651</v>
      </c>
      <c r="Q22" s="132">
        <v>0</v>
      </c>
      <c r="R22" s="129">
        <v>0</v>
      </c>
      <c r="S22" s="133">
        <v>0</v>
      </c>
      <c r="T22" s="134">
        <f>IF(S22&lt;&gt;"",Q22*3600+R22*60+S22,"")</f>
        <v>0</v>
      </c>
      <c r="U22" s="135">
        <v>1</v>
      </c>
      <c r="V22" s="136">
        <v>38</v>
      </c>
      <c r="W22" s="137">
        <v>7</v>
      </c>
      <c r="X22" s="134">
        <f>IF(W22&lt;&gt;"",U22*60+V22+W22/100,"")</f>
        <v>98.06999999999999</v>
      </c>
      <c r="Y22" s="134">
        <f>IF(W22&lt;&gt;"",X22-T22,"")</f>
        <v>98.06999999999999</v>
      </c>
      <c r="Z22" s="132">
        <v>0</v>
      </c>
      <c r="AA22" s="129">
        <v>0</v>
      </c>
      <c r="AB22" s="133">
        <v>0</v>
      </c>
      <c r="AC22" s="134">
        <f>IF(AB22&lt;&gt;"",Z22*3600+AA22*60+AB22,"")</f>
        <v>0</v>
      </c>
      <c r="AD22" s="132">
        <v>1</v>
      </c>
      <c r="AE22" s="129">
        <v>35</v>
      </c>
      <c r="AF22" s="137">
        <v>35</v>
      </c>
      <c r="AG22" s="134">
        <f>IF(AF22&lt;&gt;"",AD22*60+AE22+AF22/100,"")</f>
        <v>95.34999999999999</v>
      </c>
      <c r="AH22" s="134">
        <f>IF(AF22&lt;&gt;"",AG22-AC22,"")</f>
        <v>95.34999999999999</v>
      </c>
      <c r="AI22" s="121">
        <f>IF(OR(Y22&lt;&gt;"",AH22&lt;&gt;""),MIN(Y22,AH22),"")</f>
        <v>95.34999999999999</v>
      </c>
      <c r="AJ22" s="138">
        <f>IF(AI22&lt;&gt;"",RANK(AI22,$AI$5:$AI$25,1),"")</f>
        <v>15</v>
      </c>
      <c r="AK22" s="130">
        <v>112</v>
      </c>
      <c r="AL22" s="166">
        <f>IF($C22,$C22,"")</f>
        <v>651</v>
      </c>
      <c r="AM22" s="139"/>
      <c r="AN22" s="140"/>
      <c r="AO22" s="141"/>
      <c r="AP22" t="s" s="142">
        <f>IF(AO22&lt;&gt;"",AM22*3600+AN22*60+AO22,"")</f>
      </c>
      <c r="AQ22" s="139"/>
      <c r="AR22" s="140"/>
      <c r="AS22" s="141"/>
      <c r="AT22" t="s" s="143">
        <f>IF(AS22&lt;&gt;"",AQ22*3600+AR22*60+AS22,"")</f>
      </c>
      <c r="AU22" t="s" s="144">
        <f>IF(AO22&lt;&gt;"",AT22-AP22,"")</f>
      </c>
      <c r="AV22" s="145">
        <v>0</v>
      </c>
      <c r="AW22" s="138">
        <v>0</v>
      </c>
      <c r="AX22" s="141"/>
      <c r="AY22" t="s" s="142">
        <f>IF(AX22&lt;&gt;"",AX22-AW22,"")</f>
      </c>
      <c r="AZ22" t="s" s="142">
        <f>IF(AT22&lt;&gt;"",AY22*10000-AU22,"")</f>
      </c>
      <c r="BA22" t="s" s="142">
        <f>IF(AX22&lt;&gt;"",RANK(AZ22,$AZ$5:$AZ$25,0),"")</f>
      </c>
      <c r="BB22" s="146">
        <v>0</v>
      </c>
      <c r="BC22" s="166">
        <f>IF($C22,$C22,"")</f>
        <v>651</v>
      </c>
      <c r="BD22" s="147"/>
      <c r="BE22" s="148"/>
      <c r="BF22" s="149">
        <f>BE22+BD22</f>
        <v>0</v>
      </c>
      <c r="BG22" s="147"/>
      <c r="BH22" s="148"/>
      <c r="BI22" s="149">
        <f>BH22+BG22</f>
        <v>0</v>
      </c>
      <c r="BJ22" s="147"/>
      <c r="BK22" s="148"/>
      <c r="BL22" s="149">
        <f>BK22+BJ22</f>
        <v>0</v>
      </c>
      <c r="BM22" s="147"/>
      <c r="BN22" s="148"/>
      <c r="BO22" s="149">
        <f>BN22+BM22</f>
        <v>0</v>
      </c>
      <c r="BP22" t="s" s="143">
        <f>IF(BD22&lt;&gt;"",BO22+BL22+BI22+BF22,"")</f>
      </c>
      <c r="BQ22" t="s" s="144">
        <f>IF(BD22&lt;&gt;"",RANK(BP22,$BP$5:$BP$25,0),"")</f>
      </c>
      <c r="BR22" s="130">
        <v>0</v>
      </c>
      <c r="BS22" s="166">
        <f>IF($C22,$C22,"")</f>
        <v>651</v>
      </c>
      <c r="BT22" s="172">
        <f>C1:C25</f>
        <v>651</v>
      </c>
    </row>
    <row r="23" ht="24.95" customHeight="1">
      <c r="A23" s="121">
        <f>IF(C23,RANK(B23,$B$5:$B$25),"")</f>
        <v>19</v>
      </c>
      <c r="B23" s="122">
        <f>IF(C23,(O23+AK23+BB23+BR23),"")</f>
        <v>206</v>
      </c>
      <c r="C23" s="123">
        <v>653</v>
      </c>
      <c r="D23" t="s" s="124">
        <v>247</v>
      </c>
      <c r="E23" t="s" s="124">
        <v>248</v>
      </c>
      <c r="F23" t="s" s="124">
        <v>80</v>
      </c>
      <c r="G23" t="s" s="124">
        <v>74</v>
      </c>
      <c r="H23" t="s" s="124">
        <v>12</v>
      </c>
      <c r="I23" s="125">
        <f>IF(C23,N23,"")</f>
        <v>20</v>
      </c>
      <c r="J23" s="126">
        <f>IF(C23,AJ23,"")</f>
        <v>19</v>
      </c>
      <c r="K23" t="s" s="127">
        <f>IF(C23,BA23,"")</f>
      </c>
      <c r="L23" s="125">
        <f>IF(C23,BL23,"")</f>
        <v>0</v>
      </c>
      <c r="M23" s="165">
        <f>IF($C23,$C23,"")</f>
        <v>653</v>
      </c>
      <c r="N23" s="129">
        <v>20</v>
      </c>
      <c r="O23" s="130">
        <v>102</v>
      </c>
      <c r="P23" s="166">
        <f>IF($C23,$C23,"")</f>
        <v>653</v>
      </c>
      <c r="Q23" s="132">
        <v>0</v>
      </c>
      <c r="R23" s="129">
        <v>0</v>
      </c>
      <c r="S23" s="133">
        <v>0</v>
      </c>
      <c r="T23" s="134">
        <f>IF(S23&lt;&gt;"",Q23*3600+R23*60+S23,"")</f>
        <v>0</v>
      </c>
      <c r="U23" s="135">
        <v>1</v>
      </c>
      <c r="V23" s="136">
        <v>43</v>
      </c>
      <c r="W23" s="137">
        <v>37</v>
      </c>
      <c r="X23" s="134">
        <f>IF(W23&lt;&gt;"",U23*60+V23+W23/100,"")</f>
        <v>103.37</v>
      </c>
      <c r="Y23" s="134">
        <f>IF(W23&lt;&gt;"",X23-T23,"")</f>
        <v>103.37</v>
      </c>
      <c r="Z23" s="132">
        <v>0</v>
      </c>
      <c r="AA23" s="129">
        <v>0</v>
      </c>
      <c r="AB23" s="133">
        <v>0</v>
      </c>
      <c r="AC23" s="134">
        <f>IF(AB23&lt;&gt;"",Z23*3600+AA23*60+AB23,"")</f>
        <v>0</v>
      </c>
      <c r="AD23" s="132">
        <v>1</v>
      </c>
      <c r="AE23" s="129">
        <v>41</v>
      </c>
      <c r="AF23" s="137">
        <v>12</v>
      </c>
      <c r="AG23" s="134">
        <f>IF(AF23&lt;&gt;"",AD23*60+AE23+AF23/100,"")</f>
        <v>101.12</v>
      </c>
      <c r="AH23" s="134">
        <f>IF(AF23&lt;&gt;"",AG23-AC23,"")</f>
        <v>101.12</v>
      </c>
      <c r="AI23" s="121">
        <f>IF(OR(Y23&lt;&gt;"",AH23&lt;&gt;""),MIN(Y23,AH23),"")</f>
        <v>101.12</v>
      </c>
      <c r="AJ23" s="138">
        <f>IF(AI23&lt;&gt;"",RANK(AI23,$AI$5:$AI$25,1),"")</f>
        <v>19</v>
      </c>
      <c r="AK23" s="130">
        <v>104</v>
      </c>
      <c r="AL23" s="166">
        <f>IF($C23,$C23,"")</f>
        <v>653</v>
      </c>
      <c r="AM23" s="139"/>
      <c r="AN23" s="140"/>
      <c r="AO23" s="141"/>
      <c r="AP23" t="s" s="142">
        <f>IF(AO23&lt;&gt;"",AM23*3600+AN23*60+AO23,"")</f>
      </c>
      <c r="AQ23" s="139"/>
      <c r="AR23" s="140"/>
      <c r="AS23" s="141"/>
      <c r="AT23" t="s" s="143">
        <f>IF(AS23&lt;&gt;"",AQ23*3600+AR23*60+AS23,"")</f>
      </c>
      <c r="AU23" t="s" s="144">
        <f>IF(AO23&lt;&gt;"",AT23-AP23,"")</f>
      </c>
      <c r="AV23" s="145">
        <v>0</v>
      </c>
      <c r="AW23" s="138">
        <v>0</v>
      </c>
      <c r="AX23" s="141"/>
      <c r="AY23" t="s" s="142">
        <f>IF(AX23&lt;&gt;"",AX23-AW23,"")</f>
      </c>
      <c r="AZ23" t="s" s="142">
        <f>IF(AT23&lt;&gt;"",AY23*10000-AU23,"")</f>
      </c>
      <c r="BA23" t="s" s="142">
        <f>IF(AX23&lt;&gt;"",RANK(AZ23,$AZ$5:$AZ$25,0),"")</f>
      </c>
      <c r="BB23" s="146">
        <v>0</v>
      </c>
      <c r="BC23" s="166">
        <f>IF($C23,$C23,"")</f>
        <v>653</v>
      </c>
      <c r="BD23" s="147"/>
      <c r="BE23" s="148"/>
      <c r="BF23" s="149">
        <f>BE23+BD23</f>
        <v>0</v>
      </c>
      <c r="BG23" s="147"/>
      <c r="BH23" s="148"/>
      <c r="BI23" s="149">
        <f>BH23+BG23</f>
        <v>0</v>
      </c>
      <c r="BJ23" s="147"/>
      <c r="BK23" s="148"/>
      <c r="BL23" s="149">
        <f>BK23+BJ23</f>
        <v>0</v>
      </c>
      <c r="BM23" s="147"/>
      <c r="BN23" s="148"/>
      <c r="BO23" s="149">
        <f>BN23+BM23</f>
        <v>0</v>
      </c>
      <c r="BP23" t="s" s="143">
        <f>IF(BD23&lt;&gt;"",BO23+BL23+BI23+BF23,"")</f>
      </c>
      <c r="BQ23" t="s" s="144">
        <f>IF(BD23&lt;&gt;"",RANK(BP23,$BP$5:$BP$25,0),"")</f>
      </c>
      <c r="BR23" s="130">
        <v>0</v>
      </c>
      <c r="BS23" s="166">
        <f>IF($C23,$C23,"")</f>
        <v>653</v>
      </c>
      <c r="BT23" s="171">
        <f>C1:C25</f>
        <v>653</v>
      </c>
    </row>
    <row r="24" ht="25" customHeight="1">
      <c r="A24" s="121">
        <f>IF(C24,RANK(B24,$B$5:$B$25),"")</f>
        <v>20</v>
      </c>
      <c r="B24" s="122">
        <f>IF(C24,(O24+AK24+BB24+BR24),"")</f>
        <v>204</v>
      </c>
      <c r="C24" s="123">
        <v>631</v>
      </c>
      <c r="D24" t="s" s="124">
        <v>94</v>
      </c>
      <c r="E24" t="s" s="124">
        <v>249</v>
      </c>
      <c r="F24" t="s" s="124">
        <v>96</v>
      </c>
      <c r="G24" t="s" s="124">
        <v>74</v>
      </c>
      <c r="H24" t="s" s="124">
        <v>12</v>
      </c>
      <c r="I24" s="125">
        <f>IF(C24,N24,"")</f>
        <v>19</v>
      </c>
      <c r="J24" s="126">
        <f>IF(C24,AJ24,"")</f>
        <v>21</v>
      </c>
      <c r="K24" t="s" s="127">
        <f>IF(C24,BA24,"")</f>
      </c>
      <c r="L24" s="125">
        <f>IF(C24,BL24,"")</f>
        <v>0</v>
      </c>
      <c r="M24" s="165">
        <f>IF($C24,$C24,"")</f>
        <v>631</v>
      </c>
      <c r="N24" s="129">
        <v>19</v>
      </c>
      <c r="O24" s="130">
        <v>104</v>
      </c>
      <c r="P24" s="166">
        <f>IF($C24,$C24,"")</f>
        <v>631</v>
      </c>
      <c r="Q24" s="132">
        <v>0</v>
      </c>
      <c r="R24" s="129">
        <v>0</v>
      </c>
      <c r="S24" s="133">
        <v>0</v>
      </c>
      <c r="T24" s="134">
        <f>IF(S24&lt;&gt;"",Q24*3600+R24*60+S24,"")</f>
        <v>0</v>
      </c>
      <c r="U24" s="135">
        <v>1</v>
      </c>
      <c r="V24" s="136">
        <v>58</v>
      </c>
      <c r="W24" s="137">
        <v>75</v>
      </c>
      <c r="X24" s="134">
        <f>IF(W24&lt;&gt;"",U24*60+V24+W24/100,"")</f>
        <v>118.75</v>
      </c>
      <c r="Y24" s="134">
        <f>IF(W24&lt;&gt;"",X24-T24,"")</f>
        <v>118.75</v>
      </c>
      <c r="Z24" s="132">
        <v>0</v>
      </c>
      <c r="AA24" s="129">
        <v>0</v>
      </c>
      <c r="AB24" s="133">
        <v>0</v>
      </c>
      <c r="AC24" s="134">
        <f>IF(AB24&lt;&gt;"",Z24*3600+AA24*60+AB24,"")</f>
        <v>0</v>
      </c>
      <c r="AD24" s="132">
        <v>1</v>
      </c>
      <c r="AE24" s="129">
        <v>57</v>
      </c>
      <c r="AF24" s="137">
        <v>16</v>
      </c>
      <c r="AG24" s="134">
        <f>IF(AF24&lt;&gt;"",AD24*60+AE24+AF24/100,"")</f>
        <v>117.16</v>
      </c>
      <c r="AH24" s="134">
        <f>IF(AF24&lt;&gt;"",AG24-AC24,"")</f>
        <v>117.16</v>
      </c>
      <c r="AI24" s="121">
        <f>IF(OR(Y24&lt;&gt;"",AH24&lt;&gt;""),MIN(Y24,AH24),"")</f>
        <v>117.16</v>
      </c>
      <c r="AJ24" s="138">
        <f>IF(AI24&lt;&gt;"",RANK(AI24,$AI$5:$AI$25,1),"")</f>
        <v>21</v>
      </c>
      <c r="AK24" s="130">
        <v>100</v>
      </c>
      <c r="AL24" s="166">
        <f>IF($C24,$C24,"")</f>
        <v>631</v>
      </c>
      <c r="AM24" s="139"/>
      <c r="AN24" s="140"/>
      <c r="AO24" s="141"/>
      <c r="AP24" t="s" s="142">
        <f>IF(AO24&lt;&gt;"",AM24*3600+AN24*60+AO24,"")</f>
      </c>
      <c r="AQ24" s="139"/>
      <c r="AR24" s="140"/>
      <c r="AS24" s="141"/>
      <c r="AT24" t="s" s="143">
        <f>IF(AS24&lt;&gt;"",AQ24*3600+AR24*60+AS24,"")</f>
      </c>
      <c r="AU24" t="s" s="144">
        <f>IF(AO24&lt;&gt;"",AT24-AP24,"")</f>
      </c>
      <c r="AV24" s="145">
        <v>0</v>
      </c>
      <c r="AW24" s="138">
        <v>0</v>
      </c>
      <c r="AX24" s="141"/>
      <c r="AY24" t="s" s="142">
        <f>IF(AX24&lt;&gt;"",AX24-AW24,"")</f>
      </c>
      <c r="AZ24" t="s" s="142">
        <f>IF(AT24&lt;&gt;"",AY24*10000-AU24,"")</f>
      </c>
      <c r="BA24" t="s" s="142">
        <f>IF(AX24&lt;&gt;"",RANK(AZ24,$AZ$5:$AZ$25,0),"")</f>
      </c>
      <c r="BB24" s="146">
        <v>0</v>
      </c>
      <c r="BC24" s="166">
        <f>IF($C24,$C24,"")</f>
        <v>631</v>
      </c>
      <c r="BD24" s="147"/>
      <c r="BE24" s="148"/>
      <c r="BF24" s="149">
        <f>BE24+BD24</f>
        <v>0</v>
      </c>
      <c r="BG24" s="147"/>
      <c r="BH24" s="148"/>
      <c r="BI24" s="149">
        <f>BH24+BG24</f>
        <v>0</v>
      </c>
      <c r="BJ24" s="147"/>
      <c r="BK24" s="148"/>
      <c r="BL24" s="149">
        <f>BK24+BJ24</f>
        <v>0</v>
      </c>
      <c r="BM24" s="147"/>
      <c r="BN24" s="148"/>
      <c r="BO24" s="149">
        <f>BN24+BM24</f>
        <v>0</v>
      </c>
      <c r="BP24" t="s" s="143">
        <f>IF(BD24&lt;&gt;"",BO24+BL24+BI24+BF24,"")</f>
      </c>
      <c r="BQ24" t="s" s="144">
        <f>IF(BD24&lt;&gt;"",RANK(BP24,$BP$5:$BP$25,0),"")</f>
      </c>
      <c r="BR24" s="130">
        <v>0</v>
      </c>
      <c r="BS24" s="166">
        <f>IF($C24,$C24,"")</f>
        <v>631</v>
      </c>
      <c r="BT24" s="176">
        <f>C1:C25</f>
        <v>631</v>
      </c>
    </row>
    <row r="25" ht="24.95" customHeight="1">
      <c r="A25" s="121">
        <f>IF(C25,RANK(B25,$B$5:$B$25),"")</f>
        <v>21</v>
      </c>
      <c r="B25" s="122">
        <f>IF(C25,(O25+AK25+BB25+BR25),"")</f>
        <v>202</v>
      </c>
      <c r="C25" s="123">
        <v>682</v>
      </c>
      <c r="D25" t="s" s="124">
        <v>250</v>
      </c>
      <c r="E25" t="s" s="124">
        <v>251</v>
      </c>
      <c r="F25" t="s" s="124">
        <v>87</v>
      </c>
      <c r="G25" t="s" s="124">
        <v>74</v>
      </c>
      <c r="H25" t="s" s="124">
        <v>12</v>
      </c>
      <c r="I25" s="125">
        <f>IF(C25,N25,"")</f>
        <v>21</v>
      </c>
      <c r="J25" s="126">
        <f>IF(C25,AJ25,"")</f>
        <v>20</v>
      </c>
      <c r="K25" t="s" s="127">
        <f>IF(C25,BA25,"")</f>
      </c>
      <c r="L25" s="125">
        <f>IF(C25,BL25,"")</f>
        <v>0</v>
      </c>
      <c r="M25" s="165">
        <f>IF($C25,$C25,"")</f>
        <v>682</v>
      </c>
      <c r="N25" s="129">
        <v>21</v>
      </c>
      <c r="O25" s="130">
        <v>100</v>
      </c>
      <c r="P25" s="166">
        <f>IF($C25,$C25,"")</f>
        <v>682</v>
      </c>
      <c r="Q25" s="132">
        <v>0</v>
      </c>
      <c r="R25" s="129">
        <v>0</v>
      </c>
      <c r="S25" s="133">
        <v>0</v>
      </c>
      <c r="T25" s="134">
        <f>IF(S25&lt;&gt;"",Q25*3600+R25*60+S25,"")</f>
        <v>0</v>
      </c>
      <c r="U25" s="135">
        <v>1</v>
      </c>
      <c r="V25" s="136">
        <v>54</v>
      </c>
      <c r="W25" s="137">
        <v>91</v>
      </c>
      <c r="X25" s="134">
        <f>IF(W25&lt;&gt;"",U25*60+V25+W25/100,"")</f>
        <v>114.91</v>
      </c>
      <c r="Y25" s="134">
        <f>IF(W25&lt;&gt;"",X25-T25,"")</f>
        <v>114.91</v>
      </c>
      <c r="Z25" s="132">
        <v>0</v>
      </c>
      <c r="AA25" s="129">
        <v>0</v>
      </c>
      <c r="AB25" s="133">
        <v>0</v>
      </c>
      <c r="AC25" s="134">
        <f>IF(AB25&lt;&gt;"",Z25*3600+AA25*60+AB25,"")</f>
        <v>0</v>
      </c>
      <c r="AD25" s="132">
        <v>1</v>
      </c>
      <c r="AE25" s="129">
        <v>53</v>
      </c>
      <c r="AF25" s="137">
        <v>31</v>
      </c>
      <c r="AG25" s="134">
        <f>IF(AF25&lt;&gt;"",AD25*60+AE25+AF25/100,"")</f>
        <v>113.31</v>
      </c>
      <c r="AH25" s="134">
        <f>IF(AF25&lt;&gt;"",AG25-AC25,"")</f>
        <v>113.31</v>
      </c>
      <c r="AI25" s="121">
        <f>IF(OR(Y25&lt;&gt;"",AH25&lt;&gt;""),MIN(Y25,AH25),"")</f>
        <v>113.31</v>
      </c>
      <c r="AJ25" s="138">
        <f>IF(AI25&lt;&gt;"",RANK(AI25,$AI$5:$AI$25,1),"")</f>
        <v>20</v>
      </c>
      <c r="AK25" s="130">
        <v>102</v>
      </c>
      <c r="AL25" s="166">
        <f>IF($C25,$C25,"")</f>
        <v>682</v>
      </c>
      <c r="AM25" s="139"/>
      <c r="AN25" s="140"/>
      <c r="AO25" s="141"/>
      <c r="AP25" t="s" s="142">
        <f>IF(AO25&lt;&gt;"",AM25*3600+AN25*60+AO25,"")</f>
      </c>
      <c r="AQ25" s="139"/>
      <c r="AR25" s="140"/>
      <c r="AS25" s="141"/>
      <c r="AT25" t="s" s="143">
        <f>IF(AS25&lt;&gt;"",AQ25*3600+AR25*60+AS25,"")</f>
      </c>
      <c r="AU25" t="s" s="144">
        <f>IF(AO25&lt;&gt;"",AT25-AP25,"")</f>
      </c>
      <c r="AV25" s="145">
        <v>0</v>
      </c>
      <c r="AW25" s="138">
        <v>0</v>
      </c>
      <c r="AX25" s="141"/>
      <c r="AY25" t="s" s="142">
        <f>IF(AX25&lt;&gt;"",AX25-AW25,"")</f>
      </c>
      <c r="AZ25" t="s" s="142">
        <f>IF(AT25&lt;&gt;"",AY25*10000-AU25,"")</f>
      </c>
      <c r="BA25" t="s" s="142">
        <f>IF(AX25&lt;&gt;"",RANK(AZ25,$AZ$5:$AZ$25,0),"")</f>
      </c>
      <c r="BB25" s="146">
        <v>0</v>
      </c>
      <c r="BC25" s="166">
        <f>IF($C25,$C25,"")</f>
        <v>682</v>
      </c>
      <c r="BD25" s="147"/>
      <c r="BE25" s="148"/>
      <c r="BF25" s="149">
        <f>BE25+BD25</f>
        <v>0</v>
      </c>
      <c r="BG25" s="147"/>
      <c r="BH25" s="148"/>
      <c r="BI25" s="149">
        <f>BH25+BG25</f>
        <v>0</v>
      </c>
      <c r="BJ25" s="147"/>
      <c r="BK25" s="148"/>
      <c r="BL25" s="149">
        <f>BK25+BJ25</f>
        <v>0</v>
      </c>
      <c r="BM25" s="147"/>
      <c r="BN25" s="148"/>
      <c r="BO25" s="149">
        <f>BN25+BM25</f>
        <v>0</v>
      </c>
      <c r="BP25" t="s" s="143">
        <f>IF(BD25&lt;&gt;"",BO25+BL25+BI25+BF25,"")</f>
      </c>
      <c r="BQ25" t="s" s="144">
        <f>IF(BD25&lt;&gt;"",RANK(BP25,$BP$5:$BP$25,0),"")</f>
      </c>
      <c r="BR25" s="130">
        <v>0</v>
      </c>
      <c r="BS25" s="166">
        <f>IF($C25,$C25,"")</f>
        <v>682</v>
      </c>
      <c r="BT25" s="174">
        <f>C1:C25</f>
        <v>682</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3"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BT26"/>
  <sheetViews>
    <sheetView workbookViewId="0" showGridLines="0" defaultGridColor="1"/>
  </sheetViews>
  <sheetFormatPr defaultColWidth="11" defaultRowHeight="12.75" customHeight="1" outlineLevelRow="0" outlineLevelCol="0"/>
  <cols>
    <col min="1" max="2" width="5.85156" style="180" customWidth="1"/>
    <col min="3" max="3" width="7.5" style="180" customWidth="1"/>
    <col min="4" max="4" width="14.8516" style="180" customWidth="1"/>
    <col min="5" max="5" width="8.5" style="180" customWidth="1"/>
    <col min="6" max="6" width="20.6719" style="180" customWidth="1"/>
    <col min="7" max="8" width="5" style="180" customWidth="1"/>
    <col min="9" max="9" hidden="1" width="11" style="180" customWidth="1"/>
    <col min="10" max="10" width="5.17188" style="180" customWidth="1"/>
    <col min="11" max="13" hidden="1" width="11" style="180" customWidth="1"/>
    <col min="14" max="14" width="6" style="180" customWidth="1"/>
    <col min="15" max="15" width="6.67188" style="180" customWidth="1"/>
    <col min="16" max="16" hidden="1" width="11" style="180" customWidth="1"/>
    <col min="17" max="20" width="5.35156" style="180" customWidth="1"/>
    <col min="21" max="23" width="5.85156" style="180" customWidth="1"/>
    <col min="24" max="24" width="6.85156" style="180" customWidth="1"/>
    <col min="25" max="25" width="8.35156" style="180" customWidth="1"/>
    <col min="26" max="29" width="6.85156" style="180" customWidth="1"/>
    <col min="30" max="32" width="5.85156" style="180" customWidth="1"/>
    <col min="33" max="33" width="7.17188" style="180" customWidth="1"/>
    <col min="34" max="34" width="9.17188" style="180" customWidth="1"/>
    <col min="35" max="35" width="8.5" style="180" customWidth="1"/>
    <col min="36" max="36" width="5" style="180" customWidth="1"/>
    <col min="37" max="37" width="5.17188" style="180" customWidth="1"/>
    <col min="38" max="38" hidden="1" width="11" style="180" customWidth="1"/>
    <col min="39" max="50" width="6.67188" style="180" customWidth="1"/>
    <col min="51" max="55" hidden="1" width="11" style="180" customWidth="1"/>
    <col min="56" max="57" width="5.5" style="180" customWidth="1"/>
    <col min="58" max="58" width="5.67188" style="180" customWidth="1"/>
    <col min="59" max="60" width="5.5" style="180" customWidth="1"/>
    <col min="61" max="68" width="5.85156" style="180" customWidth="1"/>
    <col min="69" max="69" width="4.67188" style="180" customWidth="1"/>
    <col min="70" max="70" width="7.17188" style="180" customWidth="1"/>
    <col min="71" max="71" hidden="1" width="11" style="180" customWidth="1"/>
    <col min="72" max="72" width="11" style="180" customWidth="1"/>
    <col min="73" max="16384" width="11" style="180"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SUBTOTAL(3,D5:D26)</f>
        <v>22</v>
      </c>
      <c r="D2" t="s" s="37">
        <v>252</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157"/>
    </row>
    <row r="5" ht="24.95" customHeight="1">
      <c r="A5" s="121">
        <f>IF(C5,RANK(B5,$B$5:$B$26),"")</f>
        <v>1</v>
      </c>
      <c r="B5" s="122">
        <f>IF(C5,(O5+AK5+BB5+BR5),"")</f>
        <v>291</v>
      </c>
      <c r="C5" s="123">
        <v>423</v>
      </c>
      <c r="D5" t="s" s="124">
        <v>253</v>
      </c>
      <c r="E5" t="s" s="124">
        <v>149</v>
      </c>
      <c r="F5" t="s" s="124">
        <v>80</v>
      </c>
      <c r="G5" t="s" s="124">
        <v>74</v>
      </c>
      <c r="H5" t="s" s="164">
        <v>14</v>
      </c>
      <c r="I5" s="125">
        <f>IF(C5,N5,"")</f>
        <v>1</v>
      </c>
      <c r="J5" s="126">
        <f>IF(C5,AJ5,"")</f>
        <v>4</v>
      </c>
      <c r="K5" t="s" s="127">
        <f>IF(C5,BA5,"")</f>
      </c>
      <c r="L5" s="125">
        <f>IF(C5,BL5,"")</f>
        <v>0</v>
      </c>
      <c r="M5" s="165">
        <f>IF($C5,$C5,"")</f>
        <v>423</v>
      </c>
      <c r="N5" s="129">
        <v>1</v>
      </c>
      <c r="O5" s="130">
        <v>150</v>
      </c>
      <c r="P5" s="166">
        <f>IF($C5,$C5,"")</f>
        <v>423</v>
      </c>
      <c r="Q5" s="132">
        <v>0</v>
      </c>
      <c r="R5" s="129">
        <v>0</v>
      </c>
      <c r="S5" s="133">
        <v>0</v>
      </c>
      <c r="T5" s="134">
        <f>IF(S5&lt;&gt;"",Q5*3600+R5*60+S5,"")</f>
        <v>0</v>
      </c>
      <c r="U5" s="135">
        <v>1</v>
      </c>
      <c r="V5" s="136">
        <v>27</v>
      </c>
      <c r="W5" s="137">
        <v>51</v>
      </c>
      <c r="X5" s="134">
        <f>IF(W5&lt;&gt;"",U5*60+V5+W5/100,"")</f>
        <v>87.51000000000001</v>
      </c>
      <c r="Y5" s="134">
        <f>IF(W5&lt;&gt;"",X5-T5,"")</f>
        <v>87.51000000000001</v>
      </c>
      <c r="Z5" s="132">
        <v>0</v>
      </c>
      <c r="AA5" s="129">
        <v>0</v>
      </c>
      <c r="AB5" s="133">
        <v>0</v>
      </c>
      <c r="AC5" s="134">
        <f>IF(AB5&lt;&gt;"",Z5*3600+AA5*60+AB5,"")</f>
        <v>0</v>
      </c>
      <c r="AD5" s="132">
        <v>1</v>
      </c>
      <c r="AE5" s="129">
        <v>25</v>
      </c>
      <c r="AF5" s="137">
        <v>84</v>
      </c>
      <c r="AG5" s="134">
        <f>IF(AF5&lt;&gt;"",AD5*60+AE5+AF5/100,"")</f>
        <v>85.84</v>
      </c>
      <c r="AH5" s="134">
        <f>IF(AF5&lt;&gt;"",AG5-AC5,"")</f>
        <v>85.84</v>
      </c>
      <c r="AI5" s="121">
        <f>IF(OR(Y5&lt;&gt;"",AH5&lt;&gt;""),MIN(Y5,AH5),"")</f>
        <v>85.84</v>
      </c>
      <c r="AJ5" s="138">
        <f>IF(AI5&lt;&gt;"",RANK(AI5,$AI$5:$AI$26,1),"")</f>
        <v>4</v>
      </c>
      <c r="AK5" s="130">
        <v>141</v>
      </c>
      <c r="AL5" s="166">
        <f>IF($C5,$C5,"")</f>
        <v>423</v>
      </c>
      <c r="AM5" s="139"/>
      <c r="AN5" s="140"/>
      <c r="AO5" s="141"/>
      <c r="AP5" t="s" s="142">
        <f>IF(AO5&lt;&gt;"",AM5*3600+AN5*60+AO5,"")</f>
      </c>
      <c r="AQ5" s="139"/>
      <c r="AR5" s="140"/>
      <c r="AS5" s="141"/>
      <c r="AT5" t="s" s="143">
        <f>IF(AS5&lt;&gt;"",AQ5*3600+AR5*60+AS5,"")</f>
      </c>
      <c r="AU5" t="s" s="144">
        <f>IF(AO5&lt;&gt;"",AT5-AP5,"")</f>
      </c>
      <c r="AV5" s="145">
        <v>0</v>
      </c>
      <c r="AW5" s="138">
        <v>0</v>
      </c>
      <c r="AX5" s="141"/>
      <c r="AY5" t="s" s="142">
        <f>IF(AX5&lt;&gt;"",AX5-AW5,"")</f>
      </c>
      <c r="AZ5" t="s" s="142">
        <f>IF(AT5&lt;&gt;"",AY5*10000-AU5,"")</f>
      </c>
      <c r="BA5" t="s" s="142">
        <f>IF(AX5&lt;&gt;"",RANK(AZ5,$AZ$5:$AZ$26,0),"")</f>
      </c>
      <c r="BB5" s="146">
        <v>0</v>
      </c>
      <c r="BC5" s="166">
        <f>IF($C5,$C5,"")</f>
        <v>423</v>
      </c>
      <c r="BD5" s="147"/>
      <c r="BE5" s="148"/>
      <c r="BF5" s="149">
        <f>BE5+BD5</f>
        <v>0</v>
      </c>
      <c r="BG5" s="147"/>
      <c r="BH5" s="148"/>
      <c r="BI5" s="149">
        <f>BH5+BG5</f>
        <v>0</v>
      </c>
      <c r="BJ5" s="147"/>
      <c r="BK5" s="148"/>
      <c r="BL5" s="149">
        <f>BK5+BJ5</f>
        <v>0</v>
      </c>
      <c r="BM5" s="147"/>
      <c r="BN5" s="148"/>
      <c r="BO5" s="149">
        <f>BN5+BM5</f>
        <v>0</v>
      </c>
      <c r="BP5" t="s" s="143">
        <f>IF(BD5&lt;&gt;"",BO5+BL5+BI5+BF5,"")</f>
      </c>
      <c r="BQ5" t="s" s="144">
        <f>IF(BD5&lt;&gt;"",RANK(BP5,$BP$5:$BP$26,0),"")</f>
      </c>
      <c r="BR5" s="130">
        <v>0</v>
      </c>
      <c r="BS5" s="166">
        <f>IF($C5,$C5,"")</f>
        <v>423</v>
      </c>
      <c r="BT5" s="172">
        <f>C1:C26</f>
        <v>423</v>
      </c>
    </row>
    <row r="6" ht="25" customHeight="1">
      <c r="A6" s="121">
        <v>2</v>
      </c>
      <c r="B6" s="122">
        <f>IF(C6,(O6+AK6+BB6+BR6),"")</f>
        <v>291</v>
      </c>
      <c r="C6" s="123">
        <v>435</v>
      </c>
      <c r="D6" t="s" s="124">
        <v>254</v>
      </c>
      <c r="E6" t="s" s="124">
        <v>226</v>
      </c>
      <c r="F6" t="s" s="124">
        <v>73</v>
      </c>
      <c r="G6" t="s" s="124">
        <v>74</v>
      </c>
      <c r="H6" t="s" s="164">
        <v>14</v>
      </c>
      <c r="I6" s="125">
        <f>IF(C6,N6,"")</f>
        <v>4</v>
      </c>
      <c r="J6" s="126">
        <f>IF(C6,AJ6,"")</f>
        <v>1</v>
      </c>
      <c r="K6" t="s" s="127">
        <f>IF(C6,BA6,"")</f>
      </c>
      <c r="L6" s="125">
        <f>IF(C6,BL6,"")</f>
        <v>0</v>
      </c>
      <c r="M6" s="165">
        <f>IF($C6,$C6,"")</f>
        <v>435</v>
      </c>
      <c r="N6" s="129">
        <v>4</v>
      </c>
      <c r="O6" s="130">
        <v>141</v>
      </c>
      <c r="P6" s="166">
        <f>IF($C6,$C6,"")</f>
        <v>435</v>
      </c>
      <c r="Q6" s="132">
        <v>0</v>
      </c>
      <c r="R6" s="129">
        <v>0</v>
      </c>
      <c r="S6" s="133">
        <v>0</v>
      </c>
      <c r="T6" s="134">
        <f>IF(S6&lt;&gt;"",Q6*3600+R6*60+S6,"")</f>
        <v>0</v>
      </c>
      <c r="U6" s="135">
        <v>1</v>
      </c>
      <c r="V6" s="136">
        <v>20</v>
      </c>
      <c r="W6" s="137">
        <v>75</v>
      </c>
      <c r="X6" s="134">
        <f>IF(W6&lt;&gt;"",U6*60+V6+W6/100,"")</f>
        <v>80.75</v>
      </c>
      <c r="Y6" s="134">
        <f>IF(W6&lt;&gt;"",X6-T6,"")</f>
        <v>80.75</v>
      </c>
      <c r="Z6" s="132">
        <v>0</v>
      </c>
      <c r="AA6" s="129">
        <v>0</v>
      </c>
      <c r="AB6" s="133">
        <v>0</v>
      </c>
      <c r="AC6" s="134">
        <f>IF(AB6&lt;&gt;"",Z6*3600+AA6*60+AB6,"")</f>
        <v>0</v>
      </c>
      <c r="AD6" s="132">
        <v>1</v>
      </c>
      <c r="AE6" s="129">
        <v>20</v>
      </c>
      <c r="AF6" s="137">
        <v>51</v>
      </c>
      <c r="AG6" s="134">
        <f>IF(AF6&lt;&gt;"",AD6*60+AE6+AF6/100,"")</f>
        <v>80.51000000000001</v>
      </c>
      <c r="AH6" s="134">
        <f>IF(AF6&lt;&gt;"",AG6-AC6,"")</f>
        <v>80.51000000000001</v>
      </c>
      <c r="AI6" s="121">
        <f>IF(OR(Y6&lt;&gt;"",AH6&lt;&gt;""),MIN(Y6,AH6),"")</f>
        <v>80.51000000000001</v>
      </c>
      <c r="AJ6" s="138">
        <f>IF(AI6&lt;&gt;"",RANK(AI6,$AI$5:$AI$26,1),"")</f>
        <v>1</v>
      </c>
      <c r="AK6" s="130">
        <v>150</v>
      </c>
      <c r="AL6" s="166">
        <f>IF($C6,$C6,"")</f>
        <v>435</v>
      </c>
      <c r="AM6" s="139"/>
      <c r="AN6" s="140"/>
      <c r="AO6" s="141"/>
      <c r="AP6" t="s" s="142">
        <f>IF(AO6&lt;&gt;"",AM6*3600+AN6*60+AO6,"")</f>
      </c>
      <c r="AQ6" s="139"/>
      <c r="AR6" s="140"/>
      <c r="AS6" s="141"/>
      <c r="AT6" t="s" s="143">
        <f>IF(AS6&lt;&gt;"",AQ6*3600+AR6*60+AS6,"")</f>
      </c>
      <c r="AU6" t="s" s="144">
        <f>IF(AO6&lt;&gt;"",AT6-AP6,"")</f>
      </c>
      <c r="AV6" s="145">
        <v>0</v>
      </c>
      <c r="AW6" s="138">
        <v>0</v>
      </c>
      <c r="AX6" s="141"/>
      <c r="AY6" t="s" s="142">
        <f>IF(AX6&lt;&gt;"",AX6-AW6,"")</f>
      </c>
      <c r="AZ6" t="s" s="142">
        <f>IF(AT6&lt;&gt;"",AY6*10000-AU6,"")</f>
      </c>
      <c r="BA6" t="s" s="142">
        <f>IF(AX6&lt;&gt;"",RANK(AZ6,$AZ$5:$AZ$26,0),"")</f>
      </c>
      <c r="BB6" s="146">
        <v>0</v>
      </c>
      <c r="BC6" s="166">
        <f>IF($C6,$C6,"")</f>
        <v>435</v>
      </c>
      <c r="BD6" s="147"/>
      <c r="BE6" s="148"/>
      <c r="BF6" s="149">
        <f>BE6+BD6</f>
        <v>0</v>
      </c>
      <c r="BG6" s="147"/>
      <c r="BH6" s="148"/>
      <c r="BI6" s="149">
        <f>BH6+BG6</f>
        <v>0</v>
      </c>
      <c r="BJ6" s="147"/>
      <c r="BK6" s="148"/>
      <c r="BL6" s="149">
        <f>BK6+BJ6</f>
        <v>0</v>
      </c>
      <c r="BM6" s="147"/>
      <c r="BN6" s="148"/>
      <c r="BO6" s="149">
        <f>BN6+BM6</f>
        <v>0</v>
      </c>
      <c r="BP6" t="s" s="143">
        <f>IF(BD6&lt;&gt;"",BO6+BL6+BI6+BF6,"")</f>
      </c>
      <c r="BQ6" t="s" s="144">
        <f>IF(BD6&lt;&gt;"",RANK(BP6,$BP$5:$BP$26,0),"")</f>
      </c>
      <c r="BR6" s="130">
        <v>0</v>
      </c>
      <c r="BS6" s="166">
        <f>IF($C6,$C6,"")</f>
        <v>435</v>
      </c>
      <c r="BT6" s="171">
        <f>C1:C26</f>
        <v>435</v>
      </c>
    </row>
    <row r="7" ht="24.95" customHeight="1">
      <c r="A7" s="121">
        <f>IF(C7,RANK(B7,$B$5:$B$26),"")</f>
        <v>3</v>
      </c>
      <c r="B7" s="122">
        <f>IF(C7,(O7+AK7+BB7+BR7),"")</f>
        <v>285</v>
      </c>
      <c r="C7" s="123">
        <v>405</v>
      </c>
      <c r="D7" t="s" s="124">
        <v>255</v>
      </c>
      <c r="E7" t="s" s="124">
        <v>256</v>
      </c>
      <c r="F7" t="s" s="124">
        <v>83</v>
      </c>
      <c r="G7" t="s" s="124">
        <v>74</v>
      </c>
      <c r="H7" t="s" s="164">
        <v>14</v>
      </c>
      <c r="I7" s="125">
        <f>IF(C7,N7,"")</f>
        <v>5</v>
      </c>
      <c r="J7" s="126">
        <f>IF(C7,AJ7,"")</f>
        <v>2</v>
      </c>
      <c r="K7" t="s" s="127">
        <f>IF(C7,BA7,"")</f>
      </c>
      <c r="L7" s="125">
        <f>IF(C7,BL7,"")</f>
        <v>0</v>
      </c>
      <c r="M7" s="165">
        <f>IF($C7,$C7,"")</f>
        <v>405</v>
      </c>
      <c r="N7" s="129">
        <v>5</v>
      </c>
      <c r="O7" s="130">
        <v>138</v>
      </c>
      <c r="P7" s="166">
        <f>IF($C7,$C7,"")</f>
        <v>405</v>
      </c>
      <c r="Q7" s="132">
        <v>0</v>
      </c>
      <c r="R7" s="129">
        <v>0</v>
      </c>
      <c r="S7" s="133">
        <v>0</v>
      </c>
      <c r="T7" s="134">
        <f>IF(S7&lt;&gt;"",Q7*3600+R7*60+S7,"")</f>
        <v>0</v>
      </c>
      <c r="U7" s="135">
        <v>1</v>
      </c>
      <c r="V7" s="136">
        <v>22</v>
      </c>
      <c r="W7" s="137">
        <v>81</v>
      </c>
      <c r="X7" s="134">
        <f>IF(W7&lt;&gt;"",U7*60+V7+W7/100,"")</f>
        <v>82.81</v>
      </c>
      <c r="Y7" s="134">
        <f>IF(W7&lt;&gt;"",X7-T7,"")</f>
        <v>82.81</v>
      </c>
      <c r="Z7" s="132">
        <v>0</v>
      </c>
      <c r="AA7" s="129">
        <v>0</v>
      </c>
      <c r="AB7" s="133">
        <v>0</v>
      </c>
      <c r="AC7" s="134">
        <f>IF(AB7&lt;&gt;"",Z7*3600+AA7*60+AB7,"")</f>
        <v>0</v>
      </c>
      <c r="AD7" s="132">
        <v>1</v>
      </c>
      <c r="AE7" s="129">
        <v>22</v>
      </c>
      <c r="AF7" s="137">
        <v>44</v>
      </c>
      <c r="AG7" s="134">
        <f>IF(AF7&lt;&gt;"",AD7*60+AE7+AF7/100,"")</f>
        <v>82.44</v>
      </c>
      <c r="AH7" s="134">
        <f>IF(AF7&lt;&gt;"",AG7-AC7,"")</f>
        <v>82.44</v>
      </c>
      <c r="AI7" s="121">
        <f>IF(OR(Y7&lt;&gt;"",AH7&lt;&gt;""),MIN(Y7,AH7),"")</f>
        <v>82.44</v>
      </c>
      <c r="AJ7" s="138">
        <f>IF(AI7&lt;&gt;"",RANK(AI7,$AI$5:$AI$26,1),"")</f>
        <v>2</v>
      </c>
      <c r="AK7" s="130">
        <v>147</v>
      </c>
      <c r="AL7" s="166">
        <f>IF($C7,$C7,"")</f>
        <v>405</v>
      </c>
      <c r="AM7" s="139"/>
      <c r="AN7" s="140"/>
      <c r="AO7" s="141"/>
      <c r="AP7" t="s" s="142">
        <f>IF(AO7&lt;&gt;"",AM7*3600+AN7*60+AO7,"")</f>
      </c>
      <c r="AQ7" s="139"/>
      <c r="AR7" s="140"/>
      <c r="AS7" s="141"/>
      <c r="AT7" t="s" s="143">
        <f>IF(AS7&lt;&gt;"",AQ7*3600+AR7*60+AS7,"")</f>
      </c>
      <c r="AU7" t="s" s="144">
        <f>IF(AO7&lt;&gt;"",AT7-AP7,"")</f>
      </c>
      <c r="AV7" s="145">
        <v>0</v>
      </c>
      <c r="AW7" s="138">
        <v>0</v>
      </c>
      <c r="AX7" s="141"/>
      <c r="AY7" t="s" s="142">
        <f>IF(AX7&lt;&gt;"",AX7-AW7,"")</f>
      </c>
      <c r="AZ7" t="s" s="142">
        <f>IF(AT7&lt;&gt;"",AY7*10000-AU7,"")</f>
      </c>
      <c r="BA7" t="s" s="142">
        <f>IF(AX7&lt;&gt;"",RANK(AZ7,$AZ$5:$AZ$26,0),"")</f>
      </c>
      <c r="BB7" s="146">
        <v>0</v>
      </c>
      <c r="BC7" s="166">
        <f>IF($C7,$C7,"")</f>
        <v>405</v>
      </c>
      <c r="BD7" s="147"/>
      <c r="BE7" s="148"/>
      <c r="BF7" s="149">
        <f>BE7+BD7</f>
        <v>0</v>
      </c>
      <c r="BG7" s="147"/>
      <c r="BH7" s="148"/>
      <c r="BI7" s="149">
        <f>BH7+BG7</f>
        <v>0</v>
      </c>
      <c r="BJ7" s="147"/>
      <c r="BK7" s="148"/>
      <c r="BL7" s="149">
        <f>BK7+BJ7</f>
        <v>0</v>
      </c>
      <c r="BM7" s="147"/>
      <c r="BN7" s="148"/>
      <c r="BO7" s="149">
        <f>BN7+BM7</f>
        <v>0</v>
      </c>
      <c r="BP7" t="s" s="143">
        <f>IF(BD7&lt;&gt;"",BO7+BL7+BI7+BF7,"")</f>
      </c>
      <c r="BQ7" t="s" s="144">
        <f>IF(BD7&lt;&gt;"",RANK(BP7,$BP$5:$BP$26,0),"")</f>
      </c>
      <c r="BR7" s="130">
        <v>0</v>
      </c>
      <c r="BS7" s="166">
        <f>IF($C7,$C7,"")</f>
        <v>405</v>
      </c>
      <c r="BT7" s="176">
        <f>C1:C26</f>
        <v>405</v>
      </c>
    </row>
    <row r="8" ht="25" customHeight="1">
      <c r="A8" s="121">
        <f>IF(C8,RANK(B8,$B$5:$B$26),"")</f>
        <v>4</v>
      </c>
      <c r="B8" s="122">
        <f>IF(C8,(O8+AK8+BB8+BR8),"")</f>
        <v>276</v>
      </c>
      <c r="C8" s="123">
        <v>445</v>
      </c>
      <c r="D8" t="s" s="124">
        <v>194</v>
      </c>
      <c r="E8" t="s" s="124">
        <v>257</v>
      </c>
      <c r="F8" t="s" s="124">
        <v>196</v>
      </c>
      <c r="G8" t="s" s="124">
        <v>74</v>
      </c>
      <c r="H8" t="s" s="164">
        <v>14</v>
      </c>
      <c r="I8" s="125">
        <f>IF(C8,N8,"")</f>
        <v>3</v>
      </c>
      <c r="J8" s="126">
        <f>IF(C8,AJ8,"")</f>
        <v>7</v>
      </c>
      <c r="K8" t="s" s="127">
        <f>IF(C8,BA8,"")</f>
      </c>
      <c r="L8" s="125">
        <f>IF(C8,BL8,"")</f>
        <v>0</v>
      </c>
      <c r="M8" s="165">
        <f>IF($C8,$C8,"")</f>
        <v>445</v>
      </c>
      <c r="N8" s="129">
        <v>3</v>
      </c>
      <c r="O8" s="130">
        <v>144</v>
      </c>
      <c r="P8" s="166">
        <f>IF($C8,$C8,"")</f>
        <v>445</v>
      </c>
      <c r="Q8" s="132">
        <v>0</v>
      </c>
      <c r="R8" s="129">
        <v>0</v>
      </c>
      <c r="S8" s="133">
        <v>0</v>
      </c>
      <c r="T8" s="134">
        <f>IF(S8&lt;&gt;"",Q8*3600+R8*60+S8,"")</f>
        <v>0</v>
      </c>
      <c r="U8" s="135">
        <v>1</v>
      </c>
      <c r="V8" s="136">
        <v>29</v>
      </c>
      <c r="W8" s="137">
        <v>10</v>
      </c>
      <c r="X8" s="134">
        <f>IF(W8&lt;&gt;"",U8*60+V8+W8/100,"")</f>
        <v>89.09999999999999</v>
      </c>
      <c r="Y8" s="134">
        <f>IF(W8&lt;&gt;"",X8-T8,"")</f>
        <v>89.09999999999999</v>
      </c>
      <c r="Z8" s="132">
        <v>0</v>
      </c>
      <c r="AA8" s="129">
        <v>0</v>
      </c>
      <c r="AB8" s="133">
        <v>0</v>
      </c>
      <c r="AC8" s="134">
        <f>IF(AB8&lt;&gt;"",Z8*3600+AA8*60+AB8,"")</f>
        <v>0</v>
      </c>
      <c r="AD8" s="132">
        <v>1</v>
      </c>
      <c r="AE8" s="129">
        <v>28</v>
      </c>
      <c r="AF8" s="137">
        <v>40</v>
      </c>
      <c r="AG8" s="134">
        <f>IF(AF8&lt;&gt;"",AD8*60+AE8+AF8/100,"")</f>
        <v>88.40000000000001</v>
      </c>
      <c r="AH8" s="134">
        <f>IF(AF8&lt;&gt;"",AG8-AC8,"")</f>
        <v>88.40000000000001</v>
      </c>
      <c r="AI8" s="121">
        <f>IF(OR(Y8&lt;&gt;"",AH8&lt;&gt;""),MIN(Y8,AH8),"")</f>
        <v>88.40000000000001</v>
      </c>
      <c r="AJ8" s="138">
        <f>IF(AI8&lt;&gt;"",RANK(AI8,$AI$5:$AI$26,1),"")</f>
        <v>7</v>
      </c>
      <c r="AK8" s="130">
        <v>132</v>
      </c>
      <c r="AL8" s="166">
        <f>IF($C8,$C8,"")</f>
        <v>445</v>
      </c>
      <c r="AM8" s="139"/>
      <c r="AN8" s="140"/>
      <c r="AO8" s="141"/>
      <c r="AP8" t="s" s="142">
        <f>IF(AO8&lt;&gt;"",AM8*3600+AN8*60+AO8,"")</f>
      </c>
      <c r="AQ8" s="139"/>
      <c r="AR8" s="140"/>
      <c r="AS8" s="141"/>
      <c r="AT8" t="s" s="143">
        <f>IF(AS8&lt;&gt;"",AQ8*3600+AR8*60+AS8,"")</f>
      </c>
      <c r="AU8" t="s" s="144">
        <f>IF(AO8&lt;&gt;"",AT8-AP8,"")</f>
      </c>
      <c r="AV8" s="145">
        <v>0</v>
      </c>
      <c r="AW8" s="138">
        <v>0</v>
      </c>
      <c r="AX8" s="141"/>
      <c r="AY8" t="s" s="142">
        <f>IF(AX8&lt;&gt;"",AX8-AW8,"")</f>
      </c>
      <c r="AZ8" t="s" s="142">
        <f>IF(AT8&lt;&gt;"",AY8*10000-AU8,"")</f>
      </c>
      <c r="BA8" t="s" s="142">
        <f>IF(AX8&lt;&gt;"",RANK(AZ8,$AZ$5:$AZ$26,0),"")</f>
      </c>
      <c r="BB8" s="146">
        <v>0</v>
      </c>
      <c r="BC8" s="166">
        <f>IF($C8,$C8,"")</f>
        <v>445</v>
      </c>
      <c r="BD8" s="147"/>
      <c r="BE8" s="148"/>
      <c r="BF8" s="149">
        <f>BE8+BD8</f>
        <v>0</v>
      </c>
      <c r="BG8" s="147"/>
      <c r="BH8" s="148"/>
      <c r="BI8" s="149">
        <f>BH8+BG8</f>
        <v>0</v>
      </c>
      <c r="BJ8" s="147"/>
      <c r="BK8" s="148"/>
      <c r="BL8" s="149">
        <f>BK8+BJ8</f>
        <v>0</v>
      </c>
      <c r="BM8" s="147"/>
      <c r="BN8" s="148"/>
      <c r="BO8" s="149">
        <f>BN8+BM8</f>
        <v>0</v>
      </c>
      <c r="BP8" t="s" s="143">
        <f>IF(BD8&lt;&gt;"",BO8+BL8+BI8+BF8,"")</f>
      </c>
      <c r="BQ8" t="s" s="144">
        <f>IF(BD8&lt;&gt;"",RANK(BP8,$BP$5:$BP$26,0),"")</f>
      </c>
      <c r="BR8" s="130">
        <v>0</v>
      </c>
      <c r="BS8" s="166">
        <f>IF($C8,$C8,"")</f>
        <v>445</v>
      </c>
      <c r="BT8" s="174">
        <f>C1:C26</f>
        <v>445</v>
      </c>
    </row>
    <row r="9" ht="24.95" customHeight="1">
      <c r="A9" s="121">
        <f>IF(C9,RANK(B9,$B$5:$B$26),"")</f>
        <v>5</v>
      </c>
      <c r="B9" s="122">
        <f>IF(C9,(O9+AK9+BB9+BR9),"")</f>
        <v>261</v>
      </c>
      <c r="C9" s="123">
        <v>412</v>
      </c>
      <c r="D9" t="s" s="124">
        <v>258</v>
      </c>
      <c r="E9" t="s" s="124">
        <v>259</v>
      </c>
      <c r="F9" t="s" s="124">
        <v>196</v>
      </c>
      <c r="G9" t="s" s="124">
        <v>74</v>
      </c>
      <c r="H9" t="s" s="164">
        <v>14</v>
      </c>
      <c r="I9" s="125">
        <f>IF(C9,N9,"")</f>
        <v>2</v>
      </c>
      <c r="J9" s="126">
        <f>IF(C9,AJ9,"")</f>
        <v>14</v>
      </c>
      <c r="K9" t="s" s="127">
        <f>IF(C9,BA9,"")</f>
      </c>
      <c r="L9" s="125">
        <f>IF(C9,BL9,"")</f>
        <v>0</v>
      </c>
      <c r="M9" s="165">
        <f>IF($C9,$C9,"")</f>
        <v>412</v>
      </c>
      <c r="N9" s="129">
        <v>2</v>
      </c>
      <c r="O9" s="130">
        <v>147</v>
      </c>
      <c r="P9" s="166">
        <f>IF($C9,$C9,"")</f>
        <v>412</v>
      </c>
      <c r="Q9" s="132">
        <v>0</v>
      </c>
      <c r="R9" s="129">
        <v>0</v>
      </c>
      <c r="S9" s="133">
        <v>0</v>
      </c>
      <c r="T9" s="134">
        <f>IF(S9&lt;&gt;"",Q9*3600+R9*60+S9,"")</f>
        <v>0</v>
      </c>
      <c r="U9" s="135">
        <v>1</v>
      </c>
      <c r="V9" s="136">
        <v>35</v>
      </c>
      <c r="W9" s="137">
        <v>97</v>
      </c>
      <c r="X9" s="134">
        <f>IF(W9&lt;&gt;"",U9*60+V9+W9/100,"")</f>
        <v>95.97</v>
      </c>
      <c r="Y9" s="134">
        <f>IF(W9&lt;&gt;"",X9-T9,"")</f>
        <v>95.97</v>
      </c>
      <c r="Z9" s="132">
        <v>0</v>
      </c>
      <c r="AA9" s="129">
        <v>0</v>
      </c>
      <c r="AB9" s="133">
        <v>0</v>
      </c>
      <c r="AC9" s="134">
        <f>IF(AB9&lt;&gt;"",Z9*3600+AA9*60+AB9,"")</f>
        <v>0</v>
      </c>
      <c r="AD9" s="132">
        <v>1</v>
      </c>
      <c r="AE9" s="129">
        <v>32</v>
      </c>
      <c r="AF9" s="137">
        <v>87</v>
      </c>
      <c r="AG9" s="134">
        <f>IF(AF9&lt;&gt;"",AD9*60+AE9+AF9/100,"")</f>
        <v>92.87</v>
      </c>
      <c r="AH9" s="134">
        <f>IF(AF9&lt;&gt;"",AG9-AC9,"")</f>
        <v>92.87</v>
      </c>
      <c r="AI9" s="121">
        <f>IF(OR(Y9&lt;&gt;"",AH9&lt;&gt;""),MIN(Y9,AH9),"")</f>
        <v>92.87</v>
      </c>
      <c r="AJ9" s="138">
        <f>IF(AI9&lt;&gt;"",RANK(AI9,$AI$5:$AI$26,1),"")</f>
        <v>14</v>
      </c>
      <c r="AK9" s="130">
        <v>114</v>
      </c>
      <c r="AL9" s="166">
        <f>IF($C9,$C9,"")</f>
        <v>412</v>
      </c>
      <c r="AM9" s="139"/>
      <c r="AN9" s="140"/>
      <c r="AO9" s="141"/>
      <c r="AP9" t="s" s="142">
        <f>IF(AO9&lt;&gt;"",AM9*3600+AN9*60+AO9,"")</f>
      </c>
      <c r="AQ9" s="139"/>
      <c r="AR9" s="140"/>
      <c r="AS9" s="141"/>
      <c r="AT9" t="s" s="143">
        <f>IF(AS9&lt;&gt;"",AQ9*3600+AR9*60+AS9,"")</f>
      </c>
      <c r="AU9" t="s" s="144">
        <f>IF(AO9&lt;&gt;"",AT9-AP9,"")</f>
      </c>
      <c r="AV9" s="145">
        <v>0</v>
      </c>
      <c r="AW9" s="138">
        <v>0</v>
      </c>
      <c r="AX9" s="141"/>
      <c r="AY9" t="s" s="142">
        <f>IF(AX9&lt;&gt;"",AX9-AW9,"")</f>
      </c>
      <c r="AZ9" t="s" s="142">
        <f>IF(AT9&lt;&gt;"",AY9*10000-AU9,"")</f>
      </c>
      <c r="BA9" t="s" s="142">
        <f>IF(AX9&lt;&gt;"",RANK(AZ9,$AZ$5:$AZ$26,0),"")</f>
      </c>
      <c r="BB9" s="146">
        <v>0</v>
      </c>
      <c r="BC9" s="166">
        <f>IF($C9,$C9,"")</f>
        <v>412</v>
      </c>
      <c r="BD9" s="147"/>
      <c r="BE9" s="148"/>
      <c r="BF9" s="149">
        <f>BE9+BD9</f>
        <v>0</v>
      </c>
      <c r="BG9" s="147"/>
      <c r="BH9" s="148"/>
      <c r="BI9" s="149">
        <f>BH9+BG9</f>
        <v>0</v>
      </c>
      <c r="BJ9" s="147"/>
      <c r="BK9" s="148"/>
      <c r="BL9" s="149">
        <f>BK9+BJ9</f>
        <v>0</v>
      </c>
      <c r="BM9" s="147"/>
      <c r="BN9" s="148"/>
      <c r="BO9" s="149">
        <f>BN9+BM9</f>
        <v>0</v>
      </c>
      <c r="BP9" t="s" s="143">
        <f>IF(BD9&lt;&gt;"",BO9+BL9+BI9+BF9,"")</f>
      </c>
      <c r="BQ9" t="s" s="144">
        <f>IF(BD9&lt;&gt;"",RANK(BP9,$BP$5:$BP$26,0),"")</f>
      </c>
      <c r="BR9" s="130">
        <v>0</v>
      </c>
      <c r="BS9" s="166">
        <f>IF($C9,$C9,"")</f>
        <v>412</v>
      </c>
      <c r="BT9" s="167">
        <f>C1:C26</f>
        <v>412</v>
      </c>
    </row>
    <row r="10" ht="25" customHeight="1">
      <c r="A10" s="121">
        <f>IF(C10,RANK(B10,$B$5:$B$26),"")</f>
        <v>6</v>
      </c>
      <c r="B10" s="122">
        <f>IF(C10,(O10+AK10+BB10+BR10),"")</f>
        <v>251</v>
      </c>
      <c r="C10" s="123">
        <v>410</v>
      </c>
      <c r="D10" t="s" s="124">
        <v>260</v>
      </c>
      <c r="E10" t="s" s="124">
        <v>261</v>
      </c>
      <c r="F10" t="s" s="124">
        <v>196</v>
      </c>
      <c r="G10" t="s" s="124">
        <v>74</v>
      </c>
      <c r="H10" t="s" s="164">
        <v>14</v>
      </c>
      <c r="I10" s="125">
        <f>IF(C10,N10,"")</f>
        <v>6</v>
      </c>
      <c r="J10" s="126">
        <f>IF(C10,AJ10,"")</f>
        <v>13</v>
      </c>
      <c r="K10" t="s" s="127">
        <f>IF(C10,BA10,"")</f>
      </c>
      <c r="L10" s="125">
        <f>IF(C10,BL10,"")</f>
        <v>0</v>
      </c>
      <c r="M10" s="165">
        <f>IF($C10,$C10,"")</f>
        <v>410</v>
      </c>
      <c r="N10" s="129">
        <v>6</v>
      </c>
      <c r="O10" s="130">
        <v>135</v>
      </c>
      <c r="P10" s="166">
        <f>IF($C10,$C10,"")</f>
        <v>410</v>
      </c>
      <c r="Q10" s="132">
        <v>0</v>
      </c>
      <c r="R10" s="129">
        <v>0</v>
      </c>
      <c r="S10" s="133">
        <v>0</v>
      </c>
      <c r="T10" s="134">
        <f>IF(S10&lt;&gt;"",Q10*3600+R10*60+S10,"")</f>
        <v>0</v>
      </c>
      <c r="U10" s="135">
        <v>1</v>
      </c>
      <c r="V10" s="136">
        <v>33</v>
      </c>
      <c r="W10" s="137">
        <v>84</v>
      </c>
      <c r="X10" s="134">
        <f>IF(W10&lt;&gt;"",U10*60+V10+W10/100,"")</f>
        <v>93.84</v>
      </c>
      <c r="Y10" s="134">
        <f>IF(W10&lt;&gt;"",X10-T10,"")</f>
        <v>93.84</v>
      </c>
      <c r="Z10" s="132">
        <v>0</v>
      </c>
      <c r="AA10" s="129">
        <v>0</v>
      </c>
      <c r="AB10" s="133">
        <v>0</v>
      </c>
      <c r="AC10" s="134">
        <f>IF(AB10&lt;&gt;"",Z10*3600+AA10*60+AB10,"")</f>
        <v>0</v>
      </c>
      <c r="AD10" s="132">
        <v>1</v>
      </c>
      <c r="AE10" s="129">
        <v>32</v>
      </c>
      <c r="AF10" s="137">
        <v>5</v>
      </c>
      <c r="AG10" s="134">
        <f>IF(AF10&lt;&gt;"",AD10*60+AE10+AF10/100,"")</f>
        <v>92.05</v>
      </c>
      <c r="AH10" s="134">
        <f>IF(AF10&lt;&gt;"",AG10-AC10,"")</f>
        <v>92.05</v>
      </c>
      <c r="AI10" s="121">
        <f>IF(OR(Y10&lt;&gt;"",AH10&lt;&gt;""),MIN(Y10,AH10),"")</f>
        <v>92.05</v>
      </c>
      <c r="AJ10" s="138">
        <f>IF(AI10&lt;&gt;"",RANK(AI10,$AI$5:$AI$26,1),"")</f>
        <v>13</v>
      </c>
      <c r="AK10" s="130">
        <v>116</v>
      </c>
      <c r="AL10" s="166">
        <f>IF($C10,$C10,"")</f>
        <v>410</v>
      </c>
      <c r="AM10" s="139"/>
      <c r="AN10" s="140"/>
      <c r="AO10" s="141"/>
      <c r="AP10" t="s" s="142">
        <f>IF(AO10&lt;&gt;"",AM10*3600+AN10*60+AO10,"")</f>
      </c>
      <c r="AQ10" s="139"/>
      <c r="AR10" s="140"/>
      <c r="AS10" s="141"/>
      <c r="AT10" t="s" s="143">
        <f>IF(AS10&lt;&gt;"",AQ10*3600+AR10*60+AS10,"")</f>
      </c>
      <c r="AU10" t="s" s="144">
        <f>IF(AO10&lt;&gt;"",AT10-AP10,"")</f>
      </c>
      <c r="AV10" s="145">
        <v>0</v>
      </c>
      <c r="AW10" s="138">
        <v>0</v>
      </c>
      <c r="AX10" s="141"/>
      <c r="AY10" t="s" s="142">
        <f>IF(AX10&lt;&gt;"",AX10-AW10,"")</f>
      </c>
      <c r="AZ10" t="s" s="142">
        <f>IF(AT10&lt;&gt;"",AY10*10000-AU10,"")</f>
      </c>
      <c r="BA10" t="s" s="142">
        <f>IF(AX10&lt;&gt;"",RANK(AZ10,$AZ$5:$AZ$26,0),"")</f>
      </c>
      <c r="BB10" s="146">
        <v>0</v>
      </c>
      <c r="BC10" s="166">
        <f>IF($C10,$C10,"")</f>
        <v>410</v>
      </c>
      <c r="BD10" s="147"/>
      <c r="BE10" s="148"/>
      <c r="BF10" s="149">
        <f>BE10+BD10</f>
        <v>0</v>
      </c>
      <c r="BG10" s="147"/>
      <c r="BH10" s="148"/>
      <c r="BI10" s="149">
        <f>BH10+BG10</f>
        <v>0</v>
      </c>
      <c r="BJ10" s="147"/>
      <c r="BK10" s="148"/>
      <c r="BL10" s="149">
        <f>BK10+BJ10</f>
        <v>0</v>
      </c>
      <c r="BM10" s="147"/>
      <c r="BN10" s="148"/>
      <c r="BO10" s="149">
        <f>BN10+BM10</f>
        <v>0</v>
      </c>
      <c r="BP10" t="s" s="143">
        <f>IF(BD10&lt;&gt;"",BO10+BL10+BI10+BF10,"")</f>
      </c>
      <c r="BQ10" t="s" s="144">
        <f>IF(BD10&lt;&gt;"",RANK(BP10,$BP$5:$BP$26,0),"")</f>
      </c>
      <c r="BR10" s="130">
        <v>0</v>
      </c>
      <c r="BS10" s="166">
        <f>IF($C10,$C10,"")</f>
        <v>410</v>
      </c>
      <c r="BT10" s="171">
        <f>C1:C26</f>
        <v>410</v>
      </c>
    </row>
    <row r="11" ht="24.95" customHeight="1">
      <c r="A11" s="121">
        <f>IF(C11,RANK(B11,$B$5:$B$26),"")</f>
        <v>7</v>
      </c>
      <c r="B11" s="122">
        <f>IF(C11,(O11+AK11+BB11+BR11),"")</f>
        <v>250</v>
      </c>
      <c r="C11" s="123">
        <v>459</v>
      </c>
      <c r="D11" t="s" s="124">
        <v>166</v>
      </c>
      <c r="E11" t="s" s="124">
        <v>262</v>
      </c>
      <c r="F11" t="s" s="124">
        <v>168</v>
      </c>
      <c r="G11" t="s" s="124">
        <v>74</v>
      </c>
      <c r="H11" t="s" s="164">
        <v>14</v>
      </c>
      <c r="I11" s="125">
        <f>IF(C11,N11,"")</f>
        <v>18</v>
      </c>
      <c r="J11" s="126">
        <f>IF(C11,AJ11,"")</f>
        <v>3</v>
      </c>
      <c r="K11" t="s" s="127">
        <f>IF(C11,BA11,"")</f>
      </c>
      <c r="L11" s="125">
        <f>IF(C11,BL11,"")</f>
        <v>0</v>
      </c>
      <c r="M11" s="165">
        <f>IF($C11,$C11,"")</f>
        <v>459</v>
      </c>
      <c r="N11" s="129">
        <v>18</v>
      </c>
      <c r="O11" s="130">
        <v>106</v>
      </c>
      <c r="P11" s="166">
        <f>IF($C11,$C11,"")</f>
        <v>459</v>
      </c>
      <c r="Q11" s="132">
        <v>0</v>
      </c>
      <c r="R11" s="129">
        <v>0</v>
      </c>
      <c r="S11" s="133">
        <v>0</v>
      </c>
      <c r="T11" s="134">
        <f>IF(S11&lt;&gt;"",Q11*3600+R11*60+S11,"")</f>
        <v>0</v>
      </c>
      <c r="U11" s="135">
        <v>1</v>
      </c>
      <c r="V11" s="136">
        <v>26</v>
      </c>
      <c r="W11" s="137">
        <v>11</v>
      </c>
      <c r="X11" s="134">
        <f>IF(W11&lt;&gt;"",U11*60+V11+W11/100,"")</f>
        <v>86.11</v>
      </c>
      <c r="Y11" s="134">
        <f>IF(W11&lt;&gt;"",X11-T11,"")</f>
        <v>86.11</v>
      </c>
      <c r="Z11" s="132">
        <v>0</v>
      </c>
      <c r="AA11" s="129">
        <v>0</v>
      </c>
      <c r="AB11" s="133">
        <v>0</v>
      </c>
      <c r="AC11" s="134">
        <f>IF(AB11&lt;&gt;"",Z11*3600+AA11*60+AB11,"")</f>
        <v>0</v>
      </c>
      <c r="AD11" s="132">
        <v>1</v>
      </c>
      <c r="AE11" s="129">
        <v>25</v>
      </c>
      <c r="AF11" s="137">
        <v>3</v>
      </c>
      <c r="AG11" s="134">
        <f>IF(AF11&lt;&gt;"",AD11*60+AE11+AF11/100,"")</f>
        <v>85.03</v>
      </c>
      <c r="AH11" s="134">
        <f>IF(AF11&lt;&gt;"",AG11-AC11,"")</f>
        <v>85.03</v>
      </c>
      <c r="AI11" s="121">
        <f>IF(OR(Y11&lt;&gt;"",AH11&lt;&gt;""),MIN(Y11,AH11),"")</f>
        <v>85.03</v>
      </c>
      <c r="AJ11" s="138">
        <f>IF(AI11&lt;&gt;"",RANK(AI11,$AI$5:$AI$26,1),"")</f>
        <v>3</v>
      </c>
      <c r="AK11" s="130">
        <v>144</v>
      </c>
      <c r="AL11" s="166">
        <f>IF($C11,$C11,"")</f>
        <v>459</v>
      </c>
      <c r="AM11" s="139"/>
      <c r="AN11" s="140"/>
      <c r="AO11" s="141"/>
      <c r="AP11" t="s" s="142">
        <f>IF(AO11&lt;&gt;"",AM11*3600+AN11*60+AO11,"")</f>
      </c>
      <c r="AQ11" s="139"/>
      <c r="AR11" s="140"/>
      <c r="AS11" s="141"/>
      <c r="AT11" t="s" s="143">
        <f>IF(AS11&lt;&gt;"",AQ11*3600+AR11*60+AS11,"")</f>
      </c>
      <c r="AU11" t="s" s="144">
        <f>IF(AO11&lt;&gt;"",AT11-AP11,"")</f>
      </c>
      <c r="AV11" s="145">
        <v>0</v>
      </c>
      <c r="AW11" s="138">
        <v>0</v>
      </c>
      <c r="AX11" s="141"/>
      <c r="AY11" t="s" s="142">
        <f>IF(AX11&lt;&gt;"",AX11-AW11,"")</f>
      </c>
      <c r="AZ11" t="s" s="142">
        <f>IF(AT11&lt;&gt;"",AY11*10000-AU11,"")</f>
      </c>
      <c r="BA11" t="s" s="142">
        <f>IF(AX11&lt;&gt;"",RANK(AZ11,$AZ$5:$AZ$26,0),"")</f>
      </c>
      <c r="BB11" s="146">
        <v>0</v>
      </c>
      <c r="BC11" s="166">
        <f>IF($C11,$C11,"")</f>
        <v>459</v>
      </c>
      <c r="BD11" s="147"/>
      <c r="BE11" s="148"/>
      <c r="BF11" s="149">
        <f>BE11+BD11</f>
        <v>0</v>
      </c>
      <c r="BG11" s="147"/>
      <c r="BH11" s="148"/>
      <c r="BI11" s="149">
        <f>BH11+BG11</f>
        <v>0</v>
      </c>
      <c r="BJ11" s="147"/>
      <c r="BK11" s="148"/>
      <c r="BL11" s="149">
        <f>BK11+BJ11</f>
        <v>0</v>
      </c>
      <c r="BM11" s="147"/>
      <c r="BN11" s="148"/>
      <c r="BO11" s="149">
        <f>BN11+BM11</f>
        <v>0</v>
      </c>
      <c r="BP11" t="s" s="143">
        <f>IF(BD11&lt;&gt;"",BO11+BL11+BI11+BF11,"")</f>
      </c>
      <c r="BQ11" t="s" s="144">
        <f>IF(BD11&lt;&gt;"",RANK(BP11,$BP$5:$BP$26,0),"")</f>
      </c>
      <c r="BR11" s="130">
        <v>0</v>
      </c>
      <c r="BS11" s="166">
        <f>IF($C11,$C11,"")</f>
        <v>459</v>
      </c>
      <c r="BT11" s="173">
        <f>C1:C26</f>
        <v>459</v>
      </c>
    </row>
    <row r="12" ht="24.95" customHeight="1">
      <c r="A12" s="121">
        <f>IF(C12,RANK(B12,$B$5:$B$26),"")</f>
        <v>8</v>
      </c>
      <c r="B12" s="122">
        <f>IF(C12,(O12+AK12+BB12+BR12),"")</f>
        <v>249</v>
      </c>
      <c r="C12" s="123">
        <v>408</v>
      </c>
      <c r="D12" t="s" s="124">
        <v>263</v>
      </c>
      <c r="E12" t="s" s="124">
        <v>264</v>
      </c>
      <c r="F12" t="s" s="124">
        <v>118</v>
      </c>
      <c r="G12" t="s" s="124">
        <v>74</v>
      </c>
      <c r="H12" t="s" s="164">
        <v>14</v>
      </c>
      <c r="I12" s="125">
        <f>IF(C12,N12,"")</f>
        <v>8</v>
      </c>
      <c r="J12" s="126">
        <f>IF(C12,AJ12,"")</f>
        <v>11</v>
      </c>
      <c r="K12" t="s" s="127">
        <f>IF(C12,BA12,"")</f>
      </c>
      <c r="L12" s="125">
        <f>IF(C12,BL12,"")</f>
        <v>0</v>
      </c>
      <c r="M12" s="165">
        <f>IF($C12,$C12,"")</f>
        <v>408</v>
      </c>
      <c r="N12" s="129">
        <v>8</v>
      </c>
      <c r="O12" s="130">
        <v>129</v>
      </c>
      <c r="P12" s="166">
        <f>IF($C12,$C12,"")</f>
        <v>408</v>
      </c>
      <c r="Q12" s="132">
        <v>0</v>
      </c>
      <c r="R12" s="129">
        <v>0</v>
      </c>
      <c r="S12" s="133">
        <v>0</v>
      </c>
      <c r="T12" s="134">
        <f>IF(S12&lt;&gt;"",Q12*3600+R12*60+S12,"")</f>
        <v>0</v>
      </c>
      <c r="U12" s="135">
        <v>1</v>
      </c>
      <c r="V12" s="136">
        <v>30</v>
      </c>
      <c r="W12" s="137">
        <v>75</v>
      </c>
      <c r="X12" s="134">
        <f>IF(W12&lt;&gt;"",U12*60+V12+W12/100,"")</f>
        <v>90.75</v>
      </c>
      <c r="Y12" s="134">
        <f>IF(W12&lt;&gt;"",X12-T12,"")</f>
        <v>90.75</v>
      </c>
      <c r="Z12" s="132">
        <v>0</v>
      </c>
      <c r="AA12" s="129">
        <v>0</v>
      </c>
      <c r="AB12" s="133">
        <v>0</v>
      </c>
      <c r="AC12" s="134">
        <f>IF(AB12&lt;&gt;"",Z12*3600+AA12*60+AB12,"")</f>
        <v>0</v>
      </c>
      <c r="AD12" s="132">
        <v>1</v>
      </c>
      <c r="AE12" s="129">
        <v>30</v>
      </c>
      <c r="AF12" s="137">
        <v>16</v>
      </c>
      <c r="AG12" s="134">
        <f>IF(AF12&lt;&gt;"",AD12*60+AE12+AF12/100,"")</f>
        <v>90.16</v>
      </c>
      <c r="AH12" s="134">
        <f>IF(AF12&lt;&gt;"",AG12-AC12,"")</f>
        <v>90.16</v>
      </c>
      <c r="AI12" s="121">
        <f>IF(OR(Y12&lt;&gt;"",AH12&lt;&gt;""),MIN(Y12,AH12),"")</f>
        <v>90.16</v>
      </c>
      <c r="AJ12" s="138">
        <f>IF(AI12&lt;&gt;"",RANK(AI12,$AI$5:$AI$26,1),"")</f>
        <v>11</v>
      </c>
      <c r="AK12" s="130">
        <v>120</v>
      </c>
      <c r="AL12" s="166">
        <f>IF($C12,$C12,"")</f>
        <v>408</v>
      </c>
      <c r="AM12" s="139"/>
      <c r="AN12" s="140"/>
      <c r="AO12" s="141"/>
      <c r="AP12" t="s" s="142">
        <f>IF(AO12&lt;&gt;"",AM12*3600+AN12*60+AO12,"")</f>
      </c>
      <c r="AQ12" s="139"/>
      <c r="AR12" s="140"/>
      <c r="AS12" s="141"/>
      <c r="AT12" t="s" s="143">
        <f>IF(AS12&lt;&gt;"",AQ12*3600+AR12*60+AS12,"")</f>
      </c>
      <c r="AU12" t="s" s="144">
        <f>IF(AO12&lt;&gt;"",AT12-AP12,"")</f>
      </c>
      <c r="AV12" s="145">
        <v>0</v>
      </c>
      <c r="AW12" s="138">
        <v>0</v>
      </c>
      <c r="AX12" s="141"/>
      <c r="AY12" t="s" s="142">
        <f>IF(AX12&lt;&gt;"",AX12-AW12,"")</f>
      </c>
      <c r="AZ12" t="s" s="142">
        <f>IF(AT12&lt;&gt;"",AY12*10000-AU12,"")</f>
      </c>
      <c r="BA12" t="s" s="142">
        <f>IF(AX12&lt;&gt;"",RANK(AZ12,$AZ$5:$AZ$26,0),"")</f>
      </c>
      <c r="BB12" s="146">
        <v>0</v>
      </c>
      <c r="BC12" s="166">
        <f>IF($C12,$C12,"")</f>
        <v>408</v>
      </c>
      <c r="BD12" s="147"/>
      <c r="BE12" s="148"/>
      <c r="BF12" s="149">
        <f>BE12+BD12</f>
        <v>0</v>
      </c>
      <c r="BG12" s="147"/>
      <c r="BH12" s="148"/>
      <c r="BI12" s="149">
        <f>BH12+BG12</f>
        <v>0</v>
      </c>
      <c r="BJ12" s="147"/>
      <c r="BK12" s="148"/>
      <c r="BL12" s="149">
        <f>BK12+BJ12</f>
        <v>0</v>
      </c>
      <c r="BM12" s="147"/>
      <c r="BN12" s="148"/>
      <c r="BO12" s="149">
        <f>BN12+BM12</f>
        <v>0</v>
      </c>
      <c r="BP12" t="s" s="143">
        <f>IF(BD12&lt;&gt;"",BO12+BL12+BI12+BF12,"")</f>
      </c>
      <c r="BQ12" t="s" s="144">
        <f>IF(BD12&lt;&gt;"",RANK(BP12,$BP$5:$BP$26,0),"")</f>
      </c>
      <c r="BR12" s="130">
        <v>0</v>
      </c>
      <c r="BS12" s="166">
        <f>IF($C12,$C12,"")</f>
        <v>408</v>
      </c>
      <c r="BT12" s="167">
        <f>C1:C26</f>
        <v>408</v>
      </c>
    </row>
    <row r="13" ht="25" customHeight="1">
      <c r="A13" s="121">
        <v>9</v>
      </c>
      <c r="B13" s="122">
        <f>IF(C13,(O13+AK13+BB13+BR13),"")</f>
        <v>249</v>
      </c>
      <c r="C13" s="123">
        <v>416</v>
      </c>
      <c r="D13" t="s" s="124">
        <v>265</v>
      </c>
      <c r="E13" t="s" s="124">
        <v>244</v>
      </c>
      <c r="F13" t="s" s="124">
        <v>168</v>
      </c>
      <c r="G13" t="s" s="124">
        <v>74</v>
      </c>
      <c r="H13" t="s" s="164">
        <v>14</v>
      </c>
      <c r="I13" s="125">
        <f>IF(C13,N13,"")</f>
        <v>9</v>
      </c>
      <c r="J13" s="126">
        <f>IF(C13,AJ13,"")</f>
        <v>10</v>
      </c>
      <c r="K13" t="s" s="127">
        <f>IF(C13,BA13,"")</f>
      </c>
      <c r="L13" s="125">
        <f>IF(C13,BL13,"")</f>
        <v>0</v>
      </c>
      <c r="M13" s="165">
        <f>IF($C13,$C13,"")</f>
        <v>416</v>
      </c>
      <c r="N13" s="129">
        <v>9</v>
      </c>
      <c r="O13" s="130">
        <v>126</v>
      </c>
      <c r="P13" s="166">
        <f>IF($C13,$C13,"")</f>
        <v>416</v>
      </c>
      <c r="Q13" s="132">
        <v>0</v>
      </c>
      <c r="R13" s="129">
        <v>0</v>
      </c>
      <c r="S13" s="133">
        <v>0</v>
      </c>
      <c r="T13" s="134">
        <f>IF(S13&lt;&gt;"",Q13*3600+R13*60+S13,"")</f>
        <v>0</v>
      </c>
      <c r="U13" s="135">
        <v>1</v>
      </c>
      <c r="V13" s="136">
        <v>33</v>
      </c>
      <c r="W13" s="137">
        <v>33</v>
      </c>
      <c r="X13" s="134">
        <f>IF(W13&lt;&gt;"",U13*60+V13+W13/100,"")</f>
        <v>93.33</v>
      </c>
      <c r="Y13" s="134">
        <f>IF(W13&lt;&gt;"",X13-T13,"")</f>
        <v>93.33</v>
      </c>
      <c r="Z13" s="132">
        <v>0</v>
      </c>
      <c r="AA13" s="129">
        <v>0</v>
      </c>
      <c r="AB13" s="133">
        <v>0</v>
      </c>
      <c r="AC13" s="134">
        <f>IF(AB13&lt;&gt;"",Z13*3600+AA13*60+AB13,"")</f>
        <v>0</v>
      </c>
      <c r="AD13" s="132">
        <v>1</v>
      </c>
      <c r="AE13" s="129">
        <v>29</v>
      </c>
      <c r="AF13" s="137">
        <v>91</v>
      </c>
      <c r="AG13" s="134">
        <f>IF(AF13&lt;&gt;"",AD13*60+AE13+AF13/100,"")</f>
        <v>89.91</v>
      </c>
      <c r="AH13" s="134">
        <f>IF(AF13&lt;&gt;"",AG13-AC13,"")</f>
        <v>89.91</v>
      </c>
      <c r="AI13" s="121">
        <f>IF(OR(Y13&lt;&gt;"",AH13&lt;&gt;""),MIN(Y13,AH13),"")</f>
        <v>89.91</v>
      </c>
      <c r="AJ13" s="138">
        <f>IF(AI13&lt;&gt;"",RANK(AI13,$AI$5:$AI$26,1),"")</f>
        <v>10</v>
      </c>
      <c r="AK13" s="130">
        <v>123</v>
      </c>
      <c r="AL13" s="166">
        <f>IF($C13,$C13,"")</f>
        <v>416</v>
      </c>
      <c r="AM13" s="139"/>
      <c r="AN13" s="140"/>
      <c r="AO13" s="141"/>
      <c r="AP13" t="s" s="142">
        <f>IF(AO13&lt;&gt;"",AM13*3600+AN13*60+AO13,"")</f>
      </c>
      <c r="AQ13" s="139"/>
      <c r="AR13" s="140"/>
      <c r="AS13" s="141"/>
      <c r="AT13" t="s" s="143">
        <f>IF(AS13&lt;&gt;"",AQ13*3600+AR13*60+AS13,"")</f>
      </c>
      <c r="AU13" t="s" s="144">
        <f>IF(AO13&lt;&gt;"",AT13-AP13,"")</f>
      </c>
      <c r="AV13" s="145">
        <v>0</v>
      </c>
      <c r="AW13" s="138">
        <v>0</v>
      </c>
      <c r="AX13" s="141"/>
      <c r="AY13" t="s" s="142">
        <f>IF(AX13&lt;&gt;"",AX13-AW13,"")</f>
      </c>
      <c r="AZ13" t="s" s="142">
        <f>IF(AT13&lt;&gt;"",AY13*10000-AU13,"")</f>
      </c>
      <c r="BA13" t="s" s="142">
        <f>IF(AX13&lt;&gt;"",RANK(AZ13,$AZ$5:$AZ$26,0),"")</f>
      </c>
      <c r="BB13" s="146">
        <v>0</v>
      </c>
      <c r="BC13" s="166">
        <f>IF($C13,$C13,"")</f>
        <v>416</v>
      </c>
      <c r="BD13" s="147"/>
      <c r="BE13" s="148"/>
      <c r="BF13" s="149">
        <f>BE13+BD13</f>
        <v>0</v>
      </c>
      <c r="BG13" s="147"/>
      <c r="BH13" s="148"/>
      <c r="BI13" s="149">
        <f>BH13+BG13</f>
        <v>0</v>
      </c>
      <c r="BJ13" s="147"/>
      <c r="BK13" s="148"/>
      <c r="BL13" s="149">
        <f>BK13+BJ13</f>
        <v>0</v>
      </c>
      <c r="BM13" s="147"/>
      <c r="BN13" s="148"/>
      <c r="BO13" s="149">
        <f>BN13+BM13</f>
        <v>0</v>
      </c>
      <c r="BP13" t="s" s="143">
        <f>IF(BD13&lt;&gt;"",BO13+BL13+BI13+BF13,"")</f>
      </c>
      <c r="BQ13" t="s" s="144">
        <f>IF(BD13&lt;&gt;"",RANK(BP13,$BP$5:$BP$26,0),"")</f>
      </c>
      <c r="BR13" s="130">
        <v>0</v>
      </c>
      <c r="BS13" s="166">
        <f>IF($C13,$C13,"")</f>
        <v>416</v>
      </c>
      <c r="BT13" s="171">
        <f>C1:C26</f>
        <v>416</v>
      </c>
    </row>
    <row r="14" ht="24.95" customHeight="1">
      <c r="A14" s="121">
        <f>IF(C14,RANK(B14,$B$5:$B$26),"")</f>
        <v>10</v>
      </c>
      <c r="B14" s="122">
        <f>IF(C14,(O14+AK14+BB14+BR14),"")</f>
        <v>248</v>
      </c>
      <c r="C14" s="123">
        <v>440</v>
      </c>
      <c r="D14" t="s" s="154">
        <v>266</v>
      </c>
      <c r="E14" t="s" s="154">
        <v>267</v>
      </c>
      <c r="F14" t="s" s="154">
        <v>115</v>
      </c>
      <c r="G14" t="s" s="124">
        <v>97</v>
      </c>
      <c r="H14" t="s" s="164">
        <v>14</v>
      </c>
      <c r="I14" s="125">
        <f>IF(C14,N14,"")</f>
        <v>16</v>
      </c>
      <c r="J14" s="126">
        <f>IF(C14,AJ14,"")</f>
        <v>5</v>
      </c>
      <c r="K14" t="s" s="127">
        <f>IF(C14,BA14,"")</f>
      </c>
      <c r="L14" s="125">
        <f>IF(C14,BL14,"")</f>
        <v>0</v>
      </c>
      <c r="M14" s="165">
        <f>IF($C14,$C14,"")</f>
        <v>440</v>
      </c>
      <c r="N14" s="129">
        <v>16</v>
      </c>
      <c r="O14" s="130">
        <v>110</v>
      </c>
      <c r="P14" s="166">
        <f>IF($C14,$C14,"")</f>
        <v>440</v>
      </c>
      <c r="Q14" s="132">
        <v>0</v>
      </c>
      <c r="R14" s="129">
        <v>0</v>
      </c>
      <c r="S14" s="133">
        <v>0</v>
      </c>
      <c r="T14" s="134">
        <f>IF(S14&lt;&gt;"",Q14*3600+R14*60+S14,"")</f>
        <v>0</v>
      </c>
      <c r="U14" s="135">
        <v>1</v>
      </c>
      <c r="V14" s="136">
        <v>26</v>
      </c>
      <c r="W14" s="137">
        <v>69</v>
      </c>
      <c r="X14" s="134">
        <f>IF(W14&lt;&gt;"",U14*60+V14+W14/100,"")</f>
        <v>86.69</v>
      </c>
      <c r="Y14" s="134">
        <f>IF(W14&lt;&gt;"",X14-T14,"")</f>
        <v>86.69</v>
      </c>
      <c r="Z14" s="132">
        <v>0</v>
      </c>
      <c r="AA14" s="129">
        <v>0</v>
      </c>
      <c r="AB14" s="133">
        <v>0</v>
      </c>
      <c r="AC14" s="134">
        <f>IF(AB14&lt;&gt;"",Z14*3600+AA14*60+AB14,"")</f>
        <v>0</v>
      </c>
      <c r="AD14" s="132">
        <v>1</v>
      </c>
      <c r="AE14" s="129">
        <v>26</v>
      </c>
      <c r="AF14" s="137">
        <v>81</v>
      </c>
      <c r="AG14" s="134">
        <f>IF(AF14&lt;&gt;"",AD14*60+AE14+AF14/100,"")</f>
        <v>86.81</v>
      </c>
      <c r="AH14" s="134">
        <f>IF(AF14&lt;&gt;"",AG14-AC14,"")</f>
        <v>86.81</v>
      </c>
      <c r="AI14" s="121">
        <f>IF(OR(Y14&lt;&gt;"",AH14&lt;&gt;""),MIN(Y14,AH14),"")</f>
        <v>86.69</v>
      </c>
      <c r="AJ14" s="138">
        <f>IF(AI14&lt;&gt;"",RANK(AI14,$AI$5:$AI$26,1),"")</f>
        <v>5</v>
      </c>
      <c r="AK14" s="130">
        <v>138</v>
      </c>
      <c r="AL14" s="166">
        <f>IF($C14,$C14,"")</f>
        <v>440</v>
      </c>
      <c r="AM14" s="139"/>
      <c r="AN14" s="140"/>
      <c r="AO14" s="141"/>
      <c r="AP14" t="s" s="142">
        <f>IF(AO14&lt;&gt;"",AM14*3600+AN14*60+AO14,"")</f>
      </c>
      <c r="AQ14" s="139"/>
      <c r="AR14" s="140"/>
      <c r="AS14" s="141"/>
      <c r="AT14" t="s" s="143">
        <f>IF(AS14&lt;&gt;"",AQ14*3600+AR14*60+AS14,"")</f>
      </c>
      <c r="AU14" t="s" s="144">
        <f>IF(AO14&lt;&gt;"",AT14-AP14,"")</f>
      </c>
      <c r="AV14" s="145">
        <v>0</v>
      </c>
      <c r="AW14" s="138">
        <v>0</v>
      </c>
      <c r="AX14" s="141"/>
      <c r="AY14" t="s" s="142">
        <f>IF(AX14&lt;&gt;"",AX14-AW14,"")</f>
      </c>
      <c r="AZ14" t="s" s="142">
        <f>IF(AT14&lt;&gt;"",AY14*10000-AU14,"")</f>
      </c>
      <c r="BA14" t="s" s="142">
        <f>IF(AX14&lt;&gt;"",RANK(AZ14,$AZ$5:$AZ$26,0),"")</f>
      </c>
      <c r="BB14" s="146">
        <v>0</v>
      </c>
      <c r="BC14" s="166">
        <f>IF($C14,$C14,"")</f>
        <v>440</v>
      </c>
      <c r="BD14" s="147"/>
      <c r="BE14" s="148"/>
      <c r="BF14" s="149">
        <f>BE14+BD14</f>
        <v>0</v>
      </c>
      <c r="BG14" s="147"/>
      <c r="BH14" s="148"/>
      <c r="BI14" s="149">
        <f>BH14+BG14</f>
        <v>0</v>
      </c>
      <c r="BJ14" s="147"/>
      <c r="BK14" s="148"/>
      <c r="BL14" s="149">
        <f>BK14+BJ14</f>
        <v>0</v>
      </c>
      <c r="BM14" s="147"/>
      <c r="BN14" s="148"/>
      <c r="BO14" s="149">
        <f>BN14+BM14</f>
        <v>0</v>
      </c>
      <c r="BP14" t="s" s="143">
        <f>IF(BD14&lt;&gt;"",BO14+BL14+BI14+BF14,"")</f>
      </c>
      <c r="BQ14" t="s" s="144">
        <f>IF(BD14&lt;&gt;"",RANK(BP14,$BP$5:$BP$26,0),"")</f>
      </c>
      <c r="BR14" s="130">
        <v>0</v>
      </c>
      <c r="BS14" s="166">
        <f>IF($C14,$C14,"")</f>
        <v>440</v>
      </c>
      <c r="BT14" s="172">
        <f>C1:C26</f>
        <v>440</v>
      </c>
    </row>
    <row r="15" ht="24.95" customHeight="1">
      <c r="A15" s="121">
        <f>IF(C15,RANK(B15,$B$5:$B$26),"")</f>
        <v>11</v>
      </c>
      <c r="B15" s="122">
        <f>IF(C15,(O15+AK15+BB15+BR15),"")</f>
        <v>246</v>
      </c>
      <c r="C15" s="123">
        <v>446</v>
      </c>
      <c r="D15" t="s" s="124">
        <v>268</v>
      </c>
      <c r="E15" t="s" s="124">
        <v>269</v>
      </c>
      <c r="F15" t="s" s="124">
        <v>126</v>
      </c>
      <c r="G15" t="s" s="124">
        <v>74</v>
      </c>
      <c r="H15" t="s" s="164">
        <v>14</v>
      </c>
      <c r="I15" s="125">
        <f>IF(C15,N15,"")</f>
        <v>11</v>
      </c>
      <c r="J15" s="126">
        <f>IF(C15,AJ15,"")</f>
        <v>9</v>
      </c>
      <c r="K15" t="s" s="127">
        <f>IF(C15,BA15,"")</f>
      </c>
      <c r="L15" s="125">
        <f>IF(C15,BL15,"")</f>
        <v>0</v>
      </c>
      <c r="M15" s="165">
        <f>IF($C15,$C15,"")</f>
        <v>446</v>
      </c>
      <c r="N15" s="129">
        <v>11</v>
      </c>
      <c r="O15" s="130">
        <v>120</v>
      </c>
      <c r="P15" s="166">
        <f>IF($C15,$C15,"")</f>
        <v>446</v>
      </c>
      <c r="Q15" s="132">
        <v>0</v>
      </c>
      <c r="R15" s="129">
        <v>0</v>
      </c>
      <c r="S15" s="133">
        <v>0</v>
      </c>
      <c r="T15" s="134">
        <f>IF(S15&lt;&gt;"",Q15*3600+R15*60+S15,"")</f>
        <v>0</v>
      </c>
      <c r="U15" s="135">
        <v>1</v>
      </c>
      <c r="V15" s="136">
        <v>42</v>
      </c>
      <c r="W15" s="137">
        <v>58</v>
      </c>
      <c r="X15" s="134">
        <f>IF(W15&lt;&gt;"",U15*60+V15+W15/100,"")</f>
        <v>102.58</v>
      </c>
      <c r="Y15" s="134">
        <f>IF(W15&lt;&gt;"",X15-T15,"")</f>
        <v>102.58</v>
      </c>
      <c r="Z15" s="132">
        <v>0</v>
      </c>
      <c r="AA15" s="129">
        <v>0</v>
      </c>
      <c r="AB15" s="133">
        <v>0</v>
      </c>
      <c r="AC15" s="134">
        <f>IF(AB15&lt;&gt;"",Z15*3600+AA15*60+AB15,"")</f>
        <v>0</v>
      </c>
      <c r="AD15" s="132">
        <v>1</v>
      </c>
      <c r="AE15" s="129">
        <v>29</v>
      </c>
      <c r="AF15" s="137">
        <v>27</v>
      </c>
      <c r="AG15" s="134">
        <f>IF(AF15&lt;&gt;"",AD15*60+AE15+AF15/100,"")</f>
        <v>89.27</v>
      </c>
      <c r="AH15" s="134">
        <f>IF(AF15&lt;&gt;"",AG15-AC15,"")</f>
        <v>89.27</v>
      </c>
      <c r="AI15" s="121">
        <f>IF(OR(Y15&lt;&gt;"",AH15&lt;&gt;""),MIN(Y15,AH15),"")</f>
        <v>89.27</v>
      </c>
      <c r="AJ15" s="138">
        <f>IF(AI15&lt;&gt;"",RANK(AI15,$AI$5:$AI$26,1),"")</f>
        <v>9</v>
      </c>
      <c r="AK15" s="130">
        <v>126</v>
      </c>
      <c r="AL15" s="166">
        <f>IF($C15,$C15,"")</f>
        <v>446</v>
      </c>
      <c r="AM15" s="139"/>
      <c r="AN15" s="140"/>
      <c r="AO15" s="141"/>
      <c r="AP15" t="s" s="142">
        <f>IF(AO15&lt;&gt;"",AM15*3600+AN15*60+AO15,"")</f>
      </c>
      <c r="AQ15" s="139"/>
      <c r="AR15" s="140"/>
      <c r="AS15" s="141"/>
      <c r="AT15" t="s" s="143">
        <f>IF(AS15&lt;&gt;"",AQ15*3600+AR15*60+AS15,"")</f>
      </c>
      <c r="AU15" t="s" s="144">
        <f>IF(AO15&lt;&gt;"",AT15-AP15,"")</f>
      </c>
      <c r="AV15" s="145">
        <v>0</v>
      </c>
      <c r="AW15" s="138">
        <v>0</v>
      </c>
      <c r="AX15" s="141"/>
      <c r="AY15" t="s" s="142">
        <f>IF(AX15&lt;&gt;"",AX15-AW15,"")</f>
      </c>
      <c r="AZ15" t="s" s="142">
        <f>IF(AT15&lt;&gt;"",AY15*10000-AU15,"")</f>
      </c>
      <c r="BA15" t="s" s="142">
        <f>IF(AX15&lt;&gt;"",RANK(AZ15,$AZ$5:$AZ$26,0),"")</f>
      </c>
      <c r="BB15" s="146">
        <v>0</v>
      </c>
      <c r="BC15" s="166">
        <f>IF($C15,$C15,"")</f>
        <v>446</v>
      </c>
      <c r="BD15" s="147"/>
      <c r="BE15" s="148"/>
      <c r="BF15" s="149">
        <f>BE15+BD15</f>
        <v>0</v>
      </c>
      <c r="BG15" s="147"/>
      <c r="BH15" s="148"/>
      <c r="BI15" s="149">
        <f>BH15+BG15</f>
        <v>0</v>
      </c>
      <c r="BJ15" s="147"/>
      <c r="BK15" s="148"/>
      <c r="BL15" s="149">
        <f>BK15+BJ15</f>
        <v>0</v>
      </c>
      <c r="BM15" s="147"/>
      <c r="BN15" s="148"/>
      <c r="BO15" s="149">
        <f>BN15+BM15</f>
        <v>0</v>
      </c>
      <c r="BP15" t="s" s="143">
        <f>IF(BD15&lt;&gt;"",BO15+BL15+BI15+BF15,"")</f>
      </c>
      <c r="BQ15" t="s" s="144">
        <f>IF(BD15&lt;&gt;"",RANK(BP15,$BP$5:$BP$26,0),"")</f>
      </c>
      <c r="BR15" s="130">
        <v>0</v>
      </c>
      <c r="BS15" s="166">
        <f>IF($C15,$C15,"")</f>
        <v>446</v>
      </c>
      <c r="BT15" s="172">
        <f>C1:C26</f>
        <v>446</v>
      </c>
    </row>
    <row r="16" ht="24.95" customHeight="1">
      <c r="A16" s="121">
        <f>IF(C16,RANK(B16,$B$5:$B$26),"")</f>
        <v>12</v>
      </c>
      <c r="B16" s="122">
        <f>IF(C16,(O16+AK16+BB16+BR16),"")</f>
        <v>244</v>
      </c>
      <c r="C16" s="123">
        <v>463</v>
      </c>
      <c r="D16" t="s" s="124">
        <v>270</v>
      </c>
      <c r="E16" t="s" s="124">
        <v>114</v>
      </c>
      <c r="F16" t="s" s="124">
        <v>126</v>
      </c>
      <c r="G16" t="s" s="124">
        <v>74</v>
      </c>
      <c r="H16" t="s" s="164">
        <v>14</v>
      </c>
      <c r="I16" s="125">
        <f>IF(C16,N16,"")</f>
        <v>7</v>
      </c>
      <c r="J16" s="126">
        <f>IF(C16,AJ16,"")</f>
        <v>15</v>
      </c>
      <c r="K16" t="s" s="127">
        <f>IF(C16,BA16,"")</f>
      </c>
      <c r="L16" s="125">
        <f>IF(C16,BL16,"")</f>
        <v>0</v>
      </c>
      <c r="M16" s="165">
        <f>IF($C16,$C16,"")</f>
        <v>463</v>
      </c>
      <c r="N16" s="129">
        <v>7</v>
      </c>
      <c r="O16" s="130">
        <v>132</v>
      </c>
      <c r="P16" s="166">
        <f>IF($C16,$C16,"")</f>
        <v>463</v>
      </c>
      <c r="Q16" s="132">
        <v>0</v>
      </c>
      <c r="R16" s="129">
        <v>0</v>
      </c>
      <c r="S16" s="133">
        <v>0</v>
      </c>
      <c r="T16" s="134">
        <f>IF(S16&lt;&gt;"",Q16*3600+R16*60+S16,"")</f>
        <v>0</v>
      </c>
      <c r="U16" s="135">
        <v>1</v>
      </c>
      <c r="V16" s="136">
        <v>41</v>
      </c>
      <c r="W16" s="137">
        <v>84</v>
      </c>
      <c r="X16" s="134">
        <f>IF(W16&lt;&gt;"",U16*60+V16+W16/100,"")</f>
        <v>101.84</v>
      </c>
      <c r="Y16" s="134">
        <f>IF(W16&lt;&gt;"",X16-T16,"")</f>
        <v>101.84</v>
      </c>
      <c r="Z16" s="132">
        <v>0</v>
      </c>
      <c r="AA16" s="129">
        <v>0</v>
      </c>
      <c r="AB16" s="133">
        <v>0</v>
      </c>
      <c r="AC16" s="134">
        <f>IF(AB16&lt;&gt;"",Z16*3600+AA16*60+AB16,"")</f>
        <v>0</v>
      </c>
      <c r="AD16" s="132">
        <v>1</v>
      </c>
      <c r="AE16" s="129">
        <v>33</v>
      </c>
      <c r="AF16" s="137">
        <v>22</v>
      </c>
      <c r="AG16" s="134">
        <f>IF(AF16&lt;&gt;"",AD16*60+AE16+AF16/100,"")</f>
        <v>93.22</v>
      </c>
      <c r="AH16" s="134">
        <f>IF(AF16&lt;&gt;"",AG16-AC16,"")</f>
        <v>93.22</v>
      </c>
      <c r="AI16" s="121">
        <f>IF(OR(Y16&lt;&gt;"",AH16&lt;&gt;""),MIN(Y16,AH16),"")</f>
        <v>93.22</v>
      </c>
      <c r="AJ16" s="138">
        <f>IF(AI16&lt;&gt;"",RANK(AI16,$AI$5:$AI$26,1),"")</f>
        <v>15</v>
      </c>
      <c r="AK16" s="130">
        <v>112</v>
      </c>
      <c r="AL16" s="166">
        <f>IF($C16,$C16,"")</f>
        <v>463</v>
      </c>
      <c r="AM16" s="139"/>
      <c r="AN16" s="140"/>
      <c r="AO16" s="141"/>
      <c r="AP16" t="s" s="142">
        <f>IF(AO16&lt;&gt;"",AM16*3600+AN16*60+AO16,"")</f>
      </c>
      <c r="AQ16" s="139"/>
      <c r="AR16" s="140"/>
      <c r="AS16" s="141"/>
      <c r="AT16" t="s" s="143">
        <f>IF(AS16&lt;&gt;"",AQ16*3600+AR16*60+AS16,"")</f>
      </c>
      <c r="AU16" t="s" s="144">
        <f>IF(AO16&lt;&gt;"",AT16-AP16,"")</f>
      </c>
      <c r="AV16" s="145">
        <v>0</v>
      </c>
      <c r="AW16" s="138">
        <v>0</v>
      </c>
      <c r="AX16" s="141"/>
      <c r="AY16" t="s" s="142">
        <f>IF(AX16&lt;&gt;"",AX16-AW16,"")</f>
      </c>
      <c r="AZ16" t="s" s="142">
        <f>IF(AT16&lt;&gt;"",AY16*10000-AU16,"")</f>
      </c>
      <c r="BA16" t="s" s="142">
        <f>IF(AX16&lt;&gt;"",RANK(AZ16,$AZ$5:$AZ$26,0),"")</f>
      </c>
      <c r="BB16" s="146">
        <v>0</v>
      </c>
      <c r="BC16" s="166">
        <f>IF($C16,$C16,"")</f>
        <v>463</v>
      </c>
      <c r="BD16" s="147"/>
      <c r="BE16" s="148"/>
      <c r="BF16" s="149">
        <f>BE16+BD16</f>
        <v>0</v>
      </c>
      <c r="BG16" s="147"/>
      <c r="BH16" s="148"/>
      <c r="BI16" s="149">
        <f>BH16+BG16</f>
        <v>0</v>
      </c>
      <c r="BJ16" s="147"/>
      <c r="BK16" s="148"/>
      <c r="BL16" s="149">
        <f>BK16+BJ16</f>
        <v>0</v>
      </c>
      <c r="BM16" s="147"/>
      <c r="BN16" s="148"/>
      <c r="BO16" s="149">
        <f>BN16+BM16</f>
        <v>0</v>
      </c>
      <c r="BP16" t="s" s="143">
        <f>IF(BD16&lt;&gt;"",BO16+BL16+BI16+BF16,"")</f>
      </c>
      <c r="BQ16" t="s" s="144">
        <f>IF(BD16&lt;&gt;"",RANK(BP16,$BP$5:$BP$26,0),"")</f>
      </c>
      <c r="BR16" s="130">
        <v>0</v>
      </c>
      <c r="BS16" s="166">
        <f>IF($C16,$C16,"")</f>
        <v>463</v>
      </c>
      <c r="BT16" s="173">
        <f>C1:C26</f>
        <v>463</v>
      </c>
    </row>
    <row r="17" ht="25" customHeight="1">
      <c r="A17" s="121">
        <f>IF(C17,RANK(B17,$B$5:$B$26),"")</f>
        <v>13</v>
      </c>
      <c r="B17" s="122">
        <f>IF(C17,(O17+AK17+BB17+BR17),"")</f>
        <v>243</v>
      </c>
      <c r="C17" s="123">
        <v>469</v>
      </c>
      <c r="D17" t="s" s="124">
        <v>271</v>
      </c>
      <c r="E17" t="s" s="124">
        <v>92</v>
      </c>
      <c r="F17" t="s" s="124">
        <v>73</v>
      </c>
      <c r="G17" t="s" s="124">
        <v>74</v>
      </c>
      <c r="H17" t="s" s="164">
        <v>14</v>
      </c>
      <c r="I17" s="125">
        <f>IF(C17,N17,"")</f>
        <v>14</v>
      </c>
      <c r="J17" s="126">
        <f>IF(C17,AJ17,"")</f>
        <v>8</v>
      </c>
      <c r="K17" t="s" s="127">
        <f>IF(C17,BA17,"")</f>
      </c>
      <c r="L17" s="125">
        <f>IF(C17,BL17,"")</f>
        <v>0</v>
      </c>
      <c r="M17" s="165">
        <f>IF($C17,$C17,"")</f>
        <v>469</v>
      </c>
      <c r="N17" s="129">
        <v>14</v>
      </c>
      <c r="O17" s="130">
        <v>114</v>
      </c>
      <c r="P17" s="166">
        <f>IF($C17,$C17,"")</f>
        <v>469</v>
      </c>
      <c r="Q17" s="132">
        <v>0</v>
      </c>
      <c r="R17" s="129">
        <v>0</v>
      </c>
      <c r="S17" s="133">
        <v>0</v>
      </c>
      <c r="T17" s="134">
        <f>IF(S17&lt;&gt;"",Q17*3600+R17*60+S17,"")</f>
        <v>0</v>
      </c>
      <c r="U17" s="135">
        <v>1</v>
      </c>
      <c r="V17" s="136">
        <v>36</v>
      </c>
      <c r="W17" s="137">
        <v>50</v>
      </c>
      <c r="X17" s="134">
        <f>IF(W17&lt;&gt;"",U17*60+V17+W17/100,"")</f>
        <v>96.5</v>
      </c>
      <c r="Y17" s="134">
        <f>IF(W17&lt;&gt;"",X17-T17,"")</f>
        <v>96.5</v>
      </c>
      <c r="Z17" s="132">
        <v>0</v>
      </c>
      <c r="AA17" s="129">
        <v>0</v>
      </c>
      <c r="AB17" s="133">
        <v>0</v>
      </c>
      <c r="AC17" s="134">
        <f>IF(AB17&lt;&gt;"",Z17*3600+AA17*60+AB17,"")</f>
        <v>0</v>
      </c>
      <c r="AD17" s="132">
        <v>1</v>
      </c>
      <c r="AE17" s="129">
        <v>28</v>
      </c>
      <c r="AF17" s="137">
        <v>66</v>
      </c>
      <c r="AG17" s="134">
        <f>IF(AF17&lt;&gt;"",AD17*60+AE17+AF17/100,"")</f>
        <v>88.66</v>
      </c>
      <c r="AH17" s="134">
        <f>IF(AF17&lt;&gt;"",AG17-AC17,"")</f>
        <v>88.66</v>
      </c>
      <c r="AI17" s="121">
        <f>IF(OR(Y17&lt;&gt;"",AH17&lt;&gt;""),MIN(Y17,AH17),"")</f>
        <v>88.66</v>
      </c>
      <c r="AJ17" s="138">
        <f>IF(AI17&lt;&gt;"",RANK(AI17,$AI$5:$AI$26,1),"")</f>
        <v>8</v>
      </c>
      <c r="AK17" s="130">
        <v>129</v>
      </c>
      <c r="AL17" s="166">
        <f>IF($C17,$C17,"")</f>
        <v>469</v>
      </c>
      <c r="AM17" s="139"/>
      <c r="AN17" s="140"/>
      <c r="AO17" s="141"/>
      <c r="AP17" t="s" s="142">
        <f>IF(AO17&lt;&gt;"",AM17*3600+AN17*60+AO17,"")</f>
      </c>
      <c r="AQ17" s="139"/>
      <c r="AR17" s="140"/>
      <c r="AS17" s="141"/>
      <c r="AT17" t="s" s="143">
        <f>IF(AS17&lt;&gt;"",AQ17*3600+AR17*60+AS17,"")</f>
      </c>
      <c r="AU17" t="s" s="144">
        <f>IF(AO17&lt;&gt;"",AT17-AP17,"")</f>
      </c>
      <c r="AV17" s="145">
        <v>0</v>
      </c>
      <c r="AW17" s="138">
        <v>0</v>
      </c>
      <c r="AX17" s="141"/>
      <c r="AY17" t="s" s="142">
        <f>IF(AX17&lt;&gt;"",AX17-AW17,"")</f>
      </c>
      <c r="AZ17" t="s" s="142">
        <f>IF(AT17&lt;&gt;"",AY17*10000-AU17,"")</f>
      </c>
      <c r="BA17" t="s" s="142">
        <f>IF(AX17&lt;&gt;"",RANK(AZ17,$AZ$5:$AZ$26,0),"")</f>
      </c>
      <c r="BB17" s="146">
        <v>0</v>
      </c>
      <c r="BC17" s="166">
        <f>IF($C17,$C17,"")</f>
        <v>469</v>
      </c>
      <c r="BD17" s="147"/>
      <c r="BE17" s="148"/>
      <c r="BF17" s="149">
        <f>BE17+BD17</f>
        <v>0</v>
      </c>
      <c r="BG17" s="147"/>
      <c r="BH17" s="148"/>
      <c r="BI17" s="149">
        <f>BH17+BG17</f>
        <v>0</v>
      </c>
      <c r="BJ17" s="147"/>
      <c r="BK17" s="148"/>
      <c r="BL17" s="149">
        <f>BK17+BJ17</f>
        <v>0</v>
      </c>
      <c r="BM17" s="147"/>
      <c r="BN17" s="148"/>
      <c r="BO17" s="149">
        <f>BN17+BM17</f>
        <v>0</v>
      </c>
      <c r="BP17" t="s" s="143">
        <f>IF(BD17&lt;&gt;"",BO17+BL17+BI17+BF17,"")</f>
      </c>
      <c r="BQ17" t="s" s="144">
        <f>IF(BD17&lt;&gt;"",RANK(BP17,$BP$5:$BP$26,0),"")</f>
      </c>
      <c r="BR17" s="130">
        <v>0</v>
      </c>
      <c r="BS17" s="166">
        <f>IF($C17,$C17,"")</f>
        <v>469</v>
      </c>
      <c r="BT17" s="174">
        <f>C1:C26</f>
        <v>469</v>
      </c>
    </row>
    <row r="18" ht="25" customHeight="1">
      <c r="A18" s="121">
        <f>IF(C18,RANK(B18,$B$5:$B$26),"")</f>
        <v>14</v>
      </c>
      <c r="B18" s="122">
        <f>IF(C18,(O18+AK18+BB18+BR18),"")</f>
        <v>237</v>
      </c>
      <c r="C18" s="123">
        <v>465</v>
      </c>
      <c r="D18" t="s" s="154">
        <v>272</v>
      </c>
      <c r="E18" t="s" s="154">
        <v>273</v>
      </c>
      <c r="F18" t="s" s="154">
        <v>87</v>
      </c>
      <c r="G18" t="s" s="124">
        <v>97</v>
      </c>
      <c r="H18" t="s" s="164">
        <v>14</v>
      </c>
      <c r="I18" s="125">
        <f>IF(C18,N18,"")</f>
        <v>20</v>
      </c>
      <c r="J18" s="126">
        <f>IF(C18,AJ18,"")</f>
        <v>6</v>
      </c>
      <c r="K18" t="s" s="127">
        <f>IF(C18,BA18,"")</f>
      </c>
      <c r="L18" s="125">
        <f>IF(C18,BL18,"")</f>
        <v>0</v>
      </c>
      <c r="M18" s="165">
        <f>IF($C18,$C18,"")</f>
        <v>465</v>
      </c>
      <c r="N18" s="129">
        <v>20</v>
      </c>
      <c r="O18" s="130">
        <v>102</v>
      </c>
      <c r="P18" s="166">
        <f>IF($C18,$C18,"")</f>
        <v>465</v>
      </c>
      <c r="Q18" s="132">
        <v>0</v>
      </c>
      <c r="R18" s="129">
        <v>0</v>
      </c>
      <c r="S18" s="133">
        <v>0</v>
      </c>
      <c r="T18" s="134">
        <f>IF(S18&lt;&gt;"",Q18*3600+R18*60+S18,"")</f>
        <v>0</v>
      </c>
      <c r="U18" s="135">
        <v>1</v>
      </c>
      <c r="V18" s="136">
        <v>27</v>
      </c>
      <c r="W18" s="137">
        <v>94</v>
      </c>
      <c r="X18" s="134">
        <f>IF(W18&lt;&gt;"",U18*60+V18+W18/100,"")</f>
        <v>87.94</v>
      </c>
      <c r="Y18" s="134">
        <f>IF(W18&lt;&gt;"",X18-T18,"")</f>
        <v>87.94</v>
      </c>
      <c r="Z18" s="132">
        <v>0</v>
      </c>
      <c r="AA18" s="129">
        <v>0</v>
      </c>
      <c r="AB18" s="133">
        <v>0</v>
      </c>
      <c r="AC18" s="134">
        <f>IF(AB18&lt;&gt;"",Z18*3600+AA18*60+AB18,"")</f>
        <v>0</v>
      </c>
      <c r="AD18" s="132">
        <v>1</v>
      </c>
      <c r="AE18" s="129">
        <v>27</v>
      </c>
      <c r="AF18" s="137">
        <v>63</v>
      </c>
      <c r="AG18" s="134">
        <f>IF(AF18&lt;&gt;"",AD18*60+AE18+AF18/100,"")</f>
        <v>87.63</v>
      </c>
      <c r="AH18" s="134">
        <f>IF(AF18&lt;&gt;"",AG18-AC18,"")</f>
        <v>87.63</v>
      </c>
      <c r="AI18" s="121">
        <f>IF(OR(Y18&lt;&gt;"",AH18&lt;&gt;""),MIN(Y18,AH18),"")</f>
        <v>87.63</v>
      </c>
      <c r="AJ18" s="138">
        <f>IF(AI18&lt;&gt;"",RANK(AI18,$AI$5:$AI$26,1),"")</f>
        <v>6</v>
      </c>
      <c r="AK18" s="130">
        <v>135</v>
      </c>
      <c r="AL18" s="166">
        <f>IF($C18,$C18,"")</f>
        <v>465</v>
      </c>
      <c r="AM18" s="139"/>
      <c r="AN18" s="140"/>
      <c r="AO18" s="141"/>
      <c r="AP18" t="s" s="142">
        <f>IF(AO18&lt;&gt;"",AM18*3600+AN18*60+AO18,"")</f>
      </c>
      <c r="AQ18" s="139"/>
      <c r="AR18" s="140"/>
      <c r="AS18" s="141"/>
      <c r="AT18" t="s" s="143">
        <f>IF(AS18&lt;&gt;"",AQ18*3600+AR18*60+AS18,"")</f>
      </c>
      <c r="AU18" t="s" s="144">
        <f>IF(AO18&lt;&gt;"",AT18-AP18,"")</f>
      </c>
      <c r="AV18" s="145">
        <v>0</v>
      </c>
      <c r="AW18" s="138">
        <v>0</v>
      </c>
      <c r="AX18" s="141"/>
      <c r="AY18" t="s" s="142">
        <f>IF(AX18&lt;&gt;"",AX18-AW18,"")</f>
      </c>
      <c r="AZ18" t="s" s="142">
        <f>IF(AT18&lt;&gt;"",AY18*10000-AU18,"")</f>
      </c>
      <c r="BA18" t="s" s="142">
        <f>IF(AX18&lt;&gt;"",RANK(AZ18,$AZ$5:$AZ$26,0),"")</f>
      </c>
      <c r="BB18" s="146">
        <v>0</v>
      </c>
      <c r="BC18" s="166">
        <f>IF($C18,$C18,"")</f>
        <v>465</v>
      </c>
      <c r="BD18" s="147"/>
      <c r="BE18" s="148"/>
      <c r="BF18" s="149">
        <f>BE18+BD18</f>
        <v>0</v>
      </c>
      <c r="BG18" s="147"/>
      <c r="BH18" s="148"/>
      <c r="BI18" s="149">
        <f>BH18+BG18</f>
        <v>0</v>
      </c>
      <c r="BJ18" s="147"/>
      <c r="BK18" s="148"/>
      <c r="BL18" s="149">
        <f>BK18+BJ18</f>
        <v>0</v>
      </c>
      <c r="BM18" s="147"/>
      <c r="BN18" s="148"/>
      <c r="BO18" s="149">
        <f>BN18+BM18</f>
        <v>0</v>
      </c>
      <c r="BP18" t="s" s="143">
        <f>IF(BD18&lt;&gt;"",BO18+BL18+BI18+BF18,"")</f>
      </c>
      <c r="BQ18" t="s" s="144">
        <f>IF(BD18&lt;&gt;"",RANK(BP18,$BP$5:$BP$26,0),"")</f>
      </c>
      <c r="BR18" s="130">
        <v>0</v>
      </c>
      <c r="BS18" s="166">
        <f>IF($C18,$C18,"")</f>
        <v>465</v>
      </c>
      <c r="BT18" s="174">
        <f>C1:C26</f>
        <v>465</v>
      </c>
    </row>
    <row r="19" ht="25" customHeight="1">
      <c r="A19" s="121">
        <f>IF(C19,RANK(B19,$B$5:$B$26),"")</f>
        <v>15</v>
      </c>
      <c r="B19" s="122">
        <f>IF(C19,(O19+AK19+BB19+BR19),"")</f>
        <v>229</v>
      </c>
      <c r="C19" s="123">
        <v>447</v>
      </c>
      <c r="D19" t="s" s="124">
        <v>274</v>
      </c>
      <c r="E19" t="s" s="124">
        <v>249</v>
      </c>
      <c r="F19" t="s" s="124">
        <v>240</v>
      </c>
      <c r="G19" t="s" s="124">
        <v>74</v>
      </c>
      <c r="H19" t="s" s="164">
        <v>14</v>
      </c>
      <c r="I19" s="125">
        <f>IF(C19,N19,"")</f>
        <v>10</v>
      </c>
      <c r="J19" s="126">
        <f>IF(C19,AJ19,"")</f>
        <v>18</v>
      </c>
      <c r="K19" t="s" s="127">
        <f>IF(C19,BA19,"")</f>
      </c>
      <c r="L19" s="125">
        <f>IF(C19,BL19,"")</f>
        <v>0</v>
      </c>
      <c r="M19" s="165">
        <f>IF($C19,$C19,"")</f>
        <v>447</v>
      </c>
      <c r="N19" s="129">
        <v>10</v>
      </c>
      <c r="O19" s="130">
        <v>123</v>
      </c>
      <c r="P19" s="166">
        <f>IF($C19,$C19,"")</f>
        <v>447</v>
      </c>
      <c r="Q19" s="132">
        <v>0</v>
      </c>
      <c r="R19" s="129">
        <v>0</v>
      </c>
      <c r="S19" s="133">
        <v>0</v>
      </c>
      <c r="T19" s="134">
        <f>IF(S19&lt;&gt;"",Q19*3600+R19*60+S19,"")</f>
        <v>0</v>
      </c>
      <c r="U19" s="135">
        <v>1</v>
      </c>
      <c r="V19" s="136">
        <v>42</v>
      </c>
      <c r="W19" s="137">
        <v>11</v>
      </c>
      <c r="X19" s="134">
        <f>IF(W19&lt;&gt;"",U19*60+V19+W19/100,"")</f>
        <v>102.11</v>
      </c>
      <c r="Y19" s="134">
        <f>IF(W19&lt;&gt;"",X19-T19,"")</f>
        <v>102.11</v>
      </c>
      <c r="Z19" s="132">
        <v>0</v>
      </c>
      <c r="AA19" s="129">
        <v>0</v>
      </c>
      <c r="AB19" s="133">
        <v>0</v>
      </c>
      <c r="AC19" s="134">
        <f>IF(AB19&lt;&gt;"",Z19*3600+AA19*60+AB19,"")</f>
        <v>0</v>
      </c>
      <c r="AD19" s="132">
        <v>1</v>
      </c>
      <c r="AE19" s="129">
        <v>37</v>
      </c>
      <c r="AF19" s="137">
        <v>75</v>
      </c>
      <c r="AG19" s="134">
        <f>IF(AF19&lt;&gt;"",AD19*60+AE19+AF19/100,"")</f>
        <v>97.75</v>
      </c>
      <c r="AH19" s="134">
        <f>IF(AF19&lt;&gt;"",AG19-AC19,"")</f>
        <v>97.75</v>
      </c>
      <c r="AI19" s="121">
        <f>IF(OR(Y19&lt;&gt;"",AH19&lt;&gt;""),MIN(Y19,AH19),"")</f>
        <v>97.75</v>
      </c>
      <c r="AJ19" s="138">
        <f>IF(AI19&lt;&gt;"",RANK(AI19,$AI$5:$AI$26,1),"")</f>
        <v>18</v>
      </c>
      <c r="AK19" s="130">
        <v>106</v>
      </c>
      <c r="AL19" s="166">
        <f>IF($C19,$C19,"")</f>
        <v>447</v>
      </c>
      <c r="AM19" s="139"/>
      <c r="AN19" s="140"/>
      <c r="AO19" s="141"/>
      <c r="AP19" t="s" s="142">
        <f>IF(AO19&lt;&gt;"",AM19*3600+AN19*60+AO19,"")</f>
      </c>
      <c r="AQ19" s="139"/>
      <c r="AR19" s="140"/>
      <c r="AS19" s="141"/>
      <c r="AT19" t="s" s="143">
        <f>IF(AS19&lt;&gt;"",AQ19*3600+AR19*60+AS19,"")</f>
      </c>
      <c r="AU19" t="s" s="144">
        <f>IF(AO19&lt;&gt;"",AT19-AP19,"")</f>
      </c>
      <c r="AV19" s="145">
        <v>0</v>
      </c>
      <c r="AW19" s="138">
        <v>0</v>
      </c>
      <c r="AX19" s="141"/>
      <c r="AY19" t="s" s="142">
        <f>IF(AX19&lt;&gt;"",AX19-AW19,"")</f>
      </c>
      <c r="AZ19" t="s" s="142">
        <f>IF(AT19&lt;&gt;"",AY19*10000-AU19,"")</f>
      </c>
      <c r="BA19" t="s" s="142">
        <f>IF(AX19&lt;&gt;"",RANK(AZ19,$AZ$5:$AZ$26,0),"")</f>
      </c>
      <c r="BB19" s="146">
        <v>0</v>
      </c>
      <c r="BC19" s="166">
        <f>IF($C19,$C19,"")</f>
        <v>447</v>
      </c>
      <c r="BD19" s="147"/>
      <c r="BE19" s="148"/>
      <c r="BF19" s="149">
        <f>BE19+BD19</f>
        <v>0</v>
      </c>
      <c r="BG19" s="147"/>
      <c r="BH19" s="148"/>
      <c r="BI19" s="149">
        <f>BH19+BG19</f>
        <v>0</v>
      </c>
      <c r="BJ19" s="147"/>
      <c r="BK19" s="148"/>
      <c r="BL19" s="149">
        <f>BK19+BJ19</f>
        <v>0</v>
      </c>
      <c r="BM19" s="147"/>
      <c r="BN19" s="148"/>
      <c r="BO19" s="149">
        <f>BN19+BM19</f>
        <v>0</v>
      </c>
      <c r="BP19" t="s" s="143">
        <f>IF(BD19&lt;&gt;"",BO19+BL19+BI19+BF19,"")</f>
      </c>
      <c r="BQ19" t="s" s="144">
        <f>IF(BD19&lt;&gt;"",RANK(BP19,$BP$5:$BP$26,0),"")</f>
      </c>
      <c r="BR19" s="130">
        <v>0</v>
      </c>
      <c r="BS19" s="166">
        <f>IF($C19,$C19,"")</f>
        <v>447</v>
      </c>
      <c r="BT19" s="174">
        <f>C1:C26</f>
        <v>447</v>
      </c>
    </row>
    <row r="20" ht="25" customHeight="1">
      <c r="A20" s="121">
        <f>IF(C20,RANK(B20,$B$5:$B$26),"")</f>
        <v>16</v>
      </c>
      <c r="B20" s="122">
        <f>IF(C20,(O20+AK20+BB20+BR20),"")</f>
        <v>226</v>
      </c>
      <c r="C20" s="123">
        <v>427</v>
      </c>
      <c r="D20" t="s" s="124">
        <v>275</v>
      </c>
      <c r="E20" t="s" s="124">
        <v>276</v>
      </c>
      <c r="F20" t="s" s="124">
        <v>80</v>
      </c>
      <c r="G20" t="s" s="124">
        <v>74</v>
      </c>
      <c r="H20" t="s" s="164">
        <v>14</v>
      </c>
      <c r="I20" s="125">
        <f>IF(C20,N20,"")</f>
        <v>12</v>
      </c>
      <c r="J20" s="126">
        <f>IF(C20,AJ20,"")</f>
        <v>17</v>
      </c>
      <c r="K20" t="s" s="127">
        <f>IF(C20,BA20,"")</f>
      </c>
      <c r="L20" s="125">
        <f>IF(C20,BL20,"")</f>
        <v>0</v>
      </c>
      <c r="M20" s="165">
        <f>IF($C20,$C20,"")</f>
        <v>427</v>
      </c>
      <c r="N20" s="129">
        <v>12</v>
      </c>
      <c r="O20" s="130">
        <v>118</v>
      </c>
      <c r="P20" s="166">
        <f>IF($C20,$C20,"")</f>
        <v>427</v>
      </c>
      <c r="Q20" s="132">
        <v>0</v>
      </c>
      <c r="R20" s="129">
        <v>0</v>
      </c>
      <c r="S20" s="133">
        <v>0</v>
      </c>
      <c r="T20" s="134">
        <f>IF(S20&lt;&gt;"",Q20*3600+R20*60+S20,"")</f>
        <v>0</v>
      </c>
      <c r="U20" s="135">
        <v>1</v>
      </c>
      <c r="V20" s="136">
        <v>36</v>
      </c>
      <c r="W20" s="137">
        <v>73</v>
      </c>
      <c r="X20" s="134">
        <f>IF(W20&lt;&gt;"",U20*60+V20+W20/100,"")</f>
        <v>96.73</v>
      </c>
      <c r="Y20" s="134">
        <f>IF(W20&lt;&gt;"",X20-T20,"")</f>
        <v>96.73</v>
      </c>
      <c r="Z20" s="132">
        <v>0</v>
      </c>
      <c r="AA20" s="129">
        <v>0</v>
      </c>
      <c r="AB20" s="133">
        <v>0</v>
      </c>
      <c r="AC20" s="134">
        <f>IF(AB20&lt;&gt;"",Z20*3600+AA20*60+AB20,"")</f>
        <v>0</v>
      </c>
      <c r="AD20" s="132">
        <v>1</v>
      </c>
      <c r="AE20" s="129">
        <v>36</v>
      </c>
      <c r="AF20" s="137">
        <v>16</v>
      </c>
      <c r="AG20" s="134">
        <f>IF(AF20&lt;&gt;"",AD20*60+AE20+AF20/100,"")</f>
        <v>96.16</v>
      </c>
      <c r="AH20" s="134">
        <f>IF(AF20&lt;&gt;"",AG20-AC20,"")</f>
        <v>96.16</v>
      </c>
      <c r="AI20" s="121">
        <f>IF(OR(Y20&lt;&gt;"",AH20&lt;&gt;""),MIN(Y20,AH20),"")</f>
        <v>96.16</v>
      </c>
      <c r="AJ20" s="138">
        <f>IF(AI20&lt;&gt;"",RANK(AI20,$AI$5:$AI$26,1),"")</f>
        <v>17</v>
      </c>
      <c r="AK20" s="130">
        <v>108</v>
      </c>
      <c r="AL20" s="166">
        <f>IF($C20,$C20,"")</f>
        <v>427</v>
      </c>
      <c r="AM20" s="139"/>
      <c r="AN20" s="140"/>
      <c r="AO20" s="141"/>
      <c r="AP20" t="s" s="142">
        <f>IF(AO20&lt;&gt;"",AM20*3600+AN20*60+AO20,"")</f>
      </c>
      <c r="AQ20" s="139"/>
      <c r="AR20" s="140"/>
      <c r="AS20" s="141"/>
      <c r="AT20" t="s" s="143">
        <f>IF(AS20&lt;&gt;"",AQ20*3600+AR20*60+AS20,"")</f>
      </c>
      <c r="AU20" t="s" s="144">
        <f>IF(AO20&lt;&gt;"",AT20-AP20,"")</f>
      </c>
      <c r="AV20" s="145">
        <v>0</v>
      </c>
      <c r="AW20" s="138">
        <v>0</v>
      </c>
      <c r="AX20" s="141"/>
      <c r="AY20" t="s" s="142">
        <f>IF(AX20&lt;&gt;"",AX20-AW20,"")</f>
      </c>
      <c r="AZ20" t="s" s="142">
        <f>IF(AT20&lt;&gt;"",AY20*10000-AU20,"")</f>
      </c>
      <c r="BA20" t="s" s="142">
        <f>IF(AX20&lt;&gt;"",RANK(AZ20,$AZ$5:$AZ$26,0),"")</f>
      </c>
      <c r="BB20" s="146">
        <v>0</v>
      </c>
      <c r="BC20" s="166">
        <f>IF($C20,$C20,"")</f>
        <v>427</v>
      </c>
      <c r="BD20" s="147"/>
      <c r="BE20" s="148"/>
      <c r="BF20" s="149">
        <f>BE20+BD20</f>
        <v>0</v>
      </c>
      <c r="BG20" s="147"/>
      <c r="BH20" s="148"/>
      <c r="BI20" s="149">
        <f>BH20+BG20</f>
        <v>0</v>
      </c>
      <c r="BJ20" s="147"/>
      <c r="BK20" s="148"/>
      <c r="BL20" s="149">
        <f>BK20+BJ20</f>
        <v>0</v>
      </c>
      <c r="BM20" s="147"/>
      <c r="BN20" s="148"/>
      <c r="BO20" s="149">
        <f>BN20+BM20</f>
        <v>0</v>
      </c>
      <c r="BP20" t="s" s="143">
        <f>IF(BD20&lt;&gt;"",BO20+BL20+BI20+BF20,"")</f>
      </c>
      <c r="BQ20" t="s" s="144">
        <f>IF(BD20&lt;&gt;"",RANK(BP20,$BP$5:$BP$26,0),"")</f>
      </c>
      <c r="BR20" s="130">
        <v>0</v>
      </c>
      <c r="BS20" s="166">
        <f>IF($C20,$C20,"")</f>
        <v>427</v>
      </c>
      <c r="BT20" s="167">
        <f>C1:C26</f>
        <v>427</v>
      </c>
    </row>
    <row r="21" ht="24.95" customHeight="1">
      <c r="A21" s="121">
        <v>17</v>
      </c>
      <c r="B21" s="122">
        <f>IF(C21,(O21+AK21+BB21+BR21),"")</f>
        <v>226</v>
      </c>
      <c r="C21" s="123">
        <v>450</v>
      </c>
      <c r="D21" t="s" s="124">
        <v>184</v>
      </c>
      <c r="E21" t="s" s="124">
        <v>277</v>
      </c>
      <c r="F21" t="s" s="124">
        <v>87</v>
      </c>
      <c r="G21" t="s" s="124">
        <v>74</v>
      </c>
      <c r="H21" t="s" s="164">
        <v>14</v>
      </c>
      <c r="I21" s="125">
        <f>IF(C21,N21,"")</f>
        <v>17</v>
      </c>
      <c r="J21" s="126">
        <f>IF(C21,AJ21,"")</f>
        <v>12</v>
      </c>
      <c r="K21" t="s" s="127">
        <f>IF(C21,BA21,"")</f>
      </c>
      <c r="L21" s="125">
        <f>IF(C21,BL21,"")</f>
        <v>0</v>
      </c>
      <c r="M21" s="165">
        <f>IF($C21,$C21,"")</f>
        <v>450</v>
      </c>
      <c r="N21" s="129">
        <v>17</v>
      </c>
      <c r="O21" s="130">
        <v>108</v>
      </c>
      <c r="P21" s="166">
        <f>IF($C21,$C21,"")</f>
        <v>450</v>
      </c>
      <c r="Q21" s="132">
        <v>0</v>
      </c>
      <c r="R21" s="129">
        <v>0</v>
      </c>
      <c r="S21" s="133">
        <v>0</v>
      </c>
      <c r="T21" s="134">
        <f>IF(S21&lt;&gt;"",Q21*3600+R21*60+S21,"")</f>
        <v>0</v>
      </c>
      <c r="U21" s="135">
        <v>1</v>
      </c>
      <c r="V21" s="136">
        <v>32</v>
      </c>
      <c r="W21" s="137">
        <v>44</v>
      </c>
      <c r="X21" s="134">
        <f>IF(W21&lt;&gt;"",U21*60+V21+W21/100,"")</f>
        <v>92.44</v>
      </c>
      <c r="Y21" s="134">
        <f>IF(W21&lt;&gt;"",X21-T21,"")</f>
        <v>92.44</v>
      </c>
      <c r="Z21" s="132">
        <v>0</v>
      </c>
      <c r="AA21" s="129">
        <v>0</v>
      </c>
      <c r="AB21" s="133">
        <v>0</v>
      </c>
      <c r="AC21" s="134">
        <f>IF(AB21&lt;&gt;"",Z21*3600+AA21*60+AB21,"")</f>
        <v>0</v>
      </c>
      <c r="AD21" s="132">
        <v>1</v>
      </c>
      <c r="AE21" s="129">
        <v>30</v>
      </c>
      <c r="AF21" s="137">
        <v>68</v>
      </c>
      <c r="AG21" s="134">
        <f>IF(AF21&lt;&gt;"",AD21*60+AE21+AF21/100,"")</f>
        <v>90.68000000000001</v>
      </c>
      <c r="AH21" s="134">
        <f>IF(AF21&lt;&gt;"",AG21-AC21,"")</f>
        <v>90.68000000000001</v>
      </c>
      <c r="AI21" s="121">
        <f>IF(OR(Y21&lt;&gt;"",AH21&lt;&gt;""),MIN(Y21,AH21),"")</f>
        <v>90.68000000000001</v>
      </c>
      <c r="AJ21" s="138">
        <f>IF(AI21&lt;&gt;"",RANK(AI21,$AI$5:$AI$26,1),"")</f>
        <v>12</v>
      </c>
      <c r="AK21" s="130">
        <v>118</v>
      </c>
      <c r="AL21" s="166">
        <f>IF($C21,$C21,"")</f>
        <v>450</v>
      </c>
      <c r="AM21" s="139"/>
      <c r="AN21" s="140"/>
      <c r="AO21" s="141"/>
      <c r="AP21" t="s" s="142">
        <f>IF(AO21&lt;&gt;"",AM21*3600+AN21*60+AO21,"")</f>
      </c>
      <c r="AQ21" s="139"/>
      <c r="AR21" s="140"/>
      <c r="AS21" s="141"/>
      <c r="AT21" t="s" s="143">
        <f>IF(AS21&lt;&gt;"",AQ21*3600+AR21*60+AS21,"")</f>
      </c>
      <c r="AU21" t="s" s="144">
        <f>IF(AO21&lt;&gt;"",AT21-AP21,"")</f>
      </c>
      <c r="AV21" s="145">
        <v>0</v>
      </c>
      <c r="AW21" s="138">
        <v>0</v>
      </c>
      <c r="AX21" s="141"/>
      <c r="AY21" t="s" s="142">
        <f>IF(AX21&lt;&gt;"",AX21-AW21,"")</f>
      </c>
      <c r="AZ21" t="s" s="142">
        <f>IF(AT21&lt;&gt;"",AY21*10000-AU21,"")</f>
      </c>
      <c r="BA21" t="s" s="142">
        <f>IF(AX21&lt;&gt;"",RANK(AZ21,$AZ$5:$AZ$26,0),"")</f>
      </c>
      <c r="BB21" s="146">
        <v>0</v>
      </c>
      <c r="BC21" s="166">
        <f>IF($C21,$C21,"")</f>
        <v>450</v>
      </c>
      <c r="BD21" s="147"/>
      <c r="BE21" s="148"/>
      <c r="BF21" s="149">
        <f>BE21+BD21</f>
        <v>0</v>
      </c>
      <c r="BG21" s="147"/>
      <c r="BH21" s="148"/>
      <c r="BI21" s="149">
        <f>BH21+BG21</f>
        <v>0</v>
      </c>
      <c r="BJ21" s="147"/>
      <c r="BK21" s="148"/>
      <c r="BL21" s="149">
        <f>BK21+BJ21</f>
        <v>0</v>
      </c>
      <c r="BM21" s="147"/>
      <c r="BN21" s="148"/>
      <c r="BO21" s="149">
        <f>BN21+BM21</f>
        <v>0</v>
      </c>
      <c r="BP21" t="s" s="143">
        <f>IF(BD21&lt;&gt;"",BO21+BL21+BI21+BF21,"")</f>
      </c>
      <c r="BQ21" t="s" s="144">
        <f>IF(BD21&lt;&gt;"",RANK(BP21,$BP$5:$BP$26,0),"")</f>
      </c>
      <c r="BR21" s="130">
        <v>0</v>
      </c>
      <c r="BS21" s="166">
        <f>IF($C21,$C21,"")</f>
        <v>450</v>
      </c>
      <c r="BT21" s="173">
        <f>C1:C26</f>
        <v>450</v>
      </c>
    </row>
    <row r="22" ht="24.95" customHeight="1">
      <c r="A22" s="121">
        <f>IF(C22,RANK(B22,$B$5:$B$26),"")</f>
        <v>18</v>
      </c>
      <c r="B22" s="122">
        <f>IF(C22,(O22+AK22+BB22+BR22),"")</f>
        <v>214</v>
      </c>
      <c r="C22" s="181">
        <v>475</v>
      </c>
      <c r="D22" t="s" s="124">
        <v>278</v>
      </c>
      <c r="E22" t="s" s="124">
        <v>188</v>
      </c>
      <c r="F22" t="s" s="164">
        <v>279</v>
      </c>
      <c r="G22" t="s" s="164">
        <v>74</v>
      </c>
      <c r="H22" t="s" s="164">
        <v>14</v>
      </c>
      <c r="I22" s="125">
        <f>IF(C22,N22,"")</f>
        <v>15</v>
      </c>
      <c r="J22" s="126">
        <f>IF(C22,AJ22,"")</f>
        <v>20</v>
      </c>
      <c r="K22" t="s" s="127">
        <f>IF(C22,BA22,"")</f>
      </c>
      <c r="L22" s="125">
        <f>IF(C22,BL22,"")</f>
        <v>0</v>
      </c>
      <c r="M22" s="165">
        <f>IF($C22,$C22,"")</f>
        <v>475</v>
      </c>
      <c r="N22" s="129">
        <v>15</v>
      </c>
      <c r="O22" s="130">
        <v>112</v>
      </c>
      <c r="P22" s="166">
        <f>IF($C22,$C22,"")</f>
        <v>475</v>
      </c>
      <c r="Q22" s="132">
        <v>0</v>
      </c>
      <c r="R22" s="129">
        <v>0</v>
      </c>
      <c r="S22" s="133">
        <v>0</v>
      </c>
      <c r="T22" s="134">
        <f>IF(S22&lt;&gt;"",Q22*3600+R22*60+S22,"")</f>
        <v>0</v>
      </c>
      <c r="U22" s="135">
        <v>1</v>
      </c>
      <c r="V22" s="136">
        <v>51</v>
      </c>
      <c r="W22" s="137">
        <v>31</v>
      </c>
      <c r="X22" s="134">
        <f>IF(W22&lt;&gt;"",U22*60+V22+W22/100,"")</f>
        <v>111.31</v>
      </c>
      <c r="Y22" s="134">
        <f>IF(W22&lt;&gt;"",X22-T22,"")</f>
        <v>111.31</v>
      </c>
      <c r="Z22" s="132">
        <v>0</v>
      </c>
      <c r="AA22" s="129">
        <v>0</v>
      </c>
      <c r="AB22" s="133">
        <v>0</v>
      </c>
      <c r="AC22" s="134">
        <f>IF(AB22&lt;&gt;"",Z22*3600+AA22*60+AB22,"")</f>
        <v>0</v>
      </c>
      <c r="AD22" s="132">
        <v>1</v>
      </c>
      <c r="AE22" s="129">
        <v>47</v>
      </c>
      <c r="AF22" s="137">
        <v>6</v>
      </c>
      <c r="AG22" s="134">
        <f>IF(AF22&lt;&gt;"",AD22*60+AE22+AF22/100,"")</f>
        <v>107.06</v>
      </c>
      <c r="AH22" s="134">
        <f>IF(AF22&lt;&gt;"",AG22-AC22,"")</f>
        <v>107.06</v>
      </c>
      <c r="AI22" s="121">
        <f>IF(OR(Y22&lt;&gt;"",AH22&lt;&gt;""),MIN(Y22,AH22),"")</f>
        <v>107.06</v>
      </c>
      <c r="AJ22" s="138">
        <f>IF(AI22&lt;&gt;"",RANK(AI22,$AI$5:$AI$26,1),"")</f>
        <v>20</v>
      </c>
      <c r="AK22" s="130">
        <v>102</v>
      </c>
      <c r="AL22" s="166">
        <f>IF($C22,$C22,"")</f>
        <v>475</v>
      </c>
      <c r="AM22" s="139"/>
      <c r="AN22" s="140"/>
      <c r="AO22" s="141"/>
      <c r="AP22" t="s" s="142">
        <f>IF(AO22&lt;&gt;"",AM22*3600+AN22*60+AO22,"")</f>
      </c>
      <c r="AQ22" s="139"/>
      <c r="AR22" s="140"/>
      <c r="AS22" s="141"/>
      <c r="AT22" t="s" s="143">
        <f>IF(AS22&lt;&gt;"",AQ22*3600+AR22*60+AS22,"")</f>
      </c>
      <c r="AU22" t="s" s="144">
        <f>IF(AO22&lt;&gt;"",AT22-AP22,"")</f>
      </c>
      <c r="AV22" s="145">
        <v>0</v>
      </c>
      <c r="AW22" s="138">
        <v>0</v>
      </c>
      <c r="AX22" s="141"/>
      <c r="AY22" t="s" s="142">
        <f>IF(AX22&lt;&gt;"",AX22-AW22,"")</f>
      </c>
      <c r="AZ22" t="s" s="142">
        <f>IF(AT22&lt;&gt;"",AY22*10000-AU22,"")</f>
      </c>
      <c r="BA22" t="s" s="142">
        <f>IF(AX22&lt;&gt;"",RANK(AZ22,$AZ$5:$AZ$26,0),"")</f>
      </c>
      <c r="BB22" s="146">
        <v>0</v>
      </c>
      <c r="BC22" s="166">
        <f>IF($C22,$C22,"")</f>
        <v>475</v>
      </c>
      <c r="BD22" s="147"/>
      <c r="BE22" s="148"/>
      <c r="BF22" s="149">
        <f>BE22+BD22</f>
        <v>0</v>
      </c>
      <c r="BG22" s="147"/>
      <c r="BH22" s="148"/>
      <c r="BI22" s="149">
        <f>BH22+BG22</f>
        <v>0</v>
      </c>
      <c r="BJ22" s="147"/>
      <c r="BK22" s="148"/>
      <c r="BL22" s="149">
        <f>BK22+BJ22</f>
        <v>0</v>
      </c>
      <c r="BM22" s="147"/>
      <c r="BN22" s="148"/>
      <c r="BO22" s="149">
        <f>BN22+BM22</f>
        <v>0</v>
      </c>
      <c r="BP22" t="s" s="143">
        <f>IF(BD22&lt;&gt;"",BO22+BL22+BI22+BF22,"")</f>
      </c>
      <c r="BQ22" t="s" s="144">
        <f>IF(BD22&lt;&gt;"",RANK(BP22,$BP$5:$BP$26,0),"")</f>
      </c>
      <c r="BR22" s="130">
        <v>0</v>
      </c>
      <c r="BS22" s="166">
        <f>IF($C22,$C22,"")</f>
        <v>475</v>
      </c>
      <c r="BT22" s="174">
        <f>C1:C26</f>
        <v>475</v>
      </c>
    </row>
    <row r="23" ht="24.95" customHeight="1">
      <c r="A23" s="121">
        <f>IF(C23,RANK(B23,$B$5:$B$26),"")</f>
        <v>19</v>
      </c>
      <c r="B23" s="122">
        <f>IF(C23,(O23+AK23+BB23+BR23),"")</f>
        <v>208</v>
      </c>
      <c r="C23" s="123">
        <v>455</v>
      </c>
      <c r="D23" t="s" s="154">
        <v>280</v>
      </c>
      <c r="E23" t="s" s="154">
        <v>281</v>
      </c>
      <c r="F23" t="s" s="154">
        <v>126</v>
      </c>
      <c r="G23" t="s" s="124">
        <v>97</v>
      </c>
      <c r="H23" t="s" s="164">
        <v>14</v>
      </c>
      <c r="I23" s="125">
        <f>IF(C23,N23,"")</f>
        <v>19</v>
      </c>
      <c r="J23" s="126">
        <f>IF(C23,AJ23,"")</f>
        <v>19</v>
      </c>
      <c r="K23" t="s" s="127">
        <f>IF(C23,BA23,"")</f>
      </c>
      <c r="L23" s="125">
        <f>IF(C23,BL23,"")</f>
        <v>0</v>
      </c>
      <c r="M23" s="165">
        <f>IF($C23,$C23,"")</f>
        <v>455</v>
      </c>
      <c r="N23" s="129">
        <v>19</v>
      </c>
      <c r="O23" s="130">
        <v>104</v>
      </c>
      <c r="P23" s="166">
        <f>IF($C23,$C23,"")</f>
        <v>455</v>
      </c>
      <c r="Q23" s="132">
        <v>0</v>
      </c>
      <c r="R23" s="129">
        <v>0</v>
      </c>
      <c r="S23" s="133">
        <v>0</v>
      </c>
      <c r="T23" s="134">
        <f>IF(S23&lt;&gt;"",Q23*3600+R23*60+S23,"")</f>
        <v>0</v>
      </c>
      <c r="U23" s="135">
        <v>1</v>
      </c>
      <c r="V23" s="136">
        <v>44</v>
      </c>
      <c r="W23" s="137">
        <v>97</v>
      </c>
      <c r="X23" s="134">
        <f>IF(W23&lt;&gt;"",U23*60+V23+W23/100,"")</f>
        <v>104.97</v>
      </c>
      <c r="Y23" s="134">
        <f>IF(W23&lt;&gt;"",X23-T23,"")</f>
        <v>104.97</v>
      </c>
      <c r="Z23" s="132">
        <v>0</v>
      </c>
      <c r="AA23" s="129">
        <v>0</v>
      </c>
      <c r="AB23" s="133">
        <v>0</v>
      </c>
      <c r="AC23" s="134">
        <f>IF(AB23&lt;&gt;"",Z23*3600+AA23*60+AB23,"")</f>
        <v>0</v>
      </c>
      <c r="AD23" s="132">
        <v>1</v>
      </c>
      <c r="AE23" s="129">
        <v>46</v>
      </c>
      <c r="AF23" s="137">
        <v>19</v>
      </c>
      <c r="AG23" s="134">
        <f>IF(AF23&lt;&gt;"",AD23*60+AE23+AF23/100,"")</f>
        <v>106.19</v>
      </c>
      <c r="AH23" s="134">
        <f>IF(AF23&lt;&gt;"",AG23-AC23,"")</f>
        <v>106.19</v>
      </c>
      <c r="AI23" s="121">
        <f>IF(OR(Y23&lt;&gt;"",AH23&lt;&gt;""),MIN(Y23,AH23),"")</f>
        <v>104.97</v>
      </c>
      <c r="AJ23" s="138">
        <f>IF(AI23&lt;&gt;"",RANK(AI23,$AI$5:$AI$26,1),"")</f>
        <v>19</v>
      </c>
      <c r="AK23" s="130">
        <v>104</v>
      </c>
      <c r="AL23" s="166">
        <f>IF($C23,$C23,"")</f>
        <v>455</v>
      </c>
      <c r="AM23" s="139"/>
      <c r="AN23" s="140"/>
      <c r="AO23" s="141"/>
      <c r="AP23" t="s" s="142">
        <f>IF(AO23&lt;&gt;"",AM23*3600+AN23*60+AO23,"")</f>
      </c>
      <c r="AQ23" s="139"/>
      <c r="AR23" s="140"/>
      <c r="AS23" s="141"/>
      <c r="AT23" t="s" s="143">
        <f>IF(AS23&lt;&gt;"",AQ23*3600+AR23*60+AS23,"")</f>
      </c>
      <c r="AU23" t="s" s="144">
        <f>IF(AO23&lt;&gt;"",AT23-AP23,"")</f>
      </c>
      <c r="AV23" s="145">
        <v>0</v>
      </c>
      <c r="AW23" s="138">
        <v>0</v>
      </c>
      <c r="AX23" s="141"/>
      <c r="AY23" t="s" s="142">
        <f>IF(AX23&lt;&gt;"",AX23-AW23,"")</f>
      </c>
      <c r="AZ23" t="s" s="142">
        <f>IF(AT23&lt;&gt;"",AY23*10000-AU23,"")</f>
      </c>
      <c r="BA23" t="s" s="142">
        <f>IF(AX23&lt;&gt;"",RANK(AZ23,$AZ$5:$AZ$26,0),"")</f>
      </c>
      <c r="BB23" s="146">
        <v>0</v>
      </c>
      <c r="BC23" s="166">
        <f>IF($C23,$C23,"")</f>
        <v>455</v>
      </c>
      <c r="BD23" s="147"/>
      <c r="BE23" s="148"/>
      <c r="BF23" s="149">
        <f>BE23+BD23</f>
        <v>0</v>
      </c>
      <c r="BG23" s="147"/>
      <c r="BH23" s="148"/>
      <c r="BI23" s="149">
        <f>BH23+BG23</f>
        <v>0</v>
      </c>
      <c r="BJ23" s="147"/>
      <c r="BK23" s="148"/>
      <c r="BL23" s="149">
        <f>BK23+BJ23</f>
        <v>0</v>
      </c>
      <c r="BM23" s="147"/>
      <c r="BN23" s="148"/>
      <c r="BO23" s="149">
        <f>BN23+BM23</f>
        <v>0</v>
      </c>
      <c r="BP23" t="s" s="143">
        <f>IF(BD23&lt;&gt;"",BO23+BL23+BI23+BF23,"")</f>
      </c>
      <c r="BQ23" t="s" s="144">
        <f>IF(BD23&lt;&gt;"",RANK(BP23,$BP$5:$BP$26,0),"")</f>
      </c>
      <c r="BR23" s="130">
        <v>0</v>
      </c>
      <c r="BS23" s="166">
        <f>IF($C23,$C23,"")</f>
        <v>455</v>
      </c>
      <c r="BT23" s="174">
        <f>C1:C26</f>
        <v>455</v>
      </c>
    </row>
    <row r="24" ht="24.95" customHeight="1">
      <c r="A24" s="121">
        <v>20</v>
      </c>
      <c r="B24" s="122">
        <f>IF(C24,(O24+AK24+BB24+BR24),"")</f>
        <v>208</v>
      </c>
      <c r="C24" s="123">
        <v>466</v>
      </c>
      <c r="D24" t="s" s="124">
        <v>282</v>
      </c>
      <c r="E24" t="s" s="124">
        <v>183</v>
      </c>
      <c r="F24" t="s" s="124">
        <v>126</v>
      </c>
      <c r="G24" t="s" s="124">
        <v>74</v>
      </c>
      <c r="H24" t="s" s="164">
        <v>14</v>
      </c>
      <c r="I24" s="125">
        <f>IF(C24,N24,"")</f>
        <v>22</v>
      </c>
      <c r="J24" s="126">
        <f>IF(C24,AJ24,"")</f>
        <v>16</v>
      </c>
      <c r="K24" t="s" s="127">
        <f>IF(C24,BA24,"")</f>
      </c>
      <c r="L24" s="125">
        <f>IF(C24,BL24,"")</f>
        <v>0</v>
      </c>
      <c r="M24" s="165">
        <f>IF($C24,$C24,"")</f>
        <v>466</v>
      </c>
      <c r="N24" s="129">
        <v>22</v>
      </c>
      <c r="O24" s="130">
        <v>98</v>
      </c>
      <c r="P24" s="166">
        <f>IF($C24,$C24,"")</f>
        <v>466</v>
      </c>
      <c r="Q24" s="132">
        <v>0</v>
      </c>
      <c r="R24" s="129">
        <v>0</v>
      </c>
      <c r="S24" s="133">
        <v>0</v>
      </c>
      <c r="T24" s="134">
        <f>IF(S24&lt;&gt;"",Q24*3600+R24*60+S24,"")</f>
        <v>0</v>
      </c>
      <c r="U24" s="135">
        <v>1</v>
      </c>
      <c r="V24" s="136">
        <v>37</v>
      </c>
      <c r="W24" s="137">
        <v>79</v>
      </c>
      <c r="X24" s="134">
        <f>IF(W24&lt;&gt;"",U24*60+V24+W24/100,"")</f>
        <v>97.79000000000001</v>
      </c>
      <c r="Y24" s="134">
        <f>IF(W24&lt;&gt;"",X24-T24,"")</f>
        <v>97.79000000000001</v>
      </c>
      <c r="Z24" s="132">
        <v>0</v>
      </c>
      <c r="AA24" s="129">
        <v>0</v>
      </c>
      <c r="AB24" s="133">
        <v>0</v>
      </c>
      <c r="AC24" s="134">
        <f>IF(AB24&lt;&gt;"",Z24*3600+AA24*60+AB24,"")</f>
        <v>0</v>
      </c>
      <c r="AD24" s="132">
        <v>1</v>
      </c>
      <c r="AE24" s="129">
        <v>35</v>
      </c>
      <c r="AF24" s="137">
        <v>21</v>
      </c>
      <c r="AG24" s="134">
        <f>IF(AF24&lt;&gt;"",AD24*60+AE24+AF24/100,"")</f>
        <v>95.20999999999999</v>
      </c>
      <c r="AH24" s="134">
        <f>IF(AF24&lt;&gt;"",AG24-AC24,"")</f>
        <v>95.20999999999999</v>
      </c>
      <c r="AI24" s="121">
        <f>IF(OR(Y24&lt;&gt;"",AH24&lt;&gt;""),MIN(Y24,AH24),"")</f>
        <v>95.20999999999999</v>
      </c>
      <c r="AJ24" s="138">
        <f>IF(AI24&lt;&gt;"",RANK(AI24,$AI$5:$AI$26,1),"")</f>
        <v>16</v>
      </c>
      <c r="AK24" s="130">
        <v>110</v>
      </c>
      <c r="AL24" s="166">
        <f>IF($C24,$C24,"")</f>
        <v>466</v>
      </c>
      <c r="AM24" s="139"/>
      <c r="AN24" s="140"/>
      <c r="AO24" s="141"/>
      <c r="AP24" t="s" s="142">
        <f>IF(AO24&lt;&gt;"",AM24*3600+AN24*60+AO24,"")</f>
      </c>
      <c r="AQ24" s="139"/>
      <c r="AR24" s="140"/>
      <c r="AS24" s="141"/>
      <c r="AT24" t="s" s="143">
        <f>IF(AS24&lt;&gt;"",AQ24*3600+AR24*60+AS24,"")</f>
      </c>
      <c r="AU24" t="s" s="144">
        <f>IF(AO24&lt;&gt;"",AT24-AP24,"")</f>
      </c>
      <c r="AV24" s="145">
        <v>0</v>
      </c>
      <c r="AW24" s="138">
        <v>0</v>
      </c>
      <c r="AX24" s="141"/>
      <c r="AY24" t="s" s="142">
        <f>IF(AX24&lt;&gt;"",AX24-AW24,"")</f>
      </c>
      <c r="AZ24" t="s" s="142">
        <f>IF(AT24&lt;&gt;"",AY24*10000-AU24,"")</f>
      </c>
      <c r="BA24" t="s" s="142">
        <f>IF(AX24&lt;&gt;"",RANK(AZ24,$AZ$5:$AZ$26,0),"")</f>
      </c>
      <c r="BB24" s="146">
        <v>0</v>
      </c>
      <c r="BC24" s="166">
        <f>IF($C24,$C24,"")</f>
        <v>466</v>
      </c>
      <c r="BD24" s="147"/>
      <c r="BE24" s="148"/>
      <c r="BF24" s="149">
        <f>BE24+BD24</f>
        <v>0</v>
      </c>
      <c r="BG24" s="147"/>
      <c r="BH24" s="148"/>
      <c r="BI24" s="149">
        <f>BH24+BG24</f>
        <v>0</v>
      </c>
      <c r="BJ24" s="147"/>
      <c r="BK24" s="148"/>
      <c r="BL24" s="149">
        <f>BK24+BJ24</f>
        <v>0</v>
      </c>
      <c r="BM24" s="147"/>
      <c r="BN24" s="148"/>
      <c r="BO24" s="149">
        <f>BN24+BM24</f>
        <v>0</v>
      </c>
      <c r="BP24" t="s" s="143">
        <f>IF(BD24&lt;&gt;"",BO24+BL24+BI24+BF24,"")</f>
      </c>
      <c r="BQ24" t="s" s="144">
        <f>IF(BD24&lt;&gt;"",RANK(BP24,$BP$5:$BP$26,0),"")</f>
      </c>
      <c r="BR24" s="130">
        <v>0</v>
      </c>
      <c r="BS24" s="166">
        <f>IF($C24,$C24,"")</f>
        <v>466</v>
      </c>
      <c r="BT24" s="167">
        <f>C1:C26</f>
        <v>466</v>
      </c>
    </row>
    <row r="25" ht="24.95" customHeight="1">
      <c r="A25" s="121">
        <f>IF(C25,RANK(B25,$B$5:$B$26),"")</f>
        <v>21</v>
      </c>
      <c r="B25" s="122">
        <f>IF(C25,(O25+AK25+BB25+BR25),"")</f>
        <v>200</v>
      </c>
      <c r="C25" s="123">
        <v>454</v>
      </c>
      <c r="D25" t="s" s="154">
        <v>283</v>
      </c>
      <c r="E25" t="s" s="154">
        <v>284</v>
      </c>
      <c r="F25" t="s" s="154">
        <v>87</v>
      </c>
      <c r="G25" t="s" s="124">
        <v>97</v>
      </c>
      <c r="H25" t="s" s="164">
        <v>14</v>
      </c>
      <c r="I25" s="125">
        <f>IF(C25,N25,"")</f>
        <v>21</v>
      </c>
      <c r="J25" s="126">
        <f>IF(C25,AJ25,"")</f>
        <v>21</v>
      </c>
      <c r="K25" t="s" s="127">
        <f>IF(C25,BA25,"")</f>
      </c>
      <c r="L25" s="125">
        <f>IF(C25,BL25,"")</f>
        <v>0</v>
      </c>
      <c r="M25" s="165">
        <f>IF($C25,$C25,"")</f>
        <v>454</v>
      </c>
      <c r="N25" s="129">
        <v>21</v>
      </c>
      <c r="O25" s="130">
        <v>100</v>
      </c>
      <c r="P25" s="166">
        <f>IF($C25,$C25,"")</f>
        <v>454</v>
      </c>
      <c r="Q25" s="132">
        <v>0</v>
      </c>
      <c r="R25" s="129">
        <v>0</v>
      </c>
      <c r="S25" s="133">
        <v>0</v>
      </c>
      <c r="T25" s="134">
        <f>IF(S25&lt;&gt;"",Q25*3600+R25*60+S25,"")</f>
        <v>0</v>
      </c>
      <c r="U25" s="135">
        <v>1</v>
      </c>
      <c r="V25" s="136">
        <v>49</v>
      </c>
      <c r="W25" s="137">
        <v>53</v>
      </c>
      <c r="X25" s="134">
        <f>IF(W25&lt;&gt;"",U25*60+V25+W25/100,"")</f>
        <v>109.53</v>
      </c>
      <c r="Y25" s="134">
        <f>IF(W25&lt;&gt;"",X25-T25,"")</f>
        <v>109.53</v>
      </c>
      <c r="Z25" s="132">
        <v>0</v>
      </c>
      <c r="AA25" s="129">
        <v>0</v>
      </c>
      <c r="AB25" s="133">
        <v>0</v>
      </c>
      <c r="AC25" s="134">
        <f>IF(AB25&lt;&gt;"",Z25*3600+AA25*60+AB25,"")</f>
        <v>0</v>
      </c>
      <c r="AD25" s="132">
        <v>1</v>
      </c>
      <c r="AE25" s="129">
        <v>49</v>
      </c>
      <c r="AF25" s="137">
        <v>24</v>
      </c>
      <c r="AG25" s="134">
        <f>IF(AF25&lt;&gt;"",AD25*60+AE25+AF25/100,"")</f>
        <v>109.24</v>
      </c>
      <c r="AH25" s="134">
        <f>IF(AF25&lt;&gt;"",AG25-AC25,"")</f>
        <v>109.24</v>
      </c>
      <c r="AI25" s="121">
        <f>IF(OR(Y25&lt;&gt;"",AH25&lt;&gt;""),MIN(Y25,AH25),"")</f>
        <v>109.24</v>
      </c>
      <c r="AJ25" s="138">
        <f>IF(AI25&lt;&gt;"",RANK(AI25,$AI$5:$AI$26,1),"")</f>
        <v>21</v>
      </c>
      <c r="AK25" s="130">
        <v>100</v>
      </c>
      <c r="AL25" s="166">
        <f>IF($C25,$C25,"")</f>
        <v>454</v>
      </c>
      <c r="AM25" s="139"/>
      <c r="AN25" s="140"/>
      <c r="AO25" s="141"/>
      <c r="AP25" t="s" s="142">
        <f>IF(AO25&lt;&gt;"",AM25*3600+AN25*60+AO25,"")</f>
      </c>
      <c r="AQ25" s="139"/>
      <c r="AR25" s="140"/>
      <c r="AS25" s="141"/>
      <c r="AT25" t="s" s="143">
        <f>IF(AS25&lt;&gt;"",AQ25*3600+AR25*60+AS25,"")</f>
      </c>
      <c r="AU25" t="s" s="144">
        <f>IF(AO25&lt;&gt;"",AT25-AP25,"")</f>
      </c>
      <c r="AV25" s="145">
        <v>0</v>
      </c>
      <c r="AW25" s="138">
        <v>0</v>
      </c>
      <c r="AX25" s="141"/>
      <c r="AY25" t="s" s="142">
        <f>IF(AX25&lt;&gt;"",AX25-AW25,"")</f>
      </c>
      <c r="AZ25" t="s" s="142">
        <f>IF(AT25&lt;&gt;"",AY25*10000-AU25,"")</f>
      </c>
      <c r="BA25" t="s" s="142">
        <f>IF(AX25&lt;&gt;"",RANK(AZ25,$AZ$5:$AZ$26,0),"")</f>
      </c>
      <c r="BB25" s="146">
        <v>0</v>
      </c>
      <c r="BC25" s="166">
        <f>IF($C25,$C25,"")</f>
        <v>454</v>
      </c>
      <c r="BD25" s="147"/>
      <c r="BE25" s="148"/>
      <c r="BF25" s="149">
        <f>BE25+BD25</f>
        <v>0</v>
      </c>
      <c r="BG25" s="147"/>
      <c r="BH25" s="148"/>
      <c r="BI25" s="149">
        <f>BH25+BG25</f>
        <v>0</v>
      </c>
      <c r="BJ25" s="147"/>
      <c r="BK25" s="148"/>
      <c r="BL25" s="149">
        <f>BK25+BJ25</f>
        <v>0</v>
      </c>
      <c r="BM25" s="147"/>
      <c r="BN25" s="148"/>
      <c r="BO25" s="149">
        <f>BN25+BM25</f>
        <v>0</v>
      </c>
      <c r="BP25" t="s" s="143">
        <f>IF(BD25&lt;&gt;"",BO25+BL25+BI25+BF25,"")</f>
      </c>
      <c r="BQ25" t="s" s="144">
        <f>IF(BD25&lt;&gt;"",RANK(BP25,$BP$5:$BP$26,0),"")</f>
      </c>
      <c r="BR25" s="130">
        <v>0</v>
      </c>
      <c r="BS25" s="166">
        <f>IF($C25,$C25,"")</f>
        <v>454</v>
      </c>
      <c r="BT25" s="171">
        <f>C1:C26</f>
        <v>454</v>
      </c>
    </row>
    <row r="26" ht="24.95" customHeight="1">
      <c r="A26" s="121">
        <f>IF(C26,RANK(B26,$B$5:$B$26),"")</f>
        <v>22</v>
      </c>
      <c r="B26" s="122">
        <f>IF(C26,(O26+AK26+BB26+BR26),"")</f>
        <v>116</v>
      </c>
      <c r="C26" s="123">
        <v>424</v>
      </c>
      <c r="D26" t="s" s="124">
        <v>285</v>
      </c>
      <c r="E26" t="s" s="124">
        <v>286</v>
      </c>
      <c r="F26" t="s" s="124">
        <v>80</v>
      </c>
      <c r="G26" t="s" s="124">
        <v>74</v>
      </c>
      <c r="H26" t="s" s="164">
        <v>14</v>
      </c>
      <c r="I26" s="125">
        <f>IF(C26,N26,"")</f>
        <v>13</v>
      </c>
      <c r="J26" t="s" s="168">
        <f>IF(C26,AJ26,"")</f>
      </c>
      <c r="K26" t="s" s="127">
        <f>IF(C26,BA26,"")</f>
      </c>
      <c r="L26" s="125">
        <f>IF(C26,BL26,"")</f>
        <v>0</v>
      </c>
      <c r="M26" s="165">
        <f>IF($C26,$C26,"")</f>
        <v>424</v>
      </c>
      <c r="N26" s="129">
        <v>13</v>
      </c>
      <c r="O26" s="130">
        <v>116</v>
      </c>
      <c r="P26" s="166">
        <f>IF($C26,$C26,"")</f>
        <v>424</v>
      </c>
      <c r="Q26" s="139"/>
      <c r="R26" s="140"/>
      <c r="S26" s="141"/>
      <c r="T26" t="s" s="142">
        <f>IF(S26&lt;&gt;"",Q26*3600+R26*60+S26,"")</f>
      </c>
      <c r="U26" s="160"/>
      <c r="V26" s="161"/>
      <c r="W26" s="162"/>
      <c r="X26" t="s" s="142">
        <f>IF(W26&lt;&gt;"",U26*60+V26+W26/100,"")</f>
      </c>
      <c r="Y26" t="s" s="142">
        <f>IF(W26&lt;&gt;"",X26-T26,"")</f>
      </c>
      <c r="Z26" s="132">
        <v>0</v>
      </c>
      <c r="AA26" s="129">
        <v>0</v>
      </c>
      <c r="AB26" s="133">
        <v>0</v>
      </c>
      <c r="AC26" s="134">
        <f>IF(AB26&lt;&gt;"",Z26*3600+AA26*60+AB26,"")</f>
        <v>0</v>
      </c>
      <c r="AD26" s="139"/>
      <c r="AE26" s="140"/>
      <c r="AF26" s="162"/>
      <c r="AG26" t="s" s="142">
        <f>IF(AF26&lt;&gt;"",AD26*60+AE26+AF26/100,"")</f>
      </c>
      <c r="AH26" t="s" s="142">
        <f>IF(AF26&lt;&gt;"",AG26-AC26,"")</f>
      </c>
      <c r="AI26" t="s" s="143">
        <f>IF(OR(Y26&lt;&gt;"",AH26&lt;&gt;""),MIN(Y26,AH26),"")</f>
      </c>
      <c r="AJ26" t="s" s="144">
        <f>IF(AI26&lt;&gt;"",RANK(AI26,$AI$5:$AI$26,1),"")</f>
      </c>
      <c r="AK26" s="130">
        <v>0</v>
      </c>
      <c r="AL26" s="166">
        <f>IF($C26,$C26,"")</f>
        <v>424</v>
      </c>
      <c r="AM26" s="139"/>
      <c r="AN26" s="140"/>
      <c r="AO26" s="141"/>
      <c r="AP26" t="s" s="142">
        <f>IF(AO26&lt;&gt;"",AM26*3600+AN26*60+AO26,"")</f>
      </c>
      <c r="AQ26" s="139"/>
      <c r="AR26" s="140"/>
      <c r="AS26" s="141"/>
      <c r="AT26" t="s" s="143">
        <f>IF(AS26&lt;&gt;"",AQ26*3600+AR26*60+AS26,"")</f>
      </c>
      <c r="AU26" t="s" s="144">
        <f>IF(AO26&lt;&gt;"",AT26-AP26,"")</f>
      </c>
      <c r="AV26" s="145">
        <v>0</v>
      </c>
      <c r="AW26" s="138">
        <v>0</v>
      </c>
      <c r="AX26" s="141"/>
      <c r="AY26" t="s" s="142">
        <f>IF(AX26&lt;&gt;"",AX26-AW26,"")</f>
      </c>
      <c r="AZ26" t="s" s="142">
        <f>IF(AT26&lt;&gt;"",AY26*10000-AU26,"")</f>
      </c>
      <c r="BA26" t="s" s="142">
        <f>IF(AX26&lt;&gt;"",RANK(AZ26,$AZ$5:$AZ$26,0),"")</f>
      </c>
      <c r="BB26" s="146">
        <v>0</v>
      </c>
      <c r="BC26" s="166">
        <f>IF($C26,$C26,"")</f>
        <v>424</v>
      </c>
      <c r="BD26" s="147"/>
      <c r="BE26" s="148"/>
      <c r="BF26" s="149">
        <f>BE26+BD26</f>
        <v>0</v>
      </c>
      <c r="BG26" s="147"/>
      <c r="BH26" s="148"/>
      <c r="BI26" s="149">
        <f>BH26+BG26</f>
        <v>0</v>
      </c>
      <c r="BJ26" s="147"/>
      <c r="BK26" s="148"/>
      <c r="BL26" s="149">
        <f>BK26+BJ26</f>
        <v>0</v>
      </c>
      <c r="BM26" s="147"/>
      <c r="BN26" s="148"/>
      <c r="BO26" s="149">
        <f>BN26+BM26</f>
        <v>0</v>
      </c>
      <c r="BP26" t="s" s="143">
        <f>IF(BD26&lt;&gt;"",BO26+BL26+BI26+BF26,"")</f>
      </c>
      <c r="BQ26" t="s" s="144">
        <f>IF(BD26&lt;&gt;"",RANK(BP26,$BP$5:$BP$26,0),"")</f>
      </c>
      <c r="BR26" s="130">
        <v>0</v>
      </c>
      <c r="BS26" s="166">
        <f>IF($C26,$C26,"")</f>
        <v>424</v>
      </c>
      <c r="BT26" s="172">
        <f>C1:C26</f>
        <v>424</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21 G22:H22 H23:H26">
    <cfRule type="cellIs" dxfId="4"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102"/>
  <sheetViews>
    <sheetView workbookViewId="0" showGridLines="0" defaultGridColor="1"/>
  </sheetViews>
  <sheetFormatPr defaultColWidth="8.83333" defaultRowHeight="12.75" customHeight="1" outlineLevelRow="0" outlineLevelCol="0"/>
  <cols>
    <col min="1" max="1" width="11.1719" style="182" customWidth="1"/>
    <col min="2" max="3" width="11" style="182" customWidth="1"/>
    <col min="4" max="4" width="7.67188" style="182" customWidth="1"/>
    <col min="5" max="5" width="8.67188" style="182" customWidth="1"/>
    <col min="6" max="10" width="5.67188" style="182" customWidth="1"/>
    <col min="11" max="16384" width="8.85156" style="182" customWidth="1"/>
  </cols>
  <sheetData>
    <row r="1" ht="12.75" customHeight="1">
      <c r="A1" s="183"/>
      <c r="B1" s="183"/>
      <c r="C1" s="183"/>
      <c r="D1" s="183"/>
      <c r="E1" s="183"/>
      <c r="F1" s="183"/>
      <c r="G1" s="183"/>
      <c r="H1" s="183"/>
      <c r="I1" s="183"/>
      <c r="J1" s="183"/>
    </row>
    <row r="2" ht="12.75" customHeight="1">
      <c r="A2" t="s" s="184">
        <v>287</v>
      </c>
      <c r="B2" t="s" s="185">
        <v>54</v>
      </c>
      <c r="C2" s="183"/>
      <c r="D2" t="s" s="186">
        <v>288</v>
      </c>
      <c r="E2" s="183"/>
      <c r="F2" s="183"/>
      <c r="G2" s="183"/>
      <c r="H2" s="183"/>
      <c r="I2" s="183"/>
      <c r="J2" s="183"/>
    </row>
    <row r="3" ht="12.75" customHeight="1">
      <c r="A3" s="187">
        <v>1</v>
      </c>
      <c r="B3" s="188">
        <v>150</v>
      </c>
      <c r="C3" s="183"/>
      <c r="D3" s="183"/>
      <c r="E3" s="183"/>
      <c r="F3" s="183"/>
      <c r="G3" s="183"/>
      <c r="H3" s="183"/>
      <c r="I3" s="183"/>
      <c r="J3" s="183"/>
    </row>
    <row r="4" ht="12.75" customHeight="1">
      <c r="A4" s="187">
        <v>2</v>
      </c>
      <c r="B4" s="188">
        <v>147</v>
      </c>
      <c r="C4" s="183"/>
      <c r="D4" t="s" s="186">
        <v>289</v>
      </c>
      <c r="E4" s="183"/>
      <c r="F4" s="183"/>
      <c r="G4" s="183"/>
      <c r="H4" s="183"/>
      <c r="I4" s="183"/>
      <c r="J4" s="183"/>
    </row>
    <row r="5" ht="12.75" customHeight="1">
      <c r="A5" s="187">
        <v>3</v>
      </c>
      <c r="B5" s="188">
        <v>144</v>
      </c>
      <c r="C5" s="183"/>
      <c r="D5" s="183"/>
      <c r="E5" s="183"/>
      <c r="F5" s="183"/>
      <c r="G5" s="183"/>
      <c r="H5" s="183"/>
      <c r="I5" s="183"/>
      <c r="J5" s="183"/>
    </row>
    <row r="6" ht="12.75" customHeight="1">
      <c r="A6" s="187">
        <v>4</v>
      </c>
      <c r="B6" s="188">
        <v>141</v>
      </c>
      <c r="C6" s="183"/>
      <c r="D6" s="183"/>
      <c r="E6" s="183"/>
      <c r="F6" s="183"/>
      <c r="G6" s="183"/>
      <c r="H6" s="183"/>
      <c r="I6" s="183"/>
      <c r="J6" s="183"/>
    </row>
    <row r="7" ht="12.75" customHeight="1">
      <c r="A7" s="187">
        <v>5</v>
      </c>
      <c r="B7" s="188">
        <v>138</v>
      </c>
      <c r="C7" s="183"/>
      <c r="D7" s="183"/>
      <c r="E7" s="183"/>
      <c r="F7" s="183"/>
      <c r="G7" s="183"/>
      <c r="H7" s="183"/>
      <c r="I7" s="183"/>
      <c r="J7" s="183"/>
    </row>
    <row r="8" ht="12.75" customHeight="1">
      <c r="A8" s="187">
        <v>6</v>
      </c>
      <c r="B8" s="188">
        <v>135</v>
      </c>
      <c r="C8" s="183"/>
      <c r="D8" s="183"/>
      <c r="E8" s="183"/>
      <c r="F8" s="183"/>
      <c r="G8" s="183"/>
      <c r="H8" t="s" s="189">
        <v>290</v>
      </c>
      <c r="I8" s="187">
        <v>3600</v>
      </c>
      <c r="J8" s="183"/>
    </row>
    <row r="9" ht="12.75" customHeight="1">
      <c r="A9" s="187">
        <v>7</v>
      </c>
      <c r="B9" s="188">
        <v>132</v>
      </c>
      <c r="C9" s="183"/>
      <c r="D9" s="183"/>
      <c r="E9" s="183"/>
      <c r="F9" s="183"/>
      <c r="G9" s="183"/>
      <c r="H9" s="183"/>
      <c r="I9" s="183"/>
      <c r="J9" s="183"/>
    </row>
    <row r="10" ht="12.75" customHeight="1">
      <c r="A10" s="187">
        <v>8</v>
      </c>
      <c r="B10" s="188">
        <v>129</v>
      </c>
      <c r="C10" s="183"/>
      <c r="D10" s="183"/>
      <c r="E10" s="183"/>
      <c r="F10" s="183"/>
      <c r="G10" s="183"/>
      <c r="H10" s="190"/>
      <c r="I10" s="191"/>
      <c r="J10" t="s" s="192">
        <v>291</v>
      </c>
    </row>
    <row r="11" ht="12.75" customHeight="1">
      <c r="A11" s="187">
        <v>9</v>
      </c>
      <c r="B11" s="193">
        <v>126</v>
      </c>
      <c r="C11" s="183"/>
      <c r="D11" s="183"/>
      <c r="E11" s="183"/>
      <c r="F11" s="183"/>
      <c r="G11" s="183"/>
      <c r="H11" s="194"/>
      <c r="I11" s="195">
        <v>0.1</v>
      </c>
      <c r="J11" s="195">
        <v>1</v>
      </c>
    </row>
    <row r="12" ht="12.75" customHeight="1">
      <c r="A12" s="196">
        <v>10</v>
      </c>
      <c r="B12" s="197">
        <v>123</v>
      </c>
      <c r="C12" s="198"/>
      <c r="D12" s="183"/>
      <c r="E12" s="183"/>
      <c r="F12" s="183"/>
      <c r="G12" s="183"/>
      <c r="H12" s="194"/>
      <c r="I12" s="199">
        <v>120</v>
      </c>
      <c r="J12" s="199">
        <v>1</v>
      </c>
    </row>
    <row r="13" ht="12.75" customHeight="1">
      <c r="A13" s="196">
        <v>11</v>
      </c>
      <c r="B13" s="197">
        <v>120</v>
      </c>
      <c r="C13" s="198"/>
      <c r="D13" s="183"/>
      <c r="E13" s="183"/>
      <c r="F13" s="183"/>
      <c r="G13" s="183"/>
      <c r="H13" s="194"/>
      <c r="I13" s="195">
        <f>I12+0.1</f>
        <v>120.1</v>
      </c>
      <c r="J13" s="195">
        <f>J12+1</f>
        <v>2</v>
      </c>
    </row>
    <row r="14" ht="12.75" customHeight="1">
      <c r="A14" s="196">
        <v>12</v>
      </c>
      <c r="B14" s="197">
        <v>118</v>
      </c>
      <c r="C14" s="198"/>
      <c r="D14" s="183"/>
      <c r="E14" s="183"/>
      <c r="F14" s="183"/>
      <c r="G14" s="183"/>
      <c r="H14" s="194"/>
      <c r="I14" s="199">
        <f>I12+120</f>
        <v>240</v>
      </c>
      <c r="J14" s="199">
        <f>J13</f>
        <v>2</v>
      </c>
    </row>
    <row r="15" ht="12.75" customHeight="1">
      <c r="A15" s="196">
        <v>13</v>
      </c>
      <c r="B15" s="197">
        <v>116</v>
      </c>
      <c r="C15" s="198"/>
      <c r="D15" s="183"/>
      <c r="E15" s="183"/>
      <c r="F15" s="183"/>
      <c r="G15" s="183"/>
      <c r="H15" s="194"/>
      <c r="I15" s="195">
        <f>I14+0.1</f>
        <v>240.1</v>
      </c>
      <c r="J15" s="195">
        <f>J14+1</f>
        <v>3</v>
      </c>
    </row>
    <row r="16" ht="12.75" customHeight="1">
      <c r="A16" s="196">
        <v>14</v>
      </c>
      <c r="B16" s="197">
        <v>114</v>
      </c>
      <c r="C16" s="198"/>
      <c r="D16" s="183"/>
      <c r="E16" s="183"/>
      <c r="F16" s="183"/>
      <c r="G16" s="183"/>
      <c r="H16" s="194"/>
      <c r="I16" s="199">
        <f>I14+120</f>
        <v>360</v>
      </c>
      <c r="J16" s="199">
        <f>J15</f>
        <v>3</v>
      </c>
    </row>
    <row r="17" ht="12.75" customHeight="1">
      <c r="A17" s="196">
        <v>15</v>
      </c>
      <c r="B17" s="197">
        <v>112</v>
      </c>
      <c r="C17" s="198"/>
      <c r="D17" s="183"/>
      <c r="E17" s="183"/>
      <c r="F17" s="183"/>
      <c r="G17" s="183"/>
      <c r="H17" s="194"/>
      <c r="I17" s="195">
        <f>I16+0.1</f>
        <v>360.1</v>
      </c>
      <c r="J17" s="195">
        <f>J16+1</f>
        <v>4</v>
      </c>
    </row>
    <row r="18" ht="12.75" customHeight="1">
      <c r="A18" s="196">
        <v>16</v>
      </c>
      <c r="B18" s="197">
        <v>110</v>
      </c>
      <c r="C18" s="198"/>
      <c r="D18" s="183"/>
      <c r="E18" s="183"/>
      <c r="F18" s="183"/>
      <c r="G18" s="183"/>
      <c r="H18" s="194"/>
      <c r="I18" s="199">
        <f>I16+120</f>
        <v>480</v>
      </c>
      <c r="J18" s="199">
        <f>J17</f>
        <v>4</v>
      </c>
    </row>
    <row r="19" ht="12.75" customHeight="1">
      <c r="A19" s="196">
        <v>17</v>
      </c>
      <c r="B19" s="197">
        <v>108</v>
      </c>
      <c r="C19" s="198"/>
      <c r="D19" s="183"/>
      <c r="E19" s="183"/>
      <c r="F19" s="183"/>
      <c r="G19" s="183"/>
      <c r="H19" s="194"/>
      <c r="I19" s="195">
        <f>I18+0.1</f>
        <v>480.1</v>
      </c>
      <c r="J19" s="195">
        <f>J18+1</f>
        <v>5</v>
      </c>
    </row>
    <row r="20" ht="12.75" customHeight="1">
      <c r="A20" s="196">
        <v>18</v>
      </c>
      <c r="B20" s="197">
        <v>106</v>
      </c>
      <c r="C20" s="198"/>
      <c r="D20" s="183"/>
      <c r="E20" s="183"/>
      <c r="F20" s="183"/>
      <c r="G20" s="183"/>
      <c r="H20" s="194"/>
      <c r="I20" s="199">
        <f>I18+120</f>
        <v>600</v>
      </c>
      <c r="J20" s="199">
        <f>J19</f>
        <v>5</v>
      </c>
    </row>
    <row r="21" ht="12.75" customHeight="1">
      <c r="A21" s="196">
        <v>19</v>
      </c>
      <c r="B21" s="197">
        <v>104</v>
      </c>
      <c r="C21" s="198"/>
      <c r="D21" s="183"/>
      <c r="E21" s="183"/>
      <c r="F21" s="183"/>
      <c r="G21" s="183"/>
      <c r="H21" s="194"/>
      <c r="I21" s="195">
        <f>I20+0.1</f>
        <v>600.1</v>
      </c>
      <c r="J21" s="195">
        <f>J20+1</f>
        <v>6</v>
      </c>
    </row>
    <row r="22" ht="12.75" customHeight="1">
      <c r="A22" s="196">
        <v>20</v>
      </c>
      <c r="B22" s="197">
        <v>102</v>
      </c>
      <c r="C22" s="198"/>
      <c r="D22" s="183"/>
      <c r="E22" s="183"/>
      <c r="F22" s="183"/>
      <c r="G22" s="183"/>
      <c r="H22" s="194"/>
      <c r="I22" s="199">
        <f>I20+120</f>
        <v>720</v>
      </c>
      <c r="J22" s="199">
        <f>J21</f>
        <v>6</v>
      </c>
    </row>
    <row r="23" ht="12.75" customHeight="1">
      <c r="A23" s="196">
        <v>21</v>
      </c>
      <c r="B23" s="197">
        <v>100</v>
      </c>
      <c r="C23" s="198"/>
      <c r="D23" s="183"/>
      <c r="E23" s="183"/>
      <c r="F23" s="183"/>
      <c r="G23" s="183"/>
      <c r="H23" s="194"/>
      <c r="I23" s="195">
        <f>I22+0.1</f>
        <v>720.1</v>
      </c>
      <c r="J23" s="195">
        <f>J22+1</f>
        <v>7</v>
      </c>
    </row>
    <row r="24" ht="12.75" customHeight="1">
      <c r="A24" s="196">
        <v>22</v>
      </c>
      <c r="B24" s="197">
        <v>98</v>
      </c>
      <c r="C24" s="198"/>
      <c r="D24" s="183"/>
      <c r="E24" s="183"/>
      <c r="F24" s="183"/>
      <c r="G24" s="183"/>
      <c r="H24" s="194"/>
      <c r="I24" s="199">
        <f>I22+120</f>
        <v>840</v>
      </c>
      <c r="J24" s="199">
        <f>J23</f>
        <v>7</v>
      </c>
    </row>
    <row r="25" ht="12.75" customHeight="1">
      <c r="A25" s="196">
        <v>23</v>
      </c>
      <c r="B25" s="197">
        <v>96</v>
      </c>
      <c r="C25" s="198"/>
      <c r="D25" s="183"/>
      <c r="E25" s="183"/>
      <c r="F25" s="183"/>
      <c r="G25" s="183"/>
      <c r="H25" s="194"/>
      <c r="I25" s="195">
        <f>I24+0.1</f>
        <v>840.1</v>
      </c>
      <c r="J25" s="195">
        <f>J24+1</f>
        <v>8</v>
      </c>
    </row>
    <row r="26" ht="12.75" customHeight="1">
      <c r="A26" s="196">
        <v>24</v>
      </c>
      <c r="B26" s="197">
        <v>94</v>
      </c>
      <c r="C26" s="198"/>
      <c r="D26" s="183"/>
      <c r="E26" s="183"/>
      <c r="F26" s="183"/>
      <c r="G26" s="183"/>
      <c r="H26" s="194"/>
      <c r="I26" s="199">
        <f>I24+120</f>
        <v>960</v>
      </c>
      <c r="J26" s="199">
        <f>J25</f>
        <v>8</v>
      </c>
    </row>
    <row r="27" ht="12.75" customHeight="1">
      <c r="A27" s="196">
        <v>25</v>
      </c>
      <c r="B27" s="197">
        <v>92</v>
      </c>
      <c r="C27" s="198"/>
      <c r="D27" s="183"/>
      <c r="E27" s="183"/>
      <c r="F27" s="183"/>
      <c r="G27" s="183"/>
      <c r="H27" s="194"/>
      <c r="I27" s="195">
        <f>I26+0.1</f>
        <v>960.1</v>
      </c>
      <c r="J27" s="195">
        <f>J26+1</f>
        <v>9</v>
      </c>
    </row>
    <row r="28" ht="12.75" customHeight="1">
      <c r="A28" s="196">
        <v>26</v>
      </c>
      <c r="B28" s="197">
        <v>90</v>
      </c>
      <c r="C28" s="198"/>
      <c r="D28" s="183"/>
      <c r="E28" s="183"/>
      <c r="F28" s="183"/>
      <c r="G28" s="183"/>
      <c r="H28" s="194"/>
      <c r="I28" s="199">
        <f>I26+120</f>
        <v>1080</v>
      </c>
      <c r="J28" s="199">
        <f>J27</f>
        <v>9</v>
      </c>
    </row>
    <row r="29" ht="12.75" customHeight="1">
      <c r="A29" s="196">
        <v>27</v>
      </c>
      <c r="B29" s="197">
        <v>88</v>
      </c>
      <c r="C29" s="198"/>
      <c r="D29" s="183"/>
      <c r="E29" s="183"/>
      <c r="F29" s="183"/>
      <c r="G29" s="183"/>
      <c r="H29" s="194"/>
      <c r="I29" s="195">
        <f>I28+0.1</f>
        <v>1080.1</v>
      </c>
      <c r="J29" s="195">
        <f>J28+1</f>
        <v>10</v>
      </c>
    </row>
    <row r="30" ht="12.75" customHeight="1">
      <c r="A30" s="196">
        <v>28</v>
      </c>
      <c r="B30" s="197">
        <v>86</v>
      </c>
      <c r="C30" s="198"/>
      <c r="D30" s="183"/>
      <c r="E30" s="183"/>
      <c r="F30" s="183"/>
      <c r="G30" s="183"/>
      <c r="H30" s="194"/>
      <c r="I30" s="199">
        <f>I28+120</f>
        <v>1200</v>
      </c>
      <c r="J30" s="199">
        <f>J29</f>
        <v>10</v>
      </c>
    </row>
    <row r="31" ht="12.75" customHeight="1">
      <c r="A31" s="196">
        <v>29</v>
      </c>
      <c r="B31" s="197">
        <v>84</v>
      </c>
      <c r="C31" s="198"/>
      <c r="D31" s="183"/>
      <c r="E31" s="183"/>
      <c r="F31" s="183"/>
      <c r="G31" s="183"/>
      <c r="H31" s="194"/>
      <c r="I31" s="195">
        <f>I30+0.1</f>
        <v>1200.1</v>
      </c>
      <c r="J31" s="195">
        <f>J30+1</f>
        <v>11</v>
      </c>
    </row>
    <row r="32" ht="12.75" customHeight="1">
      <c r="A32" s="196">
        <v>30</v>
      </c>
      <c r="B32" s="197">
        <v>82</v>
      </c>
      <c r="C32" s="198"/>
      <c r="D32" s="183"/>
      <c r="E32" s="183"/>
      <c r="F32" s="183"/>
      <c r="G32" s="183"/>
      <c r="H32" s="194"/>
      <c r="I32" s="199">
        <f>I30+120</f>
        <v>1320</v>
      </c>
      <c r="J32" s="199">
        <f>J31</f>
        <v>11</v>
      </c>
    </row>
    <row r="33" ht="12.75" customHeight="1">
      <c r="A33" s="196">
        <v>31</v>
      </c>
      <c r="B33" s="197">
        <v>80</v>
      </c>
      <c r="C33" s="198"/>
      <c r="D33" s="183"/>
      <c r="E33" s="183"/>
      <c r="F33" s="183"/>
      <c r="G33" s="183"/>
      <c r="H33" s="194"/>
      <c r="I33" s="195">
        <f>I32+0.1</f>
        <v>1320.1</v>
      </c>
      <c r="J33" s="195">
        <f>J32+1</f>
        <v>12</v>
      </c>
    </row>
    <row r="34" ht="12.75" customHeight="1">
      <c r="A34" s="196">
        <v>32</v>
      </c>
      <c r="B34" s="197">
        <v>78</v>
      </c>
      <c r="C34" s="198"/>
      <c r="D34" s="183"/>
      <c r="E34" s="183"/>
      <c r="F34" s="183"/>
      <c r="G34" s="183"/>
      <c r="H34" s="194"/>
      <c r="I34" s="199">
        <f>I32+120</f>
        <v>1440</v>
      </c>
      <c r="J34" s="199">
        <f>J33</f>
        <v>12</v>
      </c>
    </row>
    <row r="35" ht="12.75" customHeight="1">
      <c r="A35" s="196">
        <v>33</v>
      </c>
      <c r="B35" s="197">
        <v>76</v>
      </c>
      <c r="C35" s="198"/>
      <c r="D35" s="183"/>
      <c r="E35" s="183"/>
      <c r="F35" s="183"/>
      <c r="G35" s="183"/>
      <c r="H35" s="194"/>
      <c r="I35" s="195">
        <f>I34+0.1</f>
        <v>1440.1</v>
      </c>
      <c r="J35" s="195">
        <f>J34+1</f>
        <v>13</v>
      </c>
    </row>
    <row r="36" ht="12.75" customHeight="1">
      <c r="A36" s="196">
        <v>34</v>
      </c>
      <c r="B36" s="197">
        <v>74</v>
      </c>
      <c r="C36" s="198"/>
      <c r="D36" s="183"/>
      <c r="E36" s="183"/>
      <c r="F36" s="183"/>
      <c r="G36" s="183"/>
      <c r="H36" s="194"/>
      <c r="I36" s="199">
        <f>I34+120</f>
        <v>1560</v>
      </c>
      <c r="J36" s="199">
        <f>J35</f>
        <v>13</v>
      </c>
    </row>
    <row r="37" ht="12.75" customHeight="1">
      <c r="A37" s="196">
        <v>35</v>
      </c>
      <c r="B37" s="197">
        <v>72</v>
      </c>
      <c r="C37" s="198"/>
      <c r="D37" s="183"/>
      <c r="E37" s="183"/>
      <c r="F37" s="183"/>
      <c r="G37" s="183"/>
      <c r="H37" s="194"/>
      <c r="I37" s="195">
        <f>I36+0.1</f>
        <v>1560.1</v>
      </c>
      <c r="J37" s="195">
        <f>J36+1</f>
        <v>14</v>
      </c>
    </row>
    <row r="38" ht="12.75" customHeight="1">
      <c r="A38" s="196">
        <v>36</v>
      </c>
      <c r="B38" s="197">
        <v>70</v>
      </c>
      <c r="C38" s="198"/>
      <c r="D38" s="183"/>
      <c r="E38" s="183"/>
      <c r="F38" s="183"/>
      <c r="G38" s="183"/>
      <c r="H38" s="194"/>
      <c r="I38" s="199">
        <f>I36+120</f>
        <v>1680</v>
      </c>
      <c r="J38" s="199">
        <f>J37</f>
        <v>14</v>
      </c>
    </row>
    <row r="39" ht="12.75" customHeight="1">
      <c r="A39" s="196">
        <v>37</v>
      </c>
      <c r="B39" s="197">
        <v>68</v>
      </c>
      <c r="C39" s="198"/>
      <c r="D39" s="183"/>
      <c r="E39" s="183"/>
      <c r="F39" s="183"/>
      <c r="G39" s="183"/>
      <c r="H39" s="194"/>
      <c r="I39" s="195">
        <f>I38+0.1</f>
        <v>1680.1</v>
      </c>
      <c r="J39" s="195">
        <f>J38+1</f>
        <v>15</v>
      </c>
    </row>
    <row r="40" ht="12.75" customHeight="1">
      <c r="A40" s="196">
        <v>38</v>
      </c>
      <c r="B40" s="197">
        <v>66</v>
      </c>
      <c r="C40" s="198"/>
      <c r="D40" s="183"/>
      <c r="E40" s="183"/>
      <c r="F40" s="183"/>
      <c r="G40" s="183"/>
      <c r="H40" s="194"/>
      <c r="I40" s="199">
        <f>I38+120</f>
        <v>1800</v>
      </c>
      <c r="J40" s="199">
        <f>J39</f>
        <v>15</v>
      </c>
    </row>
    <row r="41" ht="12.75" customHeight="1">
      <c r="A41" s="196">
        <v>39</v>
      </c>
      <c r="B41" s="197">
        <v>64</v>
      </c>
      <c r="C41" s="198"/>
      <c r="D41" s="183"/>
      <c r="E41" s="183"/>
      <c r="F41" s="183"/>
      <c r="G41" s="183"/>
      <c r="H41" s="194"/>
      <c r="I41" s="195">
        <f>I40+0.1</f>
        <v>1800.1</v>
      </c>
      <c r="J41" s="195">
        <f>J40+1</f>
        <v>16</v>
      </c>
    </row>
    <row r="42" ht="12.75" customHeight="1">
      <c r="A42" s="196">
        <v>40</v>
      </c>
      <c r="B42" s="197">
        <v>62</v>
      </c>
      <c r="C42" s="198"/>
      <c r="D42" s="183"/>
      <c r="E42" s="183"/>
      <c r="F42" s="183"/>
      <c r="G42" s="183"/>
      <c r="H42" s="194"/>
      <c r="I42" s="199">
        <f>I40+120</f>
        <v>1920</v>
      </c>
      <c r="J42" s="199">
        <f>J41</f>
        <v>16</v>
      </c>
    </row>
    <row r="43" ht="12.75" customHeight="1">
      <c r="A43" s="196">
        <v>41</v>
      </c>
      <c r="B43" s="197">
        <v>60</v>
      </c>
      <c r="C43" s="198"/>
      <c r="D43" s="183"/>
      <c r="E43" s="183"/>
      <c r="F43" s="183"/>
      <c r="G43" s="183"/>
      <c r="H43" s="194"/>
      <c r="I43" s="195">
        <f>I42+0.1</f>
        <v>1920.1</v>
      </c>
      <c r="J43" s="195">
        <f>J42+1</f>
        <v>17</v>
      </c>
    </row>
    <row r="44" ht="12.75" customHeight="1">
      <c r="A44" s="196">
        <v>42</v>
      </c>
      <c r="B44" s="197">
        <v>58</v>
      </c>
      <c r="C44" s="198"/>
      <c r="D44" s="183"/>
      <c r="E44" s="183"/>
      <c r="F44" s="183"/>
      <c r="G44" s="183"/>
      <c r="H44" s="194"/>
      <c r="I44" s="199">
        <f>I42+120</f>
        <v>2040</v>
      </c>
      <c r="J44" s="199">
        <f>J43</f>
        <v>17</v>
      </c>
    </row>
    <row r="45" ht="12.75" customHeight="1">
      <c r="A45" s="196">
        <v>43</v>
      </c>
      <c r="B45" s="197">
        <v>56</v>
      </c>
      <c r="C45" s="198"/>
      <c r="D45" s="183"/>
      <c r="E45" s="183"/>
      <c r="F45" s="183"/>
      <c r="G45" s="183"/>
      <c r="H45" s="194"/>
      <c r="I45" s="195">
        <f>I44+0.1</f>
        <v>2040.1</v>
      </c>
      <c r="J45" s="195">
        <f>J44+1</f>
        <v>18</v>
      </c>
    </row>
    <row r="46" ht="12.75" customHeight="1">
      <c r="A46" s="196">
        <v>44</v>
      </c>
      <c r="B46" s="197">
        <v>54</v>
      </c>
      <c r="C46" s="198"/>
      <c r="D46" s="183"/>
      <c r="E46" s="183"/>
      <c r="F46" s="183"/>
      <c r="G46" s="183"/>
      <c r="H46" s="194"/>
      <c r="I46" s="199">
        <f>I44+120</f>
        <v>2160</v>
      </c>
      <c r="J46" s="199">
        <f>J45</f>
        <v>18</v>
      </c>
    </row>
    <row r="47" ht="12.75" customHeight="1">
      <c r="A47" s="196">
        <v>45</v>
      </c>
      <c r="B47" s="197">
        <v>52</v>
      </c>
      <c r="C47" s="198"/>
      <c r="D47" s="183"/>
      <c r="E47" s="183"/>
      <c r="F47" s="183"/>
      <c r="G47" s="183"/>
      <c r="H47" s="194"/>
      <c r="I47" s="195">
        <f>I46+0.1</f>
        <v>2160.1</v>
      </c>
      <c r="J47" s="195">
        <f>J46+1</f>
        <v>19</v>
      </c>
    </row>
    <row r="48" ht="12.75" customHeight="1">
      <c r="A48" s="196">
        <v>46</v>
      </c>
      <c r="B48" s="197">
        <v>50</v>
      </c>
      <c r="C48" s="198"/>
      <c r="D48" s="183"/>
      <c r="E48" s="183"/>
      <c r="F48" s="183"/>
      <c r="G48" s="183"/>
      <c r="H48" s="194"/>
      <c r="I48" s="199">
        <f>I46+120</f>
        <v>2280</v>
      </c>
      <c r="J48" s="199">
        <f>J47</f>
        <v>19</v>
      </c>
    </row>
    <row r="49" ht="12.75" customHeight="1">
      <c r="A49" s="196">
        <v>47</v>
      </c>
      <c r="B49" s="197">
        <v>48</v>
      </c>
      <c r="C49" s="198"/>
      <c r="D49" s="183"/>
      <c r="E49" s="183"/>
      <c r="F49" s="183"/>
      <c r="G49" s="183"/>
      <c r="H49" s="183"/>
      <c r="I49" s="200"/>
      <c r="J49" s="200"/>
    </row>
    <row r="50" ht="12.75" customHeight="1">
      <c r="A50" s="196">
        <v>48</v>
      </c>
      <c r="B50" s="197">
        <v>46</v>
      </c>
      <c r="C50" s="198"/>
      <c r="D50" s="183"/>
      <c r="E50" s="183"/>
      <c r="F50" s="183"/>
      <c r="G50" s="183"/>
      <c r="H50" s="183"/>
      <c r="I50" s="183"/>
      <c r="J50" s="183"/>
    </row>
    <row r="51" ht="12.75" customHeight="1">
      <c r="A51" s="196">
        <v>49</v>
      </c>
      <c r="B51" s="197">
        <v>44</v>
      </c>
      <c r="C51" s="198"/>
      <c r="D51" s="183"/>
      <c r="E51" s="183"/>
      <c r="F51" s="183"/>
      <c r="G51" s="183"/>
      <c r="H51" s="183"/>
      <c r="I51" s="183"/>
      <c r="J51" s="183"/>
    </row>
    <row r="52" ht="12.75" customHeight="1">
      <c r="A52" s="196">
        <v>50</v>
      </c>
      <c r="B52" s="197">
        <v>42</v>
      </c>
      <c r="C52" s="198"/>
      <c r="D52" s="183"/>
      <c r="E52" s="183"/>
      <c r="F52" s="183"/>
      <c r="G52" s="183"/>
      <c r="H52" s="183"/>
      <c r="I52" s="183"/>
      <c r="J52" s="183"/>
    </row>
    <row r="53" ht="12.75" customHeight="1">
      <c r="A53" s="196">
        <v>51</v>
      </c>
      <c r="B53" s="197">
        <v>40</v>
      </c>
      <c r="C53" s="198"/>
      <c r="D53" s="183"/>
      <c r="E53" s="183"/>
      <c r="F53" s="183"/>
      <c r="G53" s="183"/>
      <c r="H53" s="183"/>
      <c r="I53" s="183"/>
      <c r="J53" s="183"/>
    </row>
    <row r="54" ht="12.75" customHeight="1">
      <c r="A54" s="196">
        <v>52</v>
      </c>
      <c r="B54" s="197">
        <v>39</v>
      </c>
      <c r="C54" s="198"/>
      <c r="D54" s="183"/>
      <c r="E54" s="183"/>
      <c r="F54" s="183"/>
      <c r="G54" s="183"/>
      <c r="H54" s="183"/>
      <c r="I54" s="183"/>
      <c r="J54" s="183"/>
    </row>
    <row r="55" ht="12.75" customHeight="1">
      <c r="A55" s="196">
        <v>53</v>
      </c>
      <c r="B55" s="197">
        <v>38</v>
      </c>
      <c r="C55" s="198"/>
      <c r="D55" s="183"/>
      <c r="E55" s="183"/>
      <c r="F55" s="183"/>
      <c r="G55" s="183"/>
      <c r="H55" s="183"/>
      <c r="I55" s="183"/>
      <c r="J55" s="183"/>
    </row>
    <row r="56" ht="12.75" customHeight="1">
      <c r="A56" s="196">
        <v>54</v>
      </c>
      <c r="B56" s="197">
        <v>37</v>
      </c>
      <c r="C56" s="198"/>
      <c r="D56" s="183"/>
      <c r="E56" s="183"/>
      <c r="F56" s="183"/>
      <c r="G56" s="183"/>
      <c r="H56" s="183"/>
      <c r="I56" s="183"/>
      <c r="J56" s="183"/>
    </row>
    <row r="57" ht="12.75" customHeight="1">
      <c r="A57" s="196">
        <v>55</v>
      </c>
      <c r="B57" s="197">
        <v>36</v>
      </c>
      <c r="C57" s="198"/>
      <c r="D57" s="183"/>
      <c r="E57" s="183"/>
      <c r="F57" s="183"/>
      <c r="G57" s="183"/>
      <c r="H57" s="183"/>
      <c r="I57" s="183"/>
      <c r="J57" s="183"/>
    </row>
    <row r="58" ht="12.75" customHeight="1">
      <c r="A58" s="196">
        <v>56</v>
      </c>
      <c r="B58" s="197">
        <v>35</v>
      </c>
      <c r="C58" s="198"/>
      <c r="D58" s="183"/>
      <c r="E58" s="183"/>
      <c r="F58" s="183"/>
      <c r="G58" s="183"/>
      <c r="H58" s="183"/>
      <c r="I58" s="183"/>
      <c r="J58" s="183"/>
    </row>
    <row r="59" ht="12.75" customHeight="1">
      <c r="A59" s="196">
        <v>57</v>
      </c>
      <c r="B59" s="197">
        <v>34</v>
      </c>
      <c r="C59" s="198"/>
      <c r="D59" s="183"/>
      <c r="E59" s="183"/>
      <c r="F59" s="183"/>
      <c r="G59" s="183"/>
      <c r="H59" s="183"/>
      <c r="I59" s="183"/>
      <c r="J59" s="183"/>
    </row>
    <row r="60" ht="12.75" customHeight="1">
      <c r="A60" s="196">
        <v>58</v>
      </c>
      <c r="B60" s="197">
        <v>33</v>
      </c>
      <c r="C60" s="198"/>
      <c r="D60" s="183"/>
      <c r="E60" s="183"/>
      <c r="F60" s="183"/>
      <c r="G60" s="183"/>
      <c r="H60" s="183"/>
      <c r="I60" s="183"/>
      <c r="J60" s="183"/>
    </row>
    <row r="61" ht="12.75" customHeight="1">
      <c r="A61" s="196">
        <v>59</v>
      </c>
      <c r="B61" s="197">
        <v>32</v>
      </c>
      <c r="C61" s="198"/>
      <c r="D61" s="183"/>
      <c r="E61" s="183"/>
      <c r="F61" s="183"/>
      <c r="G61" s="183"/>
      <c r="H61" s="183"/>
      <c r="I61" s="183"/>
      <c r="J61" s="183"/>
    </row>
    <row r="62" ht="12.75" customHeight="1">
      <c r="A62" s="196">
        <v>60</v>
      </c>
      <c r="B62" s="197">
        <v>31</v>
      </c>
      <c r="C62" s="198"/>
      <c r="D62" s="183"/>
      <c r="E62" s="183"/>
      <c r="F62" s="183"/>
      <c r="G62" s="183"/>
      <c r="H62" s="183"/>
      <c r="I62" s="183"/>
      <c r="J62" s="183"/>
    </row>
    <row r="63" ht="12.75" customHeight="1">
      <c r="A63" s="196">
        <v>61</v>
      </c>
      <c r="B63" s="197">
        <v>30</v>
      </c>
      <c r="C63" s="198"/>
      <c r="D63" s="183"/>
      <c r="E63" s="183"/>
      <c r="F63" s="183"/>
      <c r="G63" s="183"/>
      <c r="H63" s="183"/>
      <c r="I63" s="183"/>
      <c r="J63" s="183"/>
    </row>
    <row r="64" ht="12.75" customHeight="1">
      <c r="A64" s="196">
        <v>62</v>
      </c>
      <c r="B64" s="197">
        <v>29</v>
      </c>
      <c r="C64" s="198"/>
      <c r="D64" s="183"/>
      <c r="E64" s="183"/>
      <c r="F64" s="183"/>
      <c r="G64" s="183"/>
      <c r="H64" s="183"/>
      <c r="I64" s="183"/>
      <c r="J64" s="183"/>
    </row>
    <row r="65" ht="12.75" customHeight="1">
      <c r="A65" s="196">
        <v>63</v>
      </c>
      <c r="B65" s="197">
        <v>28</v>
      </c>
      <c r="C65" s="198"/>
      <c r="D65" s="183"/>
      <c r="E65" s="183"/>
      <c r="F65" s="183"/>
      <c r="G65" s="183"/>
      <c r="H65" s="183"/>
      <c r="I65" s="183"/>
      <c r="J65" s="183"/>
    </row>
    <row r="66" ht="12.75" customHeight="1">
      <c r="A66" s="196">
        <v>64</v>
      </c>
      <c r="B66" s="197">
        <v>27</v>
      </c>
      <c r="C66" s="198"/>
      <c r="D66" s="183"/>
      <c r="E66" s="183"/>
      <c r="F66" s="183"/>
      <c r="G66" s="183"/>
      <c r="H66" s="183"/>
      <c r="I66" s="183"/>
      <c r="J66" s="183"/>
    </row>
    <row r="67" ht="12.75" customHeight="1">
      <c r="A67" s="196">
        <v>65</v>
      </c>
      <c r="B67" s="197">
        <v>26</v>
      </c>
      <c r="C67" s="198"/>
      <c r="D67" s="183"/>
      <c r="E67" s="183"/>
      <c r="F67" s="183"/>
      <c r="G67" s="183"/>
      <c r="H67" s="183"/>
      <c r="I67" s="183"/>
      <c r="J67" s="183"/>
    </row>
    <row r="68" ht="12.75" customHeight="1">
      <c r="A68" s="196">
        <v>66</v>
      </c>
      <c r="B68" s="197">
        <v>25</v>
      </c>
      <c r="C68" s="198"/>
      <c r="D68" s="183"/>
      <c r="E68" s="183"/>
      <c r="F68" s="183"/>
      <c r="G68" s="183"/>
      <c r="H68" s="183"/>
      <c r="I68" s="183"/>
      <c r="J68" s="183"/>
    </row>
    <row r="69" ht="12.75" customHeight="1">
      <c r="A69" s="196">
        <v>67</v>
      </c>
      <c r="B69" s="197">
        <v>24</v>
      </c>
      <c r="C69" s="198"/>
      <c r="D69" s="183"/>
      <c r="E69" s="183"/>
      <c r="F69" s="183"/>
      <c r="G69" s="183"/>
      <c r="H69" s="183"/>
      <c r="I69" s="183"/>
      <c r="J69" s="183"/>
    </row>
    <row r="70" ht="12.75" customHeight="1">
      <c r="A70" s="196">
        <v>68</v>
      </c>
      <c r="B70" s="197">
        <v>23</v>
      </c>
      <c r="C70" s="198"/>
      <c r="D70" s="183"/>
      <c r="E70" s="183"/>
      <c r="F70" s="183"/>
      <c r="G70" s="183"/>
      <c r="H70" s="183"/>
      <c r="I70" s="183"/>
      <c r="J70" s="183"/>
    </row>
    <row r="71" ht="12.75" customHeight="1">
      <c r="A71" s="196">
        <v>69</v>
      </c>
      <c r="B71" s="197">
        <v>22</v>
      </c>
      <c r="C71" s="198"/>
      <c r="D71" s="183"/>
      <c r="E71" s="183"/>
      <c r="F71" s="183"/>
      <c r="G71" s="183"/>
      <c r="H71" s="183"/>
      <c r="I71" s="183"/>
      <c r="J71" s="183"/>
    </row>
    <row r="72" ht="12.75" customHeight="1">
      <c r="A72" s="196">
        <v>70</v>
      </c>
      <c r="B72" s="197">
        <v>21</v>
      </c>
      <c r="C72" s="198"/>
      <c r="D72" s="183"/>
      <c r="E72" s="183"/>
      <c r="F72" s="183"/>
      <c r="G72" s="183"/>
      <c r="H72" s="183"/>
      <c r="I72" s="183"/>
      <c r="J72" s="183"/>
    </row>
    <row r="73" ht="12.75" customHeight="1">
      <c r="A73" s="196">
        <v>71</v>
      </c>
      <c r="B73" s="197">
        <v>20</v>
      </c>
      <c r="C73" s="198"/>
      <c r="D73" s="183"/>
      <c r="E73" s="183"/>
      <c r="F73" s="183"/>
      <c r="G73" s="183"/>
      <c r="H73" s="183"/>
      <c r="I73" s="183"/>
      <c r="J73" s="183"/>
    </row>
    <row r="74" ht="12.75" customHeight="1">
      <c r="A74" s="196">
        <v>72</v>
      </c>
      <c r="B74" s="197">
        <v>19</v>
      </c>
      <c r="C74" s="198"/>
      <c r="D74" s="183"/>
      <c r="E74" s="183"/>
      <c r="F74" s="183"/>
      <c r="G74" s="183"/>
      <c r="H74" s="183"/>
      <c r="I74" s="183"/>
      <c r="J74" s="183"/>
    </row>
    <row r="75" ht="12.75" customHeight="1">
      <c r="A75" s="196">
        <v>73</v>
      </c>
      <c r="B75" s="197">
        <v>18</v>
      </c>
      <c r="C75" s="198"/>
      <c r="D75" s="183"/>
      <c r="E75" s="183"/>
      <c r="F75" s="183"/>
      <c r="G75" s="183"/>
      <c r="H75" s="183"/>
      <c r="I75" s="183"/>
      <c r="J75" s="183"/>
    </row>
    <row r="76" ht="12.75" customHeight="1">
      <c r="A76" s="196">
        <v>74</v>
      </c>
      <c r="B76" s="197">
        <v>17</v>
      </c>
      <c r="C76" s="198"/>
      <c r="D76" s="183"/>
      <c r="E76" s="183"/>
      <c r="F76" s="183"/>
      <c r="G76" s="183"/>
      <c r="H76" s="183"/>
      <c r="I76" s="183"/>
      <c r="J76" s="183"/>
    </row>
    <row r="77" ht="12.75" customHeight="1">
      <c r="A77" s="196">
        <v>75</v>
      </c>
      <c r="B77" s="197">
        <v>16</v>
      </c>
      <c r="C77" s="198"/>
      <c r="D77" s="183"/>
      <c r="E77" s="183"/>
      <c r="F77" s="183"/>
      <c r="G77" s="183"/>
      <c r="H77" s="183"/>
      <c r="I77" s="183"/>
      <c r="J77" s="183"/>
    </row>
    <row r="78" ht="12.75" customHeight="1">
      <c r="A78" s="196">
        <v>76</v>
      </c>
      <c r="B78" s="197">
        <v>15</v>
      </c>
      <c r="C78" s="198"/>
      <c r="D78" s="183"/>
      <c r="E78" s="183"/>
      <c r="F78" s="183"/>
      <c r="G78" s="183"/>
      <c r="H78" s="183"/>
      <c r="I78" s="183"/>
      <c r="J78" s="183"/>
    </row>
    <row r="79" ht="12.75" customHeight="1">
      <c r="A79" s="196">
        <v>77</v>
      </c>
      <c r="B79" s="197">
        <v>14</v>
      </c>
      <c r="C79" s="198"/>
      <c r="D79" s="183"/>
      <c r="E79" s="183"/>
      <c r="F79" s="183"/>
      <c r="G79" s="183"/>
      <c r="H79" s="183"/>
      <c r="I79" s="183"/>
      <c r="J79" s="183"/>
    </row>
    <row r="80" ht="12.75" customHeight="1">
      <c r="A80" s="196">
        <v>78</v>
      </c>
      <c r="B80" s="197">
        <v>13</v>
      </c>
      <c r="C80" s="198"/>
      <c r="D80" s="183"/>
      <c r="E80" s="183"/>
      <c r="F80" s="183"/>
      <c r="G80" s="183"/>
      <c r="H80" s="183"/>
      <c r="I80" s="183"/>
      <c r="J80" s="183"/>
    </row>
    <row r="81" ht="12.75" customHeight="1">
      <c r="A81" s="196">
        <v>79</v>
      </c>
      <c r="B81" s="197">
        <v>12</v>
      </c>
      <c r="C81" s="198"/>
      <c r="D81" s="183"/>
      <c r="E81" s="183"/>
      <c r="F81" s="183"/>
      <c r="G81" s="183"/>
      <c r="H81" s="183"/>
      <c r="I81" s="183"/>
      <c r="J81" s="183"/>
    </row>
    <row r="82" ht="12.75" customHeight="1">
      <c r="A82" s="196">
        <v>80</v>
      </c>
      <c r="B82" s="197">
        <v>11</v>
      </c>
      <c r="C82" s="198"/>
      <c r="D82" s="183"/>
      <c r="E82" s="183"/>
      <c r="F82" s="183"/>
      <c r="G82" s="183"/>
      <c r="H82" s="183"/>
      <c r="I82" s="183"/>
      <c r="J82" s="183"/>
    </row>
    <row r="83" ht="12.75" customHeight="1">
      <c r="A83" s="196">
        <v>81</v>
      </c>
      <c r="B83" s="197">
        <v>10</v>
      </c>
      <c r="C83" s="198"/>
      <c r="D83" s="183"/>
      <c r="E83" s="183"/>
      <c r="F83" s="183"/>
      <c r="G83" s="183"/>
      <c r="H83" s="183"/>
      <c r="I83" s="183"/>
      <c r="J83" s="183"/>
    </row>
    <row r="84" ht="12.75" customHeight="1">
      <c r="A84" s="196">
        <v>82</v>
      </c>
      <c r="B84" s="197">
        <v>9</v>
      </c>
      <c r="C84" s="198"/>
      <c r="D84" s="183"/>
      <c r="E84" s="183"/>
      <c r="F84" s="183"/>
      <c r="G84" s="183"/>
      <c r="H84" s="183"/>
      <c r="I84" s="183"/>
      <c r="J84" s="183"/>
    </row>
    <row r="85" ht="12.75" customHeight="1">
      <c r="A85" s="196">
        <v>83</v>
      </c>
      <c r="B85" s="197">
        <v>8</v>
      </c>
      <c r="C85" s="198"/>
      <c r="D85" s="183"/>
      <c r="E85" s="183"/>
      <c r="F85" s="183"/>
      <c r="G85" s="183"/>
      <c r="H85" s="183"/>
      <c r="I85" s="183"/>
      <c r="J85" s="183"/>
    </row>
    <row r="86" ht="12.75" customHeight="1">
      <c r="A86" s="196">
        <v>84</v>
      </c>
      <c r="B86" s="197">
        <v>7</v>
      </c>
      <c r="C86" s="198"/>
      <c r="D86" s="183"/>
      <c r="E86" s="183"/>
      <c r="F86" s="183"/>
      <c r="G86" s="183"/>
      <c r="H86" s="183"/>
      <c r="I86" s="183"/>
      <c r="J86" s="183"/>
    </row>
    <row r="87" ht="12.75" customHeight="1">
      <c r="A87" s="196">
        <v>85</v>
      </c>
      <c r="B87" s="197">
        <v>6</v>
      </c>
      <c r="C87" s="198"/>
      <c r="D87" s="183"/>
      <c r="E87" s="183"/>
      <c r="F87" s="183"/>
      <c r="G87" s="183"/>
      <c r="H87" s="183"/>
      <c r="I87" s="183"/>
      <c r="J87" s="183"/>
    </row>
    <row r="88" ht="12.75" customHeight="1">
      <c r="A88" s="196">
        <v>86</v>
      </c>
      <c r="B88" s="197">
        <v>5</v>
      </c>
      <c r="C88" s="198"/>
      <c r="D88" s="183"/>
      <c r="E88" s="183"/>
      <c r="F88" s="183"/>
      <c r="G88" s="183"/>
      <c r="H88" s="183"/>
      <c r="I88" s="183"/>
      <c r="J88" s="183"/>
    </row>
    <row r="89" ht="12.75" customHeight="1">
      <c r="A89" s="196">
        <v>87</v>
      </c>
      <c r="B89" s="197">
        <v>4</v>
      </c>
      <c r="C89" s="198"/>
      <c r="D89" s="183"/>
      <c r="E89" s="183"/>
      <c r="F89" s="183"/>
      <c r="G89" s="183"/>
      <c r="H89" s="183"/>
      <c r="I89" s="183"/>
      <c r="J89" s="183"/>
    </row>
    <row r="90" ht="12.75" customHeight="1">
      <c r="A90" s="196">
        <v>88</v>
      </c>
      <c r="B90" s="197">
        <v>3</v>
      </c>
      <c r="C90" s="198"/>
      <c r="D90" s="183"/>
      <c r="E90" s="183"/>
      <c r="F90" s="183"/>
      <c r="G90" s="183"/>
      <c r="H90" s="183"/>
      <c r="I90" s="183"/>
      <c r="J90" s="183"/>
    </row>
    <row r="91" ht="12.75" customHeight="1">
      <c r="A91" s="196">
        <v>89</v>
      </c>
      <c r="B91" s="197">
        <v>2</v>
      </c>
      <c r="C91" s="198"/>
      <c r="D91" s="183"/>
      <c r="E91" s="183"/>
      <c r="F91" s="183"/>
      <c r="G91" s="183"/>
      <c r="H91" s="183"/>
      <c r="I91" s="183"/>
      <c r="J91" s="183"/>
    </row>
    <row r="92" ht="12.75" customHeight="1">
      <c r="A92" s="196">
        <v>90</v>
      </c>
      <c r="B92" s="197">
        <v>1</v>
      </c>
      <c r="C92" s="198"/>
      <c r="D92" s="183"/>
      <c r="E92" s="183"/>
      <c r="F92" s="183"/>
      <c r="G92" s="183"/>
      <c r="H92" s="183"/>
      <c r="I92" s="183"/>
      <c r="J92" s="183"/>
    </row>
    <row r="93" ht="12.75" customHeight="1">
      <c r="A93" s="196">
        <v>91</v>
      </c>
      <c r="B93" s="197">
        <v>1</v>
      </c>
      <c r="C93" s="198"/>
      <c r="D93" s="183"/>
      <c r="E93" s="183"/>
      <c r="F93" s="183"/>
      <c r="G93" s="183"/>
      <c r="H93" s="183"/>
      <c r="I93" s="183"/>
      <c r="J93" s="183"/>
    </row>
    <row r="94" ht="12.75" customHeight="1">
      <c r="A94" s="196">
        <v>92</v>
      </c>
      <c r="B94" s="197">
        <v>1</v>
      </c>
      <c r="C94" s="198"/>
      <c r="D94" s="183"/>
      <c r="E94" s="183"/>
      <c r="F94" s="183"/>
      <c r="G94" s="183"/>
      <c r="H94" s="183"/>
      <c r="I94" s="183"/>
      <c r="J94" s="183"/>
    </row>
    <row r="95" ht="12.75" customHeight="1">
      <c r="A95" s="196">
        <v>93</v>
      </c>
      <c r="B95" s="197">
        <v>1</v>
      </c>
      <c r="C95" s="198"/>
      <c r="D95" s="183"/>
      <c r="E95" s="183"/>
      <c r="F95" s="183"/>
      <c r="G95" s="183"/>
      <c r="H95" s="183"/>
      <c r="I95" s="183"/>
      <c r="J95" s="183"/>
    </row>
    <row r="96" ht="12.75" customHeight="1">
      <c r="A96" s="196">
        <v>94</v>
      </c>
      <c r="B96" s="197">
        <v>1</v>
      </c>
      <c r="C96" s="198"/>
      <c r="D96" s="183"/>
      <c r="E96" s="183"/>
      <c r="F96" s="183"/>
      <c r="G96" s="183"/>
      <c r="H96" s="183"/>
      <c r="I96" s="183"/>
      <c r="J96" s="183"/>
    </row>
    <row r="97" ht="12.75" customHeight="1">
      <c r="A97" s="196">
        <v>95</v>
      </c>
      <c r="B97" s="197">
        <v>1</v>
      </c>
      <c r="C97" s="198"/>
      <c r="D97" s="183"/>
      <c r="E97" s="183"/>
      <c r="F97" s="183"/>
      <c r="G97" s="183"/>
      <c r="H97" s="183"/>
      <c r="I97" s="183"/>
      <c r="J97" s="183"/>
    </row>
    <row r="98" ht="12.75" customHeight="1">
      <c r="A98" s="196">
        <v>96</v>
      </c>
      <c r="B98" s="197">
        <v>1</v>
      </c>
      <c r="C98" s="198"/>
      <c r="D98" s="183"/>
      <c r="E98" s="183"/>
      <c r="F98" s="183"/>
      <c r="G98" s="183"/>
      <c r="H98" s="183"/>
      <c r="I98" s="183"/>
      <c r="J98" s="183"/>
    </row>
    <row r="99" ht="12.75" customHeight="1">
      <c r="A99" s="196">
        <v>97</v>
      </c>
      <c r="B99" s="197">
        <v>1</v>
      </c>
      <c r="C99" s="198"/>
      <c r="D99" s="183"/>
      <c r="E99" s="183"/>
      <c r="F99" s="183"/>
      <c r="G99" s="183"/>
      <c r="H99" s="183"/>
      <c r="I99" s="183"/>
      <c r="J99" s="183"/>
    </row>
    <row r="100" ht="12.75" customHeight="1">
      <c r="A100" s="196">
        <v>98</v>
      </c>
      <c r="B100" s="197">
        <v>1</v>
      </c>
      <c r="C100" s="198"/>
      <c r="D100" s="183"/>
      <c r="E100" s="183"/>
      <c r="F100" s="183"/>
      <c r="G100" s="183"/>
      <c r="H100" s="183"/>
      <c r="I100" s="183"/>
      <c r="J100" s="183"/>
    </row>
    <row r="101" ht="12.75" customHeight="1">
      <c r="A101" s="196">
        <v>99</v>
      </c>
      <c r="B101" s="197">
        <v>1</v>
      </c>
      <c r="C101" s="198"/>
      <c r="D101" s="183"/>
      <c r="E101" s="183"/>
      <c r="F101" s="183"/>
      <c r="G101" s="183"/>
      <c r="H101" s="183"/>
      <c r="I101" s="183"/>
      <c r="J101" s="183"/>
    </row>
    <row r="102" ht="12.75" customHeight="1">
      <c r="A102" s="196">
        <v>100</v>
      </c>
      <c r="B102" s="197">
        <v>1</v>
      </c>
      <c r="C102" s="198"/>
      <c r="D102" s="183"/>
      <c r="E102" s="183"/>
      <c r="F102" s="183"/>
      <c r="G102" s="183"/>
      <c r="H102" s="183"/>
      <c r="I102" s="183"/>
      <c r="J102" s="183"/>
    </row>
  </sheetData>
  <pageMargins left="0.747917" right="0.747917" top="0.984028" bottom="0.984028"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