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330"/>
  <workbookPr date1904="1"/>
  <mc:AlternateContent xmlns:mc="http://schemas.openxmlformats.org/markup-compatibility/2006">
    <mc:Choice Requires="x15">
      <x15ac:absPath xmlns:x15ac="http://schemas.microsoft.com/office/spreadsheetml/2010/11/ac" url="E:\DOCUMENTS\CHANTAL\SiteInternet\Résultats\Jeunes\"/>
    </mc:Choice>
  </mc:AlternateContent>
  <xr:revisionPtr revIDLastSave="0" documentId="8_{5D5A560D-FEE7-4446-9B87-27572C1F8B3C}" xr6:coauthVersionLast="33" xr6:coauthVersionMax="33" xr10:uidLastSave="{00000000-0000-0000-0000-000000000000}"/>
  <bookViews>
    <workbookView xWindow="32760" yWindow="45" windowWidth="15960" windowHeight="14310"/>
  </bookViews>
  <sheets>
    <sheet name="POU" sheetId="1" r:id="rId1"/>
    <sheet name="PUP" sheetId="2" r:id="rId2"/>
    <sheet name="BEN" sheetId="3" r:id="rId3"/>
    <sheet name="MIN" sheetId="4" r:id="rId4"/>
    <sheet name="CAD" sheetId="5" r:id="rId5"/>
    <sheet name="Point" sheetId="6" r:id="rId6"/>
  </sheets>
  <calcPr calcId="162913"/>
</workbook>
</file>

<file path=xl/calcChain.xml><?xml version="1.0" encoding="utf-8"?>
<calcChain xmlns="http://schemas.openxmlformats.org/spreadsheetml/2006/main">
  <c r="L5" i="3" l="1"/>
  <c r="N5" i="3"/>
  <c r="O5" i="3"/>
  <c r="S5" i="3"/>
  <c r="W5" i="3"/>
  <c r="X5" i="3" s="1"/>
  <c r="AB5" i="3"/>
  <c r="AF5" i="3"/>
  <c r="AG5" i="3" s="1"/>
  <c r="AK5" i="3"/>
  <c r="AP5" i="3"/>
  <c r="AQ5" i="3" s="1"/>
  <c r="K5" i="3" s="1"/>
  <c r="AS5" i="3"/>
  <c r="L6" i="3"/>
  <c r="N6" i="3"/>
  <c r="O6" i="3"/>
  <c r="S6" i="3"/>
  <c r="W6" i="3"/>
  <c r="X6" i="3" s="1"/>
  <c r="AH6" i="3" s="1"/>
  <c r="AB6" i="3"/>
  <c r="AF6" i="3"/>
  <c r="AG6" i="3"/>
  <c r="AK6" i="3"/>
  <c r="AP6" i="3"/>
  <c r="AS6" i="3"/>
  <c r="L7" i="3"/>
  <c r="N7" i="3"/>
  <c r="O7" i="3"/>
  <c r="S7" i="3"/>
  <c r="W7" i="3"/>
  <c r="X7" i="3" s="1"/>
  <c r="AH7" i="3" s="1"/>
  <c r="AB7" i="3"/>
  <c r="AF7" i="3"/>
  <c r="AG7" i="3"/>
  <c r="AK7" i="3"/>
  <c r="AP7" i="3"/>
  <c r="AQ7" i="3" s="1"/>
  <c r="K7" i="3" s="1"/>
  <c r="AS7" i="3"/>
  <c r="L8" i="3"/>
  <c r="N8" i="3"/>
  <c r="O8" i="3"/>
  <c r="S8" i="3"/>
  <c r="W8" i="3"/>
  <c r="X8" i="3" s="1"/>
  <c r="AB8" i="3"/>
  <c r="AG8" i="3" s="1"/>
  <c r="AF8" i="3"/>
  <c r="AK8" i="3"/>
  <c r="AP8" i="3"/>
  <c r="AR8" i="3" s="1"/>
  <c r="AQ8" i="3"/>
  <c r="K8" i="3" s="1"/>
  <c r="AS8" i="3"/>
  <c r="L9" i="3"/>
  <c r="N9" i="3"/>
  <c r="O9" i="3"/>
  <c r="S9" i="3"/>
  <c r="W9" i="3"/>
  <c r="X9" i="3" s="1"/>
  <c r="AB9" i="3"/>
  <c r="AF9" i="3"/>
  <c r="AG9" i="3" s="1"/>
  <c r="AK9" i="3"/>
  <c r="AP9" i="3"/>
  <c r="AQ9" i="3" s="1"/>
  <c r="AS9" i="3"/>
  <c r="L10" i="3"/>
  <c r="N10" i="3"/>
  <c r="O10" i="3"/>
  <c r="S10" i="3"/>
  <c r="W10" i="3"/>
  <c r="X10" i="3"/>
  <c r="AB10" i="3"/>
  <c r="AF10" i="3"/>
  <c r="AG10" i="3" s="1"/>
  <c r="AK10" i="3"/>
  <c r="AP10" i="3"/>
  <c r="AS10" i="3"/>
  <c r="L11" i="3"/>
  <c r="N11" i="3"/>
  <c r="O11" i="3"/>
  <c r="S11" i="3"/>
  <c r="W11" i="3"/>
  <c r="X11" i="3"/>
  <c r="AH11" i="3" s="1"/>
  <c r="AB11" i="3"/>
  <c r="AF11" i="3"/>
  <c r="AG11" i="3"/>
  <c r="AK11" i="3"/>
  <c r="AP11" i="3"/>
  <c r="AS11" i="3"/>
  <c r="L12" i="3"/>
  <c r="N12" i="3"/>
  <c r="O12" i="3"/>
  <c r="S12" i="3"/>
  <c r="X12" i="3" s="1"/>
  <c r="AH12" i="3" s="1"/>
  <c r="W12" i="3"/>
  <c r="AB12" i="3"/>
  <c r="AF12" i="3"/>
  <c r="AG12" i="3"/>
  <c r="AK12" i="3"/>
  <c r="AP12" i="3"/>
  <c r="AQ12" i="3" s="1"/>
  <c r="K12" i="3" s="1"/>
  <c r="AS12" i="3"/>
  <c r="L13" i="3"/>
  <c r="N13" i="3"/>
  <c r="O13" i="3"/>
  <c r="S13" i="3"/>
  <c r="X13" i="3" s="1"/>
  <c r="W13" i="3"/>
  <c r="AB13" i="3"/>
  <c r="AG13" i="3" s="1"/>
  <c r="AF13" i="3"/>
  <c r="AK13" i="3"/>
  <c r="AP13" i="3"/>
  <c r="AQ13" i="3"/>
  <c r="K13" i="3" s="1"/>
  <c r="AS13" i="3"/>
  <c r="L14" i="3"/>
  <c r="N14" i="3"/>
  <c r="O14" i="3"/>
  <c r="S14" i="3"/>
  <c r="W14" i="3"/>
  <c r="X14" i="3" s="1"/>
  <c r="AB14" i="3"/>
  <c r="AG14" i="3" s="1"/>
  <c r="AF14" i="3"/>
  <c r="AH14" i="3"/>
  <c r="AK14" i="3"/>
  <c r="AP14" i="3"/>
  <c r="AR14" i="3" s="1"/>
  <c r="AQ14" i="3"/>
  <c r="K14" i="3" s="1"/>
  <c r="AS14" i="3"/>
  <c r="L15" i="3"/>
  <c r="N15" i="3"/>
  <c r="O15" i="3"/>
  <c r="S15" i="3"/>
  <c r="W15" i="3"/>
  <c r="X15" i="3" s="1"/>
  <c r="AB15" i="3"/>
  <c r="AF15" i="3"/>
  <c r="AG15" i="3" s="1"/>
  <c r="AK15" i="3"/>
  <c r="AP15" i="3"/>
  <c r="AQ15" i="3"/>
  <c r="K15" i="3" s="1"/>
  <c r="AS15" i="3"/>
  <c r="K16" i="3"/>
  <c r="L16" i="3"/>
  <c r="N16" i="3"/>
  <c r="O16" i="3"/>
  <c r="S16" i="3"/>
  <c r="W16" i="3"/>
  <c r="X16" i="3" s="1"/>
  <c r="AB16" i="3"/>
  <c r="AF16" i="3"/>
  <c r="AG16" i="3" s="1"/>
  <c r="AH16" i="3"/>
  <c r="AK16" i="3"/>
  <c r="AP16" i="3"/>
  <c r="AQ16" i="3"/>
  <c r="AR16" i="3"/>
  <c r="AS16" i="3"/>
  <c r="K17" i="3"/>
  <c r="L17" i="3"/>
  <c r="N17" i="3"/>
  <c r="O17" i="3"/>
  <c r="S17" i="3"/>
  <c r="W17" i="3"/>
  <c r="X17" i="3" s="1"/>
  <c r="AB17" i="3"/>
  <c r="AF17" i="3"/>
  <c r="AG17" i="3" s="1"/>
  <c r="AH17" i="3"/>
  <c r="AK17" i="3"/>
  <c r="AP17" i="3"/>
  <c r="AQ17" i="3" s="1"/>
  <c r="AR17" i="3" s="1"/>
  <c r="AS17" i="3"/>
  <c r="L18" i="3"/>
  <c r="N18" i="3"/>
  <c r="O18" i="3"/>
  <c r="S18" i="3"/>
  <c r="W18" i="3"/>
  <c r="X18" i="3"/>
  <c r="AB18" i="3"/>
  <c r="AG18" i="3" s="1"/>
  <c r="AF18" i="3"/>
  <c r="AK18" i="3"/>
  <c r="AP18" i="3"/>
  <c r="AQ18" i="3" s="1"/>
  <c r="K18" i="3" s="1"/>
  <c r="AS18" i="3"/>
  <c r="L19" i="3"/>
  <c r="N19" i="3"/>
  <c r="O19" i="3"/>
  <c r="S19" i="3"/>
  <c r="W19" i="3"/>
  <c r="AB19" i="3"/>
  <c r="AF19" i="3"/>
  <c r="AG19" i="3"/>
  <c r="AK19" i="3"/>
  <c r="AP19" i="3"/>
  <c r="AR19" i="3" s="1"/>
  <c r="AQ19" i="3"/>
  <c r="K19" i="3" s="1"/>
  <c r="AS19" i="3"/>
  <c r="K20" i="3"/>
  <c r="L20" i="3"/>
  <c r="N20" i="3"/>
  <c r="O20" i="3"/>
  <c r="S20" i="3"/>
  <c r="W20" i="3"/>
  <c r="X20" i="3" s="1"/>
  <c r="AB20" i="3"/>
  <c r="AF20" i="3"/>
  <c r="AG20" i="3" s="1"/>
  <c r="AK20" i="3"/>
  <c r="AP20" i="3"/>
  <c r="AQ20" i="3" s="1"/>
  <c r="AS20" i="3"/>
  <c r="L21" i="3"/>
  <c r="N21" i="3"/>
  <c r="O21" i="3"/>
  <c r="S21" i="3"/>
  <c r="W21" i="3"/>
  <c r="AB21" i="3"/>
  <c r="AG21" i="3" s="1"/>
  <c r="AF21" i="3"/>
  <c r="AK21" i="3"/>
  <c r="AP21" i="3"/>
  <c r="AQ21" i="3"/>
  <c r="K21" i="3" s="1"/>
  <c r="AS21" i="3"/>
  <c r="L22" i="3"/>
  <c r="N22" i="3"/>
  <c r="O22" i="3"/>
  <c r="S22" i="3"/>
  <c r="W22" i="3"/>
  <c r="X22" i="3"/>
  <c r="AH22" i="3" s="1"/>
  <c r="AB22" i="3"/>
  <c r="AF22" i="3"/>
  <c r="AG22" i="3" s="1"/>
  <c r="AK22" i="3"/>
  <c r="AP22" i="3"/>
  <c r="AQ22" i="3" s="1"/>
  <c r="K22" i="3" s="1"/>
  <c r="AS22" i="3"/>
  <c r="L23" i="3"/>
  <c r="N23" i="3"/>
  <c r="O23" i="3"/>
  <c r="S23" i="3"/>
  <c r="W23" i="3"/>
  <c r="X23" i="3" s="1"/>
  <c r="AB23" i="3"/>
  <c r="AF23" i="3"/>
  <c r="AG23" i="3"/>
  <c r="AK23" i="3"/>
  <c r="AP23" i="3"/>
  <c r="AQ23" i="3"/>
  <c r="K23" i="3" s="1"/>
  <c r="AS23" i="3"/>
  <c r="L24" i="3"/>
  <c r="N24" i="3"/>
  <c r="O24" i="3"/>
  <c r="S24" i="3"/>
  <c r="W24" i="3"/>
  <c r="X24" i="3" s="1"/>
  <c r="AH24" i="3" s="1"/>
  <c r="AB24" i="3"/>
  <c r="AF24" i="3"/>
  <c r="AG24" i="3" s="1"/>
  <c r="AK24" i="3"/>
  <c r="AP24" i="3"/>
  <c r="AQ24" i="3" s="1"/>
  <c r="K24" i="3" s="1"/>
  <c r="AR24" i="3"/>
  <c r="AS24" i="3"/>
  <c r="L25" i="3"/>
  <c r="N25" i="3"/>
  <c r="O25" i="3"/>
  <c r="S25" i="3"/>
  <c r="W25" i="3"/>
  <c r="X25" i="3"/>
  <c r="AB25" i="3"/>
  <c r="AF25" i="3"/>
  <c r="AG25" i="3"/>
  <c r="AK25" i="3"/>
  <c r="AP25" i="3"/>
  <c r="AQ25" i="3" s="1"/>
  <c r="K25" i="3" s="1"/>
  <c r="AR25" i="3"/>
  <c r="AS25" i="3"/>
  <c r="L26" i="3"/>
  <c r="N26" i="3"/>
  <c r="O26" i="3"/>
  <c r="S26" i="3"/>
  <c r="W26" i="3"/>
  <c r="X26" i="3" s="1"/>
  <c r="AB26" i="3"/>
  <c r="AF26" i="3"/>
  <c r="AG26" i="3" s="1"/>
  <c r="AK26" i="3"/>
  <c r="AP26" i="3"/>
  <c r="AQ26" i="3"/>
  <c r="AS26" i="3"/>
  <c r="K27" i="3"/>
  <c r="L27" i="3"/>
  <c r="N27" i="3"/>
  <c r="O27" i="3"/>
  <c r="S27" i="3"/>
  <c r="W27" i="3"/>
  <c r="X27" i="3"/>
  <c r="AB27" i="3"/>
  <c r="AF27" i="3"/>
  <c r="AG27" i="3" s="1"/>
  <c r="AK27" i="3"/>
  <c r="AP27" i="3"/>
  <c r="AQ27" i="3" s="1"/>
  <c r="AS27" i="3"/>
  <c r="L28" i="3"/>
  <c r="N28" i="3"/>
  <c r="O28" i="3"/>
  <c r="S28" i="3"/>
  <c r="W28" i="3"/>
  <c r="AB28" i="3"/>
  <c r="AF28" i="3"/>
  <c r="AG28" i="3" s="1"/>
  <c r="AK28" i="3"/>
  <c r="AP28" i="3"/>
  <c r="AQ28" i="3"/>
  <c r="AS28" i="3"/>
  <c r="L29" i="3"/>
  <c r="N29" i="3"/>
  <c r="O29" i="3"/>
  <c r="S29" i="3"/>
  <c r="W29" i="3"/>
  <c r="X29" i="3"/>
  <c r="AB29" i="3"/>
  <c r="AF29" i="3"/>
  <c r="AG29" i="3"/>
  <c r="AK29" i="3"/>
  <c r="AP29" i="3"/>
  <c r="AS29" i="3"/>
  <c r="L30" i="3"/>
  <c r="N30" i="3"/>
  <c r="O30" i="3"/>
  <c r="S30" i="3"/>
  <c r="W30" i="3"/>
  <c r="X30" i="3" s="1"/>
  <c r="AB30" i="3"/>
  <c r="AF30" i="3"/>
  <c r="AK30" i="3"/>
  <c r="AP30" i="3"/>
  <c r="AQ30" i="3"/>
  <c r="AS30" i="3"/>
  <c r="L31" i="3"/>
  <c r="N31" i="3"/>
  <c r="O31" i="3"/>
  <c r="S31" i="3"/>
  <c r="W31" i="3"/>
  <c r="X31" i="3" s="1"/>
  <c r="AB31" i="3"/>
  <c r="AF31" i="3"/>
  <c r="AK31" i="3"/>
  <c r="AP31" i="3"/>
  <c r="AQ31" i="3"/>
  <c r="K31" i="3" s="1"/>
  <c r="AR31" i="3"/>
  <c r="AS31" i="3"/>
  <c r="L32" i="3"/>
  <c r="N32" i="3"/>
  <c r="O32" i="3"/>
  <c r="S32" i="3"/>
  <c r="W32" i="3"/>
  <c r="X32" i="3" s="1"/>
  <c r="AH32" i="3" s="1"/>
  <c r="AB32" i="3"/>
  <c r="AF32" i="3"/>
  <c r="AG32" i="3" s="1"/>
  <c r="AK32" i="3"/>
  <c r="AP32" i="3"/>
  <c r="AQ32" i="3" s="1"/>
  <c r="K32" i="3" s="1"/>
  <c r="AS32" i="3"/>
  <c r="L33" i="3"/>
  <c r="N33" i="3"/>
  <c r="O33" i="3"/>
  <c r="S33" i="3"/>
  <c r="W33" i="3"/>
  <c r="X33" i="3"/>
  <c r="AH33" i="3" s="1"/>
  <c r="AB33" i="3"/>
  <c r="AF33" i="3"/>
  <c r="AG33" i="3" s="1"/>
  <c r="AK33" i="3"/>
  <c r="AP33" i="3"/>
  <c r="AQ33" i="3" s="1"/>
  <c r="K33" i="3" s="1"/>
  <c r="AR33" i="3"/>
  <c r="AS33" i="3"/>
  <c r="L34" i="3"/>
  <c r="N34" i="3"/>
  <c r="O34" i="3"/>
  <c r="S34" i="3"/>
  <c r="W34" i="3"/>
  <c r="AB34" i="3"/>
  <c r="AG34" i="3" s="1"/>
  <c r="AF34" i="3"/>
  <c r="AK34" i="3"/>
  <c r="AP34" i="3"/>
  <c r="AQ34" i="3"/>
  <c r="K34" i="3" s="1"/>
  <c r="AS34" i="3"/>
  <c r="L35" i="3"/>
  <c r="N35" i="3"/>
  <c r="O35" i="3"/>
  <c r="S35" i="3"/>
  <c r="W35" i="3"/>
  <c r="X35" i="3" s="1"/>
  <c r="AB35" i="3"/>
  <c r="AF35" i="3"/>
  <c r="AK35" i="3"/>
  <c r="AP35" i="3"/>
  <c r="AQ35" i="3"/>
  <c r="AS35" i="3"/>
  <c r="K36" i="3"/>
  <c r="L36" i="3"/>
  <c r="N36" i="3"/>
  <c r="O36" i="3"/>
  <c r="S36" i="3"/>
  <c r="W36" i="3"/>
  <c r="X36" i="3"/>
  <c r="AB36" i="3"/>
  <c r="AF36" i="3"/>
  <c r="AG36" i="3"/>
  <c r="AK36" i="3"/>
  <c r="AP36" i="3"/>
  <c r="AQ36" i="3" s="1"/>
  <c r="AR36" i="3"/>
  <c r="AS36" i="3"/>
  <c r="L37" i="3"/>
  <c r="N37" i="3"/>
  <c r="O37" i="3"/>
  <c r="S37" i="3"/>
  <c r="W37" i="3"/>
  <c r="X37" i="3"/>
  <c r="AB37" i="3"/>
  <c r="AF37" i="3"/>
  <c r="AG37" i="3"/>
  <c r="AK37" i="3"/>
  <c r="AP37" i="3"/>
  <c r="AS37" i="3"/>
  <c r="K38" i="3"/>
  <c r="L38" i="3"/>
  <c r="N38" i="3"/>
  <c r="O38" i="3"/>
  <c r="S38" i="3"/>
  <c r="W38" i="3"/>
  <c r="X38" i="3" s="1"/>
  <c r="AB38" i="3"/>
  <c r="AF38" i="3"/>
  <c r="AG38" i="3" s="1"/>
  <c r="AH38" i="3"/>
  <c r="AK38" i="3"/>
  <c r="AP38" i="3"/>
  <c r="AQ38" i="3"/>
  <c r="AR38" i="3" s="1"/>
  <c r="AS38" i="3"/>
  <c r="L39" i="3"/>
  <c r="N39" i="3"/>
  <c r="O39" i="3"/>
  <c r="S39" i="3"/>
  <c r="W39" i="3"/>
  <c r="X39" i="3" s="1"/>
  <c r="AB39" i="3"/>
  <c r="AF39" i="3"/>
  <c r="AG39" i="3" s="1"/>
  <c r="AH39" i="3" s="1"/>
  <c r="AK39" i="3"/>
  <c r="AP39" i="3"/>
  <c r="AQ39" i="3" s="1"/>
  <c r="K39" i="3" s="1"/>
  <c r="AR39" i="3"/>
  <c r="AS39" i="3"/>
  <c r="K40" i="3"/>
  <c r="L40" i="3"/>
  <c r="N40" i="3"/>
  <c r="O40" i="3"/>
  <c r="S40" i="3"/>
  <c r="W40" i="3"/>
  <c r="X40" i="3" s="1"/>
  <c r="AH40" i="3" s="1"/>
  <c r="AB40" i="3"/>
  <c r="AF40" i="3"/>
  <c r="AG40" i="3" s="1"/>
  <c r="AK40" i="3"/>
  <c r="AP40" i="3"/>
  <c r="AQ40" i="3" s="1"/>
  <c r="AR40" i="3"/>
  <c r="AS40" i="3"/>
  <c r="K41" i="3"/>
  <c r="L41" i="3"/>
  <c r="N41" i="3"/>
  <c r="O41" i="3"/>
  <c r="S41" i="3"/>
  <c r="W41" i="3"/>
  <c r="X41" i="3"/>
  <c r="AB41" i="3"/>
  <c r="AF41" i="3"/>
  <c r="AG41" i="3" s="1"/>
  <c r="AK41" i="3"/>
  <c r="AP41" i="3"/>
  <c r="AQ41" i="3" s="1"/>
  <c r="AR41" i="3"/>
  <c r="AS41" i="3"/>
  <c r="L42" i="3"/>
  <c r="N42" i="3"/>
  <c r="O42" i="3"/>
  <c r="S42" i="3"/>
  <c r="X42" i="3" s="1"/>
  <c r="AH42" i="3" s="1"/>
  <c r="AI42" i="3" s="1"/>
  <c r="W42" i="3"/>
  <c r="AB42" i="3"/>
  <c r="AF42" i="3"/>
  <c r="AG42" i="3"/>
  <c r="AK42" i="3"/>
  <c r="AP42" i="3"/>
  <c r="AS42" i="3"/>
  <c r="L43" i="3"/>
  <c r="N43" i="3"/>
  <c r="O43" i="3"/>
  <c r="S43" i="3"/>
  <c r="X43" i="3" s="1"/>
  <c r="AH43" i="3" s="1"/>
  <c r="W43" i="3"/>
  <c r="AB43" i="3"/>
  <c r="AF43" i="3"/>
  <c r="AG43" i="3"/>
  <c r="AK43" i="3"/>
  <c r="AP43" i="3"/>
  <c r="AS43" i="3"/>
  <c r="L44" i="3"/>
  <c r="N44" i="3"/>
  <c r="O44" i="3"/>
  <c r="S44" i="3"/>
  <c r="W44" i="3"/>
  <c r="X44" i="3" s="1"/>
  <c r="AH44" i="3" s="1"/>
  <c r="AB44" i="3"/>
  <c r="AF44" i="3"/>
  <c r="AG44" i="3" s="1"/>
  <c r="AK44" i="3"/>
  <c r="AP44" i="3"/>
  <c r="AQ44" i="3" s="1"/>
  <c r="AS44" i="3"/>
  <c r="L45" i="3"/>
  <c r="N45" i="3"/>
  <c r="O45" i="3"/>
  <c r="S45" i="3"/>
  <c r="W45" i="3"/>
  <c r="X45" i="3"/>
  <c r="AH45" i="3" s="1"/>
  <c r="AB45" i="3"/>
  <c r="AF45" i="3"/>
  <c r="AG45" i="3" s="1"/>
  <c r="AK45" i="3"/>
  <c r="AP45" i="3"/>
  <c r="AQ45" i="3" s="1"/>
  <c r="K45" i="3" s="1"/>
  <c r="AR45" i="3"/>
  <c r="AS45" i="3"/>
  <c r="K46" i="3"/>
  <c r="L46" i="3"/>
  <c r="N46" i="3"/>
  <c r="O46" i="3"/>
  <c r="S46" i="3"/>
  <c r="W46" i="3"/>
  <c r="X46" i="3"/>
  <c r="AH46" i="3" s="1"/>
  <c r="AB46" i="3"/>
  <c r="AF46" i="3"/>
  <c r="AG46" i="3" s="1"/>
  <c r="AK46" i="3"/>
  <c r="AP46" i="3"/>
  <c r="AQ46" i="3" s="1"/>
  <c r="AR46" i="3"/>
  <c r="AS46" i="3"/>
  <c r="L47" i="3"/>
  <c r="N47" i="3"/>
  <c r="O47" i="3"/>
  <c r="S47" i="3"/>
  <c r="W47" i="3"/>
  <c r="X47" i="3"/>
  <c r="AH47" i="3" s="1"/>
  <c r="AB47" i="3"/>
  <c r="AF47" i="3"/>
  <c r="AG47" i="3"/>
  <c r="AK47" i="3"/>
  <c r="AP47" i="3"/>
  <c r="AS47" i="3"/>
  <c r="L48" i="3"/>
  <c r="N48" i="3"/>
  <c r="O48" i="3"/>
  <c r="S48" i="3"/>
  <c r="W48" i="3"/>
  <c r="X48" i="3"/>
  <c r="AB48" i="3"/>
  <c r="AF48" i="3"/>
  <c r="AG48" i="3"/>
  <c r="AK48" i="3"/>
  <c r="AP48" i="3"/>
  <c r="AS48" i="3"/>
  <c r="L49" i="3"/>
  <c r="N49" i="3"/>
  <c r="O49" i="3"/>
  <c r="S49" i="3"/>
  <c r="W49" i="3"/>
  <c r="X49" i="3" s="1"/>
  <c r="AB49" i="3"/>
  <c r="AF49" i="3"/>
  <c r="AG49" i="3"/>
  <c r="AK49" i="3"/>
  <c r="AP49" i="3"/>
  <c r="AQ49" i="3"/>
  <c r="K49" i="3" s="1"/>
  <c r="AS49" i="3"/>
  <c r="L50" i="3"/>
  <c r="N50" i="3"/>
  <c r="O50" i="3"/>
  <c r="S50" i="3"/>
  <c r="W50" i="3"/>
  <c r="X50" i="3" s="1"/>
  <c r="AB50" i="3"/>
  <c r="AF50" i="3"/>
  <c r="AG50" i="3" s="1"/>
  <c r="AH50" i="3"/>
  <c r="AK50" i="3"/>
  <c r="AP50" i="3"/>
  <c r="AQ50" i="3"/>
  <c r="AS50" i="3"/>
  <c r="K5" i="5"/>
  <c r="L5" i="5"/>
  <c r="N5" i="5"/>
  <c r="O5" i="5"/>
  <c r="S5" i="5"/>
  <c r="W5" i="5"/>
  <c r="X5" i="5" s="1"/>
  <c r="AH5" i="5" s="1"/>
  <c r="AB5" i="5"/>
  <c r="AF5" i="5"/>
  <c r="AG5" i="5" s="1"/>
  <c r="AK5" i="5"/>
  <c r="AP5" i="5"/>
  <c r="AQ5" i="5"/>
  <c r="AR5" i="5" s="1"/>
  <c r="AS5" i="5"/>
  <c r="L6" i="5"/>
  <c r="N6" i="5"/>
  <c r="O6" i="5"/>
  <c r="S6" i="5"/>
  <c r="W6" i="5"/>
  <c r="X6" i="5" s="1"/>
  <c r="AB6" i="5"/>
  <c r="AF6" i="5"/>
  <c r="AG6" i="5" s="1"/>
  <c r="AH6" i="5" s="1"/>
  <c r="AK6" i="5"/>
  <c r="AP6" i="5"/>
  <c r="AQ6" i="5" s="1"/>
  <c r="AR6" i="5" s="1"/>
  <c r="AS6" i="5"/>
  <c r="L7" i="5"/>
  <c r="N7" i="5"/>
  <c r="O7" i="5"/>
  <c r="S7" i="5"/>
  <c r="W7" i="5"/>
  <c r="X7" i="5"/>
  <c r="AB7" i="5"/>
  <c r="AF7" i="5"/>
  <c r="AG7" i="5" s="1"/>
  <c r="AK7" i="5"/>
  <c r="AP7" i="5"/>
  <c r="AS7" i="5"/>
  <c r="L8" i="5"/>
  <c r="N8" i="5"/>
  <c r="O8" i="5"/>
  <c r="S8" i="5"/>
  <c r="W8" i="5"/>
  <c r="X8" i="5"/>
  <c r="AB8" i="5"/>
  <c r="AF8" i="5"/>
  <c r="AG8" i="5" s="1"/>
  <c r="AK8" i="5"/>
  <c r="AP8" i="5"/>
  <c r="AS8" i="5"/>
  <c r="L9" i="5"/>
  <c r="N9" i="5"/>
  <c r="O9" i="5"/>
  <c r="S9" i="5"/>
  <c r="X9" i="5" s="1"/>
  <c r="AH9" i="5" s="1"/>
  <c r="W9" i="5"/>
  <c r="AB9" i="5"/>
  <c r="AF9" i="5"/>
  <c r="AG9" i="5"/>
  <c r="AK9" i="5"/>
  <c r="AP9" i="5"/>
  <c r="AS9" i="5"/>
  <c r="L10" i="5"/>
  <c r="N10" i="5"/>
  <c r="O10" i="5"/>
  <c r="S10" i="5"/>
  <c r="X10" i="5" s="1"/>
  <c r="AH10" i="5" s="1"/>
  <c r="W10" i="5"/>
  <c r="AB10" i="5"/>
  <c r="AF10" i="5"/>
  <c r="AG10" i="5"/>
  <c r="AK10" i="5"/>
  <c r="AP10" i="5"/>
  <c r="AQ10" i="5"/>
  <c r="K10" i="5" s="1"/>
  <c r="AS10" i="5"/>
  <c r="L11" i="5"/>
  <c r="N11" i="5"/>
  <c r="O11" i="5"/>
  <c r="S11" i="5"/>
  <c r="W11" i="5"/>
  <c r="AB11" i="5"/>
  <c r="AG11" i="5" s="1"/>
  <c r="AF11" i="5"/>
  <c r="AK11" i="5"/>
  <c r="AP11" i="5"/>
  <c r="AQ11" i="5"/>
  <c r="K11" i="5" s="1"/>
  <c r="AS11" i="5"/>
  <c r="L12" i="5"/>
  <c r="N12" i="5"/>
  <c r="O12" i="5"/>
  <c r="S12" i="5"/>
  <c r="W12" i="5"/>
  <c r="AB12" i="5"/>
  <c r="AF12" i="5"/>
  <c r="AK12" i="5"/>
  <c r="AP12" i="5"/>
  <c r="AQ12" i="5"/>
  <c r="AS12" i="5"/>
  <c r="L13" i="5"/>
  <c r="N13" i="5"/>
  <c r="O13" i="5"/>
  <c r="S13" i="5"/>
  <c r="W13" i="5"/>
  <c r="X13" i="5" s="1"/>
  <c r="AB13" i="5"/>
  <c r="AF13" i="5"/>
  <c r="AK13" i="5"/>
  <c r="AP13" i="5"/>
  <c r="AQ13" i="5"/>
  <c r="AS13" i="5"/>
  <c r="L14" i="5"/>
  <c r="N14" i="5"/>
  <c r="O14" i="5"/>
  <c r="S14" i="5"/>
  <c r="W14" i="5"/>
  <c r="X14" i="5" s="1"/>
  <c r="AH14" i="5" s="1"/>
  <c r="AB14" i="5"/>
  <c r="AF14" i="5"/>
  <c r="AG14" i="5" s="1"/>
  <c r="AK14" i="5"/>
  <c r="AP14" i="5"/>
  <c r="AQ14" i="5" s="1"/>
  <c r="K14" i="5" s="1"/>
  <c r="AR14" i="5"/>
  <c r="AS14" i="5"/>
  <c r="L15" i="5"/>
  <c r="N15" i="5"/>
  <c r="O15" i="5"/>
  <c r="S15" i="5"/>
  <c r="W15" i="5"/>
  <c r="X15" i="5" s="1"/>
  <c r="AH15" i="5" s="1"/>
  <c r="AB15" i="5"/>
  <c r="AF15" i="5"/>
  <c r="AG15" i="5" s="1"/>
  <c r="AK15" i="5"/>
  <c r="AP15" i="5"/>
  <c r="AQ15" i="5" s="1"/>
  <c r="K15" i="5" s="1"/>
  <c r="AR15" i="5"/>
  <c r="AS15" i="5"/>
  <c r="L16" i="5"/>
  <c r="N16" i="5"/>
  <c r="O16" i="5"/>
  <c r="S16" i="5"/>
  <c r="W16" i="5"/>
  <c r="X16" i="5"/>
  <c r="AH16" i="5" s="1"/>
  <c r="AB16" i="5"/>
  <c r="AF16" i="5"/>
  <c r="AG16" i="5" s="1"/>
  <c r="AK16" i="5"/>
  <c r="AP16" i="5"/>
  <c r="AQ16" i="5" s="1"/>
  <c r="K16" i="5" s="1"/>
  <c r="AR16" i="5"/>
  <c r="AS16" i="5"/>
  <c r="L17" i="5"/>
  <c r="N17" i="5"/>
  <c r="O17" i="5"/>
  <c r="S17" i="5"/>
  <c r="W17" i="5"/>
  <c r="AB17" i="5"/>
  <c r="AF17" i="5"/>
  <c r="AG17" i="5" s="1"/>
  <c r="AK17" i="5"/>
  <c r="AP17" i="5"/>
  <c r="AQ17" i="5"/>
  <c r="K17" i="5" s="1"/>
  <c r="AR17" i="5"/>
  <c r="AS17" i="5"/>
  <c r="L18" i="5"/>
  <c r="N18" i="5"/>
  <c r="O18" i="5"/>
  <c r="S18" i="5"/>
  <c r="W18" i="5"/>
  <c r="X18" i="5" s="1"/>
  <c r="AB18" i="5"/>
  <c r="AF18" i="5"/>
  <c r="AK18" i="5"/>
  <c r="AP18" i="5"/>
  <c r="AQ18" i="5"/>
  <c r="K18" i="5" s="1"/>
  <c r="AR18" i="5"/>
  <c r="AS18" i="5"/>
  <c r="L19" i="5"/>
  <c r="N19" i="5"/>
  <c r="O19" i="5"/>
  <c r="S19" i="5"/>
  <c r="W19" i="5"/>
  <c r="X19" i="5" s="1"/>
  <c r="AH19" i="5" s="1"/>
  <c r="AB19" i="5"/>
  <c r="AF19" i="5"/>
  <c r="AG19" i="5" s="1"/>
  <c r="AK19" i="5"/>
  <c r="AP19" i="5"/>
  <c r="AQ19" i="5"/>
  <c r="K19" i="5" s="1"/>
  <c r="AS19" i="5"/>
  <c r="L20" i="5"/>
  <c r="N20" i="5"/>
  <c r="O20" i="5"/>
  <c r="S20" i="5"/>
  <c r="W20" i="5"/>
  <c r="X20" i="5" s="1"/>
  <c r="AH20" i="5" s="1"/>
  <c r="AB20" i="5"/>
  <c r="AF20" i="5"/>
  <c r="AG20" i="5" s="1"/>
  <c r="AK20" i="5"/>
  <c r="AP20" i="5"/>
  <c r="AQ20" i="5"/>
  <c r="K20" i="5" s="1"/>
  <c r="AS20" i="5"/>
  <c r="L21" i="5"/>
  <c r="N21" i="5"/>
  <c r="O21" i="5"/>
  <c r="S21" i="5"/>
  <c r="X21" i="5" s="1"/>
  <c r="W21" i="5"/>
  <c r="AB21" i="5"/>
  <c r="AF21" i="5"/>
  <c r="AK21" i="5"/>
  <c r="AP21" i="5"/>
  <c r="AQ21" i="5"/>
  <c r="K21" i="5" s="1"/>
  <c r="AS21" i="5"/>
  <c r="L22" i="5"/>
  <c r="N22" i="5"/>
  <c r="O22" i="5"/>
  <c r="S22" i="5"/>
  <c r="W22" i="5"/>
  <c r="X22" i="5"/>
  <c r="AB22" i="5"/>
  <c r="AF22" i="5"/>
  <c r="AG22" i="5"/>
  <c r="AK22" i="5"/>
  <c r="AP22" i="5"/>
  <c r="AS22" i="5"/>
  <c r="L23" i="5"/>
  <c r="N23" i="5"/>
  <c r="O23" i="5"/>
  <c r="S23" i="5"/>
  <c r="W23" i="5"/>
  <c r="X23" i="5" s="1"/>
  <c r="AB23" i="5"/>
  <c r="AF23" i="5"/>
  <c r="AG23" i="5"/>
  <c r="AK23" i="5"/>
  <c r="AP23" i="5"/>
  <c r="AQ23" i="5" s="1"/>
  <c r="AS23" i="5"/>
  <c r="L24" i="5"/>
  <c r="N24" i="5"/>
  <c r="O24" i="5"/>
  <c r="S24" i="5"/>
  <c r="W24" i="5"/>
  <c r="X24" i="5" s="1"/>
  <c r="AH24" i="5" s="1"/>
  <c r="AB24" i="5"/>
  <c r="AF24" i="5"/>
  <c r="AG24" i="5" s="1"/>
  <c r="AK24" i="5"/>
  <c r="AP24" i="5"/>
  <c r="AQ24" i="5"/>
  <c r="K24" i="5" s="1"/>
  <c r="AS24" i="5"/>
  <c r="L25" i="5"/>
  <c r="N25" i="5"/>
  <c r="O25" i="5"/>
  <c r="S25" i="5"/>
  <c r="W25" i="5"/>
  <c r="X25" i="5"/>
  <c r="AH25" i="5" s="1"/>
  <c r="AB25" i="5"/>
  <c r="AF25" i="5"/>
  <c r="AG25" i="5"/>
  <c r="AK25" i="5"/>
  <c r="AP25" i="5"/>
  <c r="AS25" i="5"/>
  <c r="L26" i="5"/>
  <c r="N26" i="5"/>
  <c r="O26" i="5"/>
  <c r="S26" i="5"/>
  <c r="W26" i="5"/>
  <c r="X26" i="5"/>
  <c r="AH26" i="5" s="1"/>
  <c r="AB26" i="5"/>
  <c r="AF26" i="5"/>
  <c r="AG26" i="5"/>
  <c r="AK26" i="5"/>
  <c r="AP26" i="5"/>
  <c r="AS26" i="5"/>
  <c r="L27" i="5"/>
  <c r="N27" i="5"/>
  <c r="O27" i="5"/>
  <c r="S27" i="5"/>
  <c r="W27" i="5"/>
  <c r="X27" i="5" s="1"/>
  <c r="AH27" i="5" s="1"/>
  <c r="AB27" i="5"/>
  <c r="AF27" i="5"/>
  <c r="AG27" i="5"/>
  <c r="AK27" i="5"/>
  <c r="AP27" i="5"/>
  <c r="AS27" i="5"/>
  <c r="K28" i="5"/>
  <c r="L28" i="5"/>
  <c r="N28" i="5"/>
  <c r="O28" i="5"/>
  <c r="S28" i="5"/>
  <c r="W28" i="5"/>
  <c r="X28" i="5" s="1"/>
  <c r="AH28" i="5" s="1"/>
  <c r="AB28" i="5"/>
  <c r="AF28" i="5"/>
  <c r="AG28" i="5" s="1"/>
  <c r="AK28" i="5"/>
  <c r="AP28" i="5"/>
  <c r="AQ28" i="5"/>
  <c r="AR28" i="5"/>
  <c r="AS28" i="5"/>
  <c r="L29" i="5"/>
  <c r="N29" i="5"/>
  <c r="O29" i="5"/>
  <c r="S29" i="5"/>
  <c r="W29" i="5"/>
  <c r="AB29" i="5"/>
  <c r="AF29" i="5"/>
  <c r="AK29" i="5"/>
  <c r="AP29" i="5"/>
  <c r="AS29" i="5"/>
  <c r="L30" i="5"/>
  <c r="N30" i="5"/>
  <c r="O30" i="5"/>
  <c r="S30" i="5"/>
  <c r="W30" i="5"/>
  <c r="X30" i="5" s="1"/>
  <c r="AB30" i="5"/>
  <c r="AG30" i="5" s="1"/>
  <c r="AF30" i="5"/>
  <c r="AK30" i="5"/>
  <c r="AP30" i="5"/>
  <c r="AQ30" i="5"/>
  <c r="K30" i="5" s="1"/>
  <c r="AS30" i="5"/>
  <c r="L31" i="5"/>
  <c r="N31" i="5"/>
  <c r="O31" i="5"/>
  <c r="S31" i="5"/>
  <c r="W31" i="5"/>
  <c r="X31" i="5" s="1"/>
  <c r="AH31" i="5" s="1"/>
  <c r="AB31" i="5"/>
  <c r="AF31" i="5"/>
  <c r="AG31" i="5"/>
  <c r="AK31" i="5"/>
  <c r="AP31" i="5"/>
  <c r="AQ31" i="5" s="1"/>
  <c r="K31" i="5" s="1"/>
  <c r="AR31" i="5"/>
  <c r="AS31" i="5"/>
  <c r="K32" i="5"/>
  <c r="L32" i="5"/>
  <c r="N32" i="5"/>
  <c r="O32" i="5"/>
  <c r="S32" i="5"/>
  <c r="W32" i="5"/>
  <c r="X32" i="5"/>
  <c r="AB32" i="5"/>
  <c r="AF32" i="5"/>
  <c r="AG32" i="5" s="1"/>
  <c r="AK32" i="5"/>
  <c r="AP32" i="5"/>
  <c r="AQ32" i="5"/>
  <c r="AR32" i="5"/>
  <c r="AS32" i="5"/>
  <c r="K33" i="5"/>
  <c r="L33" i="5"/>
  <c r="N33" i="5"/>
  <c r="O33" i="5"/>
  <c r="S33" i="5"/>
  <c r="W33" i="5"/>
  <c r="X33" i="5"/>
  <c r="AB33" i="5"/>
  <c r="AF33" i="5"/>
  <c r="AG33" i="5" s="1"/>
  <c r="AK33" i="5"/>
  <c r="AP33" i="5"/>
  <c r="AQ33" i="5"/>
  <c r="AR33" i="5"/>
  <c r="AS33" i="5"/>
  <c r="L34" i="5"/>
  <c r="N34" i="5"/>
  <c r="O34" i="5"/>
  <c r="S34" i="5"/>
  <c r="W34" i="5"/>
  <c r="X34" i="5"/>
  <c r="AB34" i="5"/>
  <c r="AF34" i="5"/>
  <c r="AG34" i="5"/>
  <c r="AH34" i="5"/>
  <c r="AK34" i="5"/>
  <c r="AP34" i="5"/>
  <c r="AS34" i="5"/>
  <c r="L35" i="5"/>
  <c r="N35" i="5"/>
  <c r="O35" i="5"/>
  <c r="S35" i="5"/>
  <c r="W35" i="5"/>
  <c r="X35" i="5"/>
  <c r="AH35" i="5" s="1"/>
  <c r="AB35" i="5"/>
  <c r="AF35" i="5"/>
  <c r="AG35" i="5"/>
  <c r="AK35" i="5"/>
  <c r="AP35" i="5"/>
  <c r="AQ35" i="5" s="1"/>
  <c r="K35" i="5" s="1"/>
  <c r="AS35" i="5"/>
  <c r="K36" i="5"/>
  <c r="L36" i="5"/>
  <c r="N36" i="5"/>
  <c r="O36" i="5"/>
  <c r="S36" i="5"/>
  <c r="W36" i="5"/>
  <c r="X36" i="5" s="1"/>
  <c r="AB36" i="5"/>
  <c r="AF36" i="5"/>
  <c r="AG36" i="5"/>
  <c r="AH36" i="5"/>
  <c r="AK36" i="5"/>
  <c r="AP36" i="5"/>
  <c r="AQ36" i="5"/>
  <c r="AR36" i="5" s="1"/>
  <c r="AS36" i="5"/>
  <c r="L37" i="5"/>
  <c r="N37" i="5"/>
  <c r="O37" i="5"/>
  <c r="S37" i="5"/>
  <c r="W37" i="5"/>
  <c r="X37" i="5" s="1"/>
  <c r="AB37" i="5"/>
  <c r="AF37" i="5"/>
  <c r="AK37" i="5"/>
  <c r="AP37" i="5"/>
  <c r="AQ37" i="5"/>
  <c r="K37" i="5" s="1"/>
  <c r="AS37" i="5"/>
  <c r="K38" i="5"/>
  <c r="L38" i="5"/>
  <c r="N38" i="5"/>
  <c r="O38" i="5"/>
  <c r="S38" i="5"/>
  <c r="W38" i="5"/>
  <c r="X38" i="5" s="1"/>
  <c r="AB38" i="5"/>
  <c r="AF38" i="5"/>
  <c r="AK38" i="5"/>
  <c r="AP38" i="5"/>
  <c r="AQ38" i="5" s="1"/>
  <c r="AS38" i="5"/>
  <c r="L39" i="5"/>
  <c r="N39" i="5"/>
  <c r="O39" i="5"/>
  <c r="S39" i="5"/>
  <c r="W39" i="5"/>
  <c r="X39" i="5" s="1"/>
  <c r="AB39" i="5"/>
  <c r="AF39" i="5"/>
  <c r="AG39" i="5"/>
  <c r="AH39" i="5"/>
  <c r="AK39" i="5"/>
  <c r="AP39" i="5"/>
  <c r="AS39" i="5"/>
  <c r="K5" i="4"/>
  <c r="L5" i="4"/>
  <c r="N5" i="4"/>
  <c r="O5" i="4"/>
  <c r="S5" i="4"/>
  <c r="W5" i="4"/>
  <c r="AB5" i="4"/>
  <c r="AF5" i="4"/>
  <c r="AG5" i="4"/>
  <c r="AK5" i="4"/>
  <c r="AP5" i="4"/>
  <c r="AQ5" i="4"/>
  <c r="AS5" i="4"/>
  <c r="L6" i="4"/>
  <c r="N6" i="4"/>
  <c r="O6" i="4"/>
  <c r="S6" i="4"/>
  <c r="W6" i="4"/>
  <c r="AB6" i="4"/>
  <c r="AF6" i="4"/>
  <c r="AG6" i="4" s="1"/>
  <c r="AK6" i="4"/>
  <c r="AP6" i="4"/>
  <c r="AQ6" i="4"/>
  <c r="AR6" i="4" s="1"/>
  <c r="AS6" i="4"/>
  <c r="L7" i="4"/>
  <c r="N7" i="4"/>
  <c r="O7" i="4"/>
  <c r="S7" i="4"/>
  <c r="X7" i="4" s="1"/>
  <c r="W7" i="4"/>
  <c r="AB7" i="4"/>
  <c r="AF7" i="4"/>
  <c r="AG7" i="4" s="1"/>
  <c r="AK7" i="4"/>
  <c r="AP7" i="4"/>
  <c r="AQ7" i="4" s="1"/>
  <c r="K7" i="4" s="1"/>
  <c r="AS7" i="4"/>
  <c r="L8" i="4"/>
  <c r="N8" i="4"/>
  <c r="O8" i="4"/>
  <c r="S8" i="4"/>
  <c r="W8" i="4"/>
  <c r="X8" i="4" s="1"/>
  <c r="AH8" i="4" s="1"/>
  <c r="AB8" i="4"/>
  <c r="AF8" i="4"/>
  <c r="AG8" i="4"/>
  <c r="AK8" i="4"/>
  <c r="AP8" i="4"/>
  <c r="AQ8" i="4" s="1"/>
  <c r="K8" i="4" s="1"/>
  <c r="AS8" i="4"/>
  <c r="L9" i="4"/>
  <c r="N9" i="4"/>
  <c r="O9" i="4"/>
  <c r="S9" i="4"/>
  <c r="W9" i="4"/>
  <c r="X9" i="4" s="1"/>
  <c r="AH9" i="4" s="1"/>
  <c r="AB9" i="4"/>
  <c r="AF9" i="4"/>
  <c r="AG9" i="4" s="1"/>
  <c r="AK9" i="4"/>
  <c r="AP9" i="4"/>
  <c r="AQ9" i="4" s="1"/>
  <c r="K9" i="4" s="1"/>
  <c r="AR9" i="4"/>
  <c r="AS9" i="4"/>
  <c r="L10" i="4"/>
  <c r="N10" i="4"/>
  <c r="O10" i="4"/>
  <c r="S10" i="4"/>
  <c r="W10" i="4"/>
  <c r="X10" i="4"/>
  <c r="AB10" i="4"/>
  <c r="AG10" i="4" s="1"/>
  <c r="AF10" i="4"/>
  <c r="AK10" i="4"/>
  <c r="AP10" i="4"/>
  <c r="AQ10" i="4"/>
  <c r="K10" i="4" s="1"/>
  <c r="AR10" i="4"/>
  <c r="AS10" i="4"/>
  <c r="K11" i="4"/>
  <c r="L11" i="4"/>
  <c r="N11" i="4"/>
  <c r="O11" i="4"/>
  <c r="S11" i="4"/>
  <c r="W11" i="4"/>
  <c r="X11" i="4" s="1"/>
  <c r="AB11" i="4"/>
  <c r="AF11" i="4"/>
  <c r="AG11" i="4" s="1"/>
  <c r="AK11" i="4"/>
  <c r="AP11" i="4"/>
  <c r="AQ11" i="4"/>
  <c r="AR11" i="4"/>
  <c r="AS11" i="4"/>
  <c r="L12" i="4"/>
  <c r="N12" i="4"/>
  <c r="O12" i="4"/>
  <c r="S12" i="4"/>
  <c r="W12" i="4"/>
  <c r="X12" i="4" s="1"/>
  <c r="AB12" i="4"/>
  <c r="AF12" i="4"/>
  <c r="AG12" i="4" s="1"/>
  <c r="AH12" i="4"/>
  <c r="AK12" i="4"/>
  <c r="AP12" i="4"/>
  <c r="AQ12" i="4"/>
  <c r="K12" i="4" s="1"/>
  <c r="AS12" i="4"/>
  <c r="K13" i="4"/>
  <c r="L13" i="4"/>
  <c r="N13" i="4"/>
  <c r="O13" i="4"/>
  <c r="S13" i="4"/>
  <c r="W13" i="4"/>
  <c r="X13" i="4" s="1"/>
  <c r="AB13" i="4"/>
  <c r="AF13" i="4"/>
  <c r="AG13" i="4"/>
  <c r="AH13" i="4" s="1"/>
  <c r="AK13" i="4"/>
  <c r="AP13" i="4"/>
  <c r="AQ13" i="4" s="1"/>
  <c r="AR13" i="4"/>
  <c r="AS13" i="4"/>
  <c r="L14" i="4"/>
  <c r="N14" i="4"/>
  <c r="O14" i="4"/>
  <c r="S14" i="4"/>
  <c r="W14" i="4"/>
  <c r="X14" i="4" s="1"/>
  <c r="AB14" i="4"/>
  <c r="AF14" i="4"/>
  <c r="AG14" i="4"/>
  <c r="AK14" i="4"/>
  <c r="AP14" i="4"/>
  <c r="AQ14" i="4" s="1"/>
  <c r="K14" i="4" s="1"/>
  <c r="AS14" i="4"/>
  <c r="K15" i="4"/>
  <c r="L15" i="4"/>
  <c r="N15" i="4"/>
  <c r="O15" i="4"/>
  <c r="S15" i="4"/>
  <c r="W15" i="4"/>
  <c r="X15" i="4"/>
  <c r="AB15" i="4"/>
  <c r="AF15" i="4"/>
  <c r="AG15" i="4" s="1"/>
  <c r="AH15" i="4"/>
  <c r="AK15" i="4"/>
  <c r="AP15" i="4"/>
  <c r="AQ15" i="4" s="1"/>
  <c r="AR15" i="4"/>
  <c r="AS15" i="4"/>
  <c r="L16" i="4"/>
  <c r="N16" i="4"/>
  <c r="O16" i="4"/>
  <c r="S16" i="4"/>
  <c r="W16" i="4"/>
  <c r="X16" i="4" s="1"/>
  <c r="AB16" i="4"/>
  <c r="AF16" i="4"/>
  <c r="AG16" i="4"/>
  <c r="AK16" i="4"/>
  <c r="AP16" i="4"/>
  <c r="AQ16" i="4" s="1"/>
  <c r="K16" i="4" s="1"/>
  <c r="AS16" i="4"/>
  <c r="K17" i="4"/>
  <c r="L17" i="4"/>
  <c r="N17" i="4"/>
  <c r="O17" i="4"/>
  <c r="S17" i="4"/>
  <c r="W17" i="4"/>
  <c r="X17" i="4"/>
  <c r="AB17" i="4"/>
  <c r="AF17" i="4"/>
  <c r="AG17" i="4" s="1"/>
  <c r="AK17" i="4"/>
  <c r="AP17" i="4"/>
  <c r="AQ17" i="4" s="1"/>
  <c r="AR17" i="4"/>
  <c r="AS17" i="4"/>
  <c r="L18" i="4"/>
  <c r="N18" i="4"/>
  <c r="O18" i="4"/>
  <c r="S18" i="4"/>
  <c r="W18" i="4"/>
  <c r="X18" i="4" s="1"/>
  <c r="AB18" i="4"/>
  <c r="AG18" i="4" s="1"/>
  <c r="AF18" i="4"/>
  <c r="AK18" i="4"/>
  <c r="AP18" i="4"/>
  <c r="AS18" i="4"/>
  <c r="K19" i="4"/>
  <c r="L19" i="4"/>
  <c r="N19" i="4"/>
  <c r="O19" i="4"/>
  <c r="S19" i="4"/>
  <c r="W19" i="4"/>
  <c r="X19" i="4"/>
  <c r="AB19" i="4"/>
  <c r="AF19" i="4"/>
  <c r="AG19" i="4" s="1"/>
  <c r="AK19" i="4"/>
  <c r="AP19" i="4"/>
  <c r="AQ19" i="4" s="1"/>
  <c r="AR19" i="4"/>
  <c r="AS19" i="4"/>
  <c r="L20" i="4"/>
  <c r="N20" i="4"/>
  <c r="O20" i="4"/>
  <c r="S20" i="4"/>
  <c r="W20" i="4"/>
  <c r="X20" i="4" s="1"/>
  <c r="AH20" i="4" s="1"/>
  <c r="AB20" i="4"/>
  <c r="AG20" i="4" s="1"/>
  <c r="AF20" i="4"/>
  <c r="AK20" i="4"/>
  <c r="AP20" i="4"/>
  <c r="AS20" i="4"/>
  <c r="K21" i="4"/>
  <c r="L21" i="4"/>
  <c r="N21" i="4"/>
  <c r="O21" i="4"/>
  <c r="S21" i="4"/>
  <c r="W21" i="4"/>
  <c r="X21" i="4"/>
  <c r="AB21" i="4"/>
  <c r="AF21" i="4"/>
  <c r="AG21" i="4" s="1"/>
  <c r="AH21" i="4" s="1"/>
  <c r="AK21" i="4"/>
  <c r="AP21" i="4"/>
  <c r="AQ21" i="4" s="1"/>
  <c r="AR21" i="4"/>
  <c r="AS21" i="4"/>
  <c r="L22" i="4"/>
  <c r="N22" i="4"/>
  <c r="O22" i="4"/>
  <c r="S22" i="4"/>
  <c r="W22" i="4"/>
  <c r="X22" i="4" s="1"/>
  <c r="AB22" i="4"/>
  <c r="AF22" i="4"/>
  <c r="AG22" i="4"/>
  <c r="AK22" i="4"/>
  <c r="AP22" i="4"/>
  <c r="AQ22" i="4" s="1"/>
  <c r="K22" i="4" s="1"/>
  <c r="AS22" i="4"/>
  <c r="K23" i="4"/>
  <c r="L23" i="4"/>
  <c r="N23" i="4"/>
  <c r="O23" i="4"/>
  <c r="S23" i="4"/>
  <c r="W23" i="4"/>
  <c r="X23" i="4"/>
  <c r="AB23" i="4"/>
  <c r="AF23" i="4"/>
  <c r="AG23" i="4" s="1"/>
  <c r="AH23" i="4"/>
  <c r="AK23" i="4"/>
  <c r="AP23" i="4"/>
  <c r="AQ23" i="4" s="1"/>
  <c r="AR23" i="4"/>
  <c r="AS23" i="4"/>
  <c r="L24" i="4"/>
  <c r="N24" i="4"/>
  <c r="O24" i="4"/>
  <c r="S24" i="4"/>
  <c r="W24" i="4"/>
  <c r="X24" i="4" s="1"/>
  <c r="AB24" i="4"/>
  <c r="AF24" i="4"/>
  <c r="AG24" i="4"/>
  <c r="AK24" i="4"/>
  <c r="AP24" i="4"/>
  <c r="AQ24" i="4" s="1"/>
  <c r="K24" i="4" s="1"/>
  <c r="AS24" i="4"/>
  <c r="K25" i="4"/>
  <c r="L25" i="4"/>
  <c r="N25" i="4"/>
  <c r="O25" i="4"/>
  <c r="S25" i="4"/>
  <c r="W25" i="4"/>
  <c r="X25" i="4"/>
  <c r="AB25" i="4"/>
  <c r="AF25" i="4"/>
  <c r="AG25" i="4" s="1"/>
  <c r="AK25" i="4"/>
  <c r="AP25" i="4"/>
  <c r="AQ25" i="4" s="1"/>
  <c r="AR25" i="4"/>
  <c r="AS25" i="4"/>
  <c r="K26" i="4"/>
  <c r="L26" i="4"/>
  <c r="N26" i="4"/>
  <c r="O26" i="4"/>
  <c r="S26" i="4"/>
  <c r="W26" i="4"/>
  <c r="X26" i="4"/>
  <c r="AH26" i="4" s="1"/>
  <c r="AB26" i="4"/>
  <c r="AF26" i="4"/>
  <c r="AG26" i="4" s="1"/>
  <c r="AK26" i="4"/>
  <c r="AP26" i="4"/>
  <c r="AQ26" i="4" s="1"/>
  <c r="AR26" i="4"/>
  <c r="AS26" i="4"/>
  <c r="L27" i="4"/>
  <c r="N27" i="4"/>
  <c r="O27" i="4"/>
  <c r="W27" i="4"/>
  <c r="X27" i="4" s="1"/>
  <c r="AB27" i="4"/>
  <c r="AG27" i="4" s="1"/>
  <c r="AF27" i="4"/>
  <c r="AK27" i="4"/>
  <c r="AP27" i="4"/>
  <c r="AQ27" i="4"/>
  <c r="AR27" i="4" s="1"/>
  <c r="AS27" i="4"/>
  <c r="L28" i="4"/>
  <c r="N28" i="4"/>
  <c r="O28" i="4"/>
  <c r="S28" i="4"/>
  <c r="W28" i="4"/>
  <c r="X28" i="4" s="1"/>
  <c r="AB28" i="4"/>
  <c r="AG28" i="4" s="1"/>
  <c r="AF28" i="4"/>
  <c r="AK28" i="4"/>
  <c r="AP28" i="4"/>
  <c r="AQ28" i="4"/>
  <c r="AS28" i="4"/>
  <c r="L29" i="4"/>
  <c r="N29" i="4"/>
  <c r="O29" i="4"/>
  <c r="S29" i="4"/>
  <c r="X29" i="4" s="1"/>
  <c r="AH29" i="4" s="1"/>
  <c r="W29" i="4"/>
  <c r="AB29" i="4"/>
  <c r="AF29" i="4"/>
  <c r="AG29" i="4" s="1"/>
  <c r="AK29" i="4"/>
  <c r="AP29" i="4"/>
  <c r="AQ29" i="4" s="1"/>
  <c r="K29" i="4" s="1"/>
  <c r="AS29" i="4"/>
  <c r="L30" i="4"/>
  <c r="N30" i="4"/>
  <c r="O30" i="4"/>
  <c r="S30" i="4"/>
  <c r="W30" i="4"/>
  <c r="X30" i="4" s="1"/>
  <c r="AH30" i="4" s="1"/>
  <c r="AB30" i="4"/>
  <c r="AG30" i="4" s="1"/>
  <c r="AF30" i="4"/>
  <c r="AK30" i="4"/>
  <c r="AP30" i="4"/>
  <c r="AR30" i="4" s="1"/>
  <c r="AQ30" i="4"/>
  <c r="K30" i="4" s="1"/>
  <c r="AS30" i="4"/>
  <c r="K31" i="4"/>
  <c r="L31" i="4"/>
  <c r="N31" i="4"/>
  <c r="O31" i="4"/>
  <c r="S31" i="4"/>
  <c r="X31" i="4" s="1"/>
  <c r="AH31" i="4" s="1"/>
  <c r="W31" i="4"/>
  <c r="AB31" i="4"/>
  <c r="AF31" i="4"/>
  <c r="AG31" i="4" s="1"/>
  <c r="AK31" i="4"/>
  <c r="AP31" i="4"/>
  <c r="AQ31" i="4" s="1"/>
  <c r="AR31" i="4"/>
  <c r="AS31" i="4"/>
  <c r="L32" i="4"/>
  <c r="N32" i="4"/>
  <c r="O32" i="4"/>
  <c r="S32" i="4"/>
  <c r="W32" i="4"/>
  <c r="X32" i="4" s="1"/>
  <c r="AB32" i="4"/>
  <c r="AG32" i="4" s="1"/>
  <c r="AF32" i="4"/>
  <c r="AK32" i="4"/>
  <c r="AP32" i="4"/>
  <c r="AQ32" i="4"/>
  <c r="K32" i="4" s="1"/>
  <c r="AS32" i="4"/>
  <c r="L33" i="4"/>
  <c r="N33" i="4"/>
  <c r="O33" i="4"/>
  <c r="S33" i="4"/>
  <c r="W33" i="4"/>
  <c r="X33" i="4" s="1"/>
  <c r="AB33" i="4"/>
  <c r="AG33" i="4" s="1"/>
  <c r="AF33" i="4"/>
  <c r="AK33" i="4"/>
  <c r="AP33" i="4"/>
  <c r="AQ33" i="4"/>
  <c r="AS33" i="4"/>
  <c r="L34" i="4"/>
  <c r="N34" i="4"/>
  <c r="O34" i="4"/>
  <c r="S34" i="4"/>
  <c r="W34" i="4"/>
  <c r="X34" i="4" s="1"/>
  <c r="AH34" i="4" s="1"/>
  <c r="AB34" i="4"/>
  <c r="AG34" i="4" s="1"/>
  <c r="AF34" i="4"/>
  <c r="AK34" i="4"/>
  <c r="AP34" i="4"/>
  <c r="AQ34" i="4"/>
  <c r="K34" i="4" s="1"/>
  <c r="AS34" i="4"/>
  <c r="K35" i="4"/>
  <c r="L35" i="4"/>
  <c r="N35" i="4"/>
  <c r="O35" i="4"/>
  <c r="S35" i="4"/>
  <c r="W35" i="4"/>
  <c r="X35" i="4"/>
  <c r="AB35" i="4"/>
  <c r="AF35" i="4"/>
  <c r="AG35" i="4" s="1"/>
  <c r="AK35" i="4"/>
  <c r="AP35" i="4"/>
  <c r="AQ35" i="4" s="1"/>
  <c r="AR35" i="4"/>
  <c r="AS35" i="4"/>
  <c r="L36" i="4"/>
  <c r="N36" i="4"/>
  <c r="O36" i="4"/>
  <c r="S36" i="4"/>
  <c r="X36" i="4" s="1"/>
  <c r="W36" i="4"/>
  <c r="AB36" i="4"/>
  <c r="AF36" i="4"/>
  <c r="AG36" i="4" s="1"/>
  <c r="AH36" i="4" s="1"/>
  <c r="AK36" i="4"/>
  <c r="AP36" i="4"/>
  <c r="AS36" i="4"/>
  <c r="L37" i="4"/>
  <c r="N37" i="4"/>
  <c r="O37" i="4"/>
  <c r="S37" i="4"/>
  <c r="W37" i="4"/>
  <c r="X37" i="4" s="1"/>
  <c r="AB37" i="4"/>
  <c r="AG37" i="4" s="1"/>
  <c r="AF37" i="4"/>
  <c r="AK37" i="4"/>
  <c r="AP37" i="4"/>
  <c r="AQ37" i="4"/>
  <c r="K37" i="4" s="1"/>
  <c r="AS37" i="4"/>
  <c r="K38" i="4"/>
  <c r="L38" i="4"/>
  <c r="N38" i="4"/>
  <c r="O38" i="4"/>
  <c r="S38" i="4"/>
  <c r="X38" i="4" s="1"/>
  <c r="W38" i="4"/>
  <c r="AB38" i="4"/>
  <c r="AF38" i="4"/>
  <c r="AG38" i="4" s="1"/>
  <c r="AH38" i="4"/>
  <c r="AK38" i="4"/>
  <c r="AP38" i="4"/>
  <c r="AQ38" i="4" s="1"/>
  <c r="AR38" i="4"/>
  <c r="AS38" i="4"/>
  <c r="L39" i="4"/>
  <c r="N39" i="4"/>
  <c r="O39" i="4"/>
  <c r="S39" i="4"/>
  <c r="W39" i="4"/>
  <c r="X39" i="4"/>
  <c r="AH39" i="4" s="1"/>
  <c r="AB39" i="4"/>
  <c r="AF39" i="4"/>
  <c r="AG39" i="4" s="1"/>
  <c r="AK39" i="4"/>
  <c r="AP39" i="4"/>
  <c r="AQ39" i="4" s="1"/>
  <c r="K39" i="4" s="1"/>
  <c r="AS39" i="4"/>
  <c r="L40" i="4"/>
  <c r="N40" i="4"/>
  <c r="O40" i="4"/>
  <c r="S40" i="4"/>
  <c r="W40" i="4"/>
  <c r="X40" i="4" s="1"/>
  <c r="AB40" i="4"/>
  <c r="AF40" i="4"/>
  <c r="AG40" i="4"/>
  <c r="AK40" i="4"/>
  <c r="AP40" i="4"/>
  <c r="AQ40" i="4"/>
  <c r="AS40" i="4"/>
  <c r="L41" i="4"/>
  <c r="N41" i="4"/>
  <c r="O41" i="4"/>
  <c r="S41" i="4"/>
  <c r="W41" i="4"/>
  <c r="X41" i="4" s="1"/>
  <c r="AB41" i="4"/>
  <c r="AG41" i="4" s="1"/>
  <c r="AF41" i="4"/>
  <c r="AK41" i="4"/>
  <c r="AP41" i="4"/>
  <c r="AQ41" i="4"/>
  <c r="AS41" i="4"/>
  <c r="L42" i="4"/>
  <c r="N42" i="4"/>
  <c r="O42" i="4"/>
  <c r="S42" i="4"/>
  <c r="W42" i="4"/>
  <c r="X42" i="4"/>
  <c r="AB42" i="4"/>
  <c r="AF42" i="4"/>
  <c r="AG42" i="4" s="1"/>
  <c r="AH42" i="4" s="1"/>
  <c r="AK42" i="4"/>
  <c r="AP42" i="4"/>
  <c r="AQ42" i="4" s="1"/>
  <c r="K42" i="4" s="1"/>
  <c r="AS42" i="4"/>
  <c r="L43" i="4"/>
  <c r="N43" i="4"/>
  <c r="O43" i="4"/>
  <c r="S43" i="4"/>
  <c r="W43" i="4"/>
  <c r="X43" i="4" s="1"/>
  <c r="AH43" i="4" s="1"/>
  <c r="AB43" i="4"/>
  <c r="AF43" i="4"/>
  <c r="AG43" i="4"/>
  <c r="AK43" i="4"/>
  <c r="AP43" i="4"/>
  <c r="AR43" i="4" s="1"/>
  <c r="AQ43" i="4"/>
  <c r="K43" i="4" s="1"/>
  <c r="AS43" i="4"/>
  <c r="K44" i="4"/>
  <c r="L44" i="4"/>
  <c r="N44" i="4"/>
  <c r="O44" i="4"/>
  <c r="S44" i="4"/>
  <c r="W44" i="4"/>
  <c r="X44" i="4"/>
  <c r="AB44" i="4"/>
  <c r="AF44" i="4"/>
  <c r="AG44" i="4" s="1"/>
  <c r="AK44" i="4"/>
  <c r="AP44" i="4"/>
  <c r="AQ44" i="4" s="1"/>
  <c r="AS44" i="4"/>
  <c r="L45" i="4"/>
  <c r="N45" i="4"/>
  <c r="O45" i="4"/>
  <c r="S45" i="4"/>
  <c r="W45" i="4"/>
  <c r="X45" i="4" s="1"/>
  <c r="AB45" i="4"/>
  <c r="AG45" i="4" s="1"/>
  <c r="AF45" i="4"/>
  <c r="AK45" i="4"/>
  <c r="AP45" i="4"/>
  <c r="AQ45" i="4"/>
  <c r="AS45" i="4"/>
  <c r="L46" i="4"/>
  <c r="N46" i="4"/>
  <c r="O46" i="4"/>
  <c r="S46" i="4"/>
  <c r="X46" i="4" s="1"/>
  <c r="AH46" i="4" s="1"/>
  <c r="W46" i="4"/>
  <c r="AB46" i="4"/>
  <c r="AF46" i="4"/>
  <c r="AG46" i="4" s="1"/>
  <c r="AK46" i="4"/>
  <c r="AP46" i="4"/>
  <c r="AS46" i="4"/>
  <c r="L47" i="4"/>
  <c r="N47" i="4"/>
  <c r="O47" i="4"/>
  <c r="S47" i="4"/>
  <c r="W47" i="4"/>
  <c r="X47" i="4" s="1"/>
  <c r="AB47" i="4"/>
  <c r="AF47" i="4"/>
  <c r="AG47" i="4"/>
  <c r="AK47" i="4"/>
  <c r="AP47" i="4"/>
  <c r="AR47" i="4" s="1"/>
  <c r="AQ47" i="4"/>
  <c r="K47" i="4" s="1"/>
  <c r="AS47" i="4"/>
  <c r="L48" i="4"/>
  <c r="N48" i="4"/>
  <c r="O48" i="4"/>
  <c r="S48" i="4"/>
  <c r="X48" i="4" s="1"/>
  <c r="W48" i="4"/>
  <c r="AB48" i="4"/>
  <c r="AF48" i="4"/>
  <c r="AG48" i="4" s="1"/>
  <c r="AH48" i="4"/>
  <c r="AI48" i="4" s="1"/>
  <c r="J48" i="4" s="1"/>
  <c r="AK48" i="4"/>
  <c r="AP48" i="4"/>
  <c r="AS48" i="4"/>
  <c r="L49" i="4"/>
  <c r="N49" i="4"/>
  <c r="O49" i="4"/>
  <c r="S49" i="4"/>
  <c r="W49" i="4"/>
  <c r="X49" i="4" s="1"/>
  <c r="AH49" i="4" s="1"/>
  <c r="AI49" i="4" s="1"/>
  <c r="AB49" i="4"/>
  <c r="AF49" i="4"/>
  <c r="AG49" i="4"/>
  <c r="AK49" i="4"/>
  <c r="AP49" i="4"/>
  <c r="AQ49" i="4"/>
  <c r="AS49" i="4"/>
  <c r="L50" i="4"/>
  <c r="N50" i="4"/>
  <c r="O50" i="4"/>
  <c r="S50" i="4"/>
  <c r="X50" i="4" s="1"/>
  <c r="AH50" i="4" s="1"/>
  <c r="AI50" i="4" s="1"/>
  <c r="W50" i="4"/>
  <c r="AB50" i="4"/>
  <c r="AF50" i="4"/>
  <c r="AG50" i="4" s="1"/>
  <c r="AK50" i="4"/>
  <c r="AP50" i="4"/>
  <c r="AS50" i="4"/>
  <c r="L51" i="4"/>
  <c r="N51" i="4"/>
  <c r="O51" i="4"/>
  <c r="S51" i="4"/>
  <c r="W51" i="4"/>
  <c r="X51" i="4" s="1"/>
  <c r="AB51" i="4"/>
  <c r="AG51" i="4" s="1"/>
  <c r="AF51" i="4"/>
  <c r="AK51" i="4"/>
  <c r="AP51" i="4"/>
  <c r="AQ51" i="4"/>
  <c r="K51" i="4" s="1"/>
  <c r="AS51" i="4"/>
  <c r="L52" i="4"/>
  <c r="N52" i="4"/>
  <c r="O52" i="4"/>
  <c r="S52" i="4"/>
  <c r="W52" i="4"/>
  <c r="X52" i="4" s="1"/>
  <c r="AB52" i="4"/>
  <c r="AF52" i="4"/>
  <c r="AG52" i="4" s="1"/>
  <c r="AK52" i="4"/>
  <c r="AP52" i="4"/>
  <c r="AS52" i="4"/>
  <c r="I13" i="6"/>
  <c r="J13" i="6"/>
  <c r="I14" i="6"/>
  <c r="J14" i="6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J41" i="6" s="1"/>
  <c r="J42" i="6" s="1"/>
  <c r="J43" i="6" s="1"/>
  <c r="J44" i="6" s="1"/>
  <c r="J45" i="6" s="1"/>
  <c r="J46" i="6" s="1"/>
  <c r="J47" i="6" s="1"/>
  <c r="J48" i="6" s="1"/>
  <c r="I15" i="6"/>
  <c r="I16" i="6"/>
  <c r="I18" i="6" s="1"/>
  <c r="I17" i="6"/>
  <c r="L5" i="1"/>
  <c r="N5" i="1"/>
  <c r="O5" i="1"/>
  <c r="S5" i="1"/>
  <c r="W5" i="1"/>
  <c r="X5" i="1"/>
  <c r="AB5" i="1"/>
  <c r="AF5" i="1"/>
  <c r="AG5" i="1" s="1"/>
  <c r="AH5" i="1"/>
  <c r="AK5" i="1"/>
  <c r="AP5" i="1"/>
  <c r="AS5" i="1"/>
  <c r="L6" i="1"/>
  <c r="N6" i="1"/>
  <c r="O6" i="1"/>
  <c r="S6" i="1"/>
  <c r="W6" i="1"/>
  <c r="X6" i="1" s="1"/>
  <c r="AH6" i="1" s="1"/>
  <c r="AB6" i="1"/>
  <c r="AF6" i="1"/>
  <c r="AG6" i="1"/>
  <c r="AK6" i="1"/>
  <c r="AP6" i="1"/>
  <c r="AS6" i="1"/>
  <c r="L7" i="1"/>
  <c r="N7" i="1"/>
  <c r="O7" i="1"/>
  <c r="S7" i="1"/>
  <c r="X7" i="1" s="1"/>
  <c r="AH7" i="1" s="1"/>
  <c r="W7" i="1"/>
  <c r="AB7" i="1"/>
  <c r="AF7" i="1"/>
  <c r="AG7" i="1"/>
  <c r="AK7" i="1"/>
  <c r="AP7" i="1"/>
  <c r="AQ7" i="1" s="1"/>
  <c r="K7" i="1" s="1"/>
  <c r="AS7" i="1"/>
  <c r="K8" i="1"/>
  <c r="L8" i="1"/>
  <c r="N8" i="1"/>
  <c r="O8" i="1"/>
  <c r="S8" i="1"/>
  <c r="W8" i="1"/>
  <c r="AB8" i="1"/>
  <c r="AF8" i="1"/>
  <c r="AG8" i="1" s="1"/>
  <c r="AK8" i="1"/>
  <c r="AP8" i="1"/>
  <c r="AQ8" i="1"/>
  <c r="AR8" i="1"/>
  <c r="AS8" i="1"/>
  <c r="L9" i="1"/>
  <c r="N9" i="1"/>
  <c r="O9" i="1"/>
  <c r="S9" i="1"/>
  <c r="W9" i="1"/>
  <c r="X9" i="1"/>
  <c r="AB9" i="1"/>
  <c r="AF9" i="1"/>
  <c r="AG9" i="1" s="1"/>
  <c r="AH9" i="1"/>
  <c r="AK9" i="1"/>
  <c r="AP9" i="1"/>
  <c r="AQ9" i="1"/>
  <c r="K9" i="1" s="1"/>
  <c r="AS9" i="1"/>
  <c r="L10" i="1"/>
  <c r="N10" i="1"/>
  <c r="O10" i="1"/>
  <c r="S10" i="1"/>
  <c r="W10" i="1"/>
  <c r="X10" i="1"/>
  <c r="AB10" i="1"/>
  <c r="AG10" i="1" s="1"/>
  <c r="AF10" i="1"/>
  <c r="AK10" i="1"/>
  <c r="AP10" i="1"/>
  <c r="AQ10" i="1" s="1"/>
  <c r="K10" i="1" s="1"/>
  <c r="AS10" i="1"/>
  <c r="L11" i="1"/>
  <c r="N11" i="1"/>
  <c r="O11" i="1"/>
  <c r="S11" i="1"/>
  <c r="W11" i="1"/>
  <c r="AB11" i="1"/>
  <c r="AF11" i="1"/>
  <c r="AG11" i="1" s="1"/>
  <c r="AK11" i="1"/>
  <c r="AP11" i="1"/>
  <c r="AQ11" i="1" s="1"/>
  <c r="K11" i="1" s="1"/>
  <c r="AS11" i="1"/>
  <c r="K12" i="1"/>
  <c r="L12" i="1"/>
  <c r="N12" i="1"/>
  <c r="O12" i="1"/>
  <c r="S12" i="1"/>
  <c r="W12" i="1"/>
  <c r="X12" i="1" s="1"/>
  <c r="AB12" i="1"/>
  <c r="AF12" i="1"/>
  <c r="AK12" i="1"/>
  <c r="AP12" i="1"/>
  <c r="AQ12" i="1"/>
  <c r="AR12" i="1"/>
  <c r="AS12" i="1"/>
  <c r="L13" i="1"/>
  <c r="N13" i="1"/>
  <c r="O13" i="1"/>
  <c r="S13" i="1"/>
  <c r="W13" i="1"/>
  <c r="X13" i="1"/>
  <c r="AB13" i="1"/>
  <c r="AF13" i="1"/>
  <c r="AK13" i="1"/>
  <c r="AP13" i="1"/>
  <c r="AQ13" i="1"/>
  <c r="K13" i="1" s="1"/>
  <c r="AS13" i="1"/>
  <c r="L14" i="1"/>
  <c r="N14" i="1"/>
  <c r="O14" i="1"/>
  <c r="S14" i="1"/>
  <c r="W14" i="1"/>
  <c r="X14" i="1"/>
  <c r="AH14" i="1" s="1"/>
  <c r="AB14" i="1"/>
  <c r="AF14" i="1"/>
  <c r="AG14" i="1"/>
  <c r="AK14" i="1"/>
  <c r="AP14" i="1"/>
  <c r="AS14" i="1"/>
  <c r="K15" i="1"/>
  <c r="L15" i="1"/>
  <c r="N15" i="1"/>
  <c r="O15" i="1"/>
  <c r="S15" i="1"/>
  <c r="W15" i="1"/>
  <c r="X15" i="1" s="1"/>
  <c r="AB15" i="1"/>
  <c r="AF15" i="1"/>
  <c r="AG15" i="1" s="1"/>
  <c r="AK15" i="1"/>
  <c r="AP15" i="1"/>
  <c r="AQ15" i="1" s="1"/>
  <c r="AR15" i="1"/>
  <c r="AS15" i="1"/>
  <c r="K5" i="2"/>
  <c r="L5" i="2"/>
  <c r="N5" i="2"/>
  <c r="O5" i="2"/>
  <c r="S5" i="2"/>
  <c r="W5" i="2"/>
  <c r="X5" i="2" s="1"/>
  <c r="AB5" i="2"/>
  <c r="AF5" i="2"/>
  <c r="AG5" i="2"/>
  <c r="AK5" i="2"/>
  <c r="AP5" i="2"/>
  <c r="AQ5" i="2"/>
  <c r="AR5" i="2" s="1"/>
  <c r="AS5" i="2"/>
  <c r="L6" i="2"/>
  <c r="N6" i="2"/>
  <c r="O6" i="2"/>
  <c r="S6" i="2"/>
  <c r="X6" i="2" s="1"/>
  <c r="W6" i="2"/>
  <c r="AB6" i="2"/>
  <c r="AF6" i="2"/>
  <c r="AK6" i="2"/>
  <c r="AP6" i="2"/>
  <c r="AQ6" i="2"/>
  <c r="K6" i="2" s="1"/>
  <c r="AS6" i="2"/>
  <c r="K7" i="2"/>
  <c r="L7" i="2"/>
  <c r="N7" i="2"/>
  <c r="O7" i="2"/>
  <c r="S7" i="2"/>
  <c r="W7" i="2"/>
  <c r="X7" i="2"/>
  <c r="AB7" i="2"/>
  <c r="AF7" i="2"/>
  <c r="AG7" i="2" s="1"/>
  <c r="AK7" i="2"/>
  <c r="AP7" i="2"/>
  <c r="AQ7" i="2"/>
  <c r="AR7" i="2" s="1"/>
  <c r="AS7" i="2"/>
  <c r="L8" i="2"/>
  <c r="N8" i="2"/>
  <c r="O8" i="2"/>
  <c r="S8" i="2"/>
  <c r="W8" i="2"/>
  <c r="X8" i="2"/>
  <c r="AH8" i="2" s="1"/>
  <c r="AB8" i="2"/>
  <c r="AF8" i="2"/>
  <c r="AG8" i="2"/>
  <c r="AK8" i="2"/>
  <c r="AP8" i="2"/>
  <c r="AS8" i="2"/>
  <c r="K9" i="2"/>
  <c r="L9" i="2"/>
  <c r="N9" i="2"/>
  <c r="O9" i="2"/>
  <c r="S9" i="2"/>
  <c r="W9" i="2"/>
  <c r="X9" i="2"/>
  <c r="AB9" i="2"/>
  <c r="AF9" i="2"/>
  <c r="AG9" i="2" s="1"/>
  <c r="AK9" i="2"/>
  <c r="AP9" i="2"/>
  <c r="AQ9" i="2" s="1"/>
  <c r="AR9" i="2"/>
  <c r="AS9" i="2"/>
  <c r="L10" i="2"/>
  <c r="N10" i="2"/>
  <c r="O10" i="2"/>
  <c r="S10" i="2"/>
  <c r="W10" i="2"/>
  <c r="X10" i="2" s="1"/>
  <c r="AB10" i="2"/>
  <c r="AG10" i="2" s="1"/>
  <c r="AF10" i="2"/>
  <c r="AK10" i="2"/>
  <c r="AP10" i="2"/>
  <c r="AQ10" i="2"/>
  <c r="K10" i="2" s="1"/>
  <c r="AR10" i="2"/>
  <c r="AS10" i="2"/>
  <c r="L11" i="2"/>
  <c r="N11" i="2"/>
  <c r="O11" i="2"/>
  <c r="S11" i="2"/>
  <c r="X11" i="2" s="1"/>
  <c r="W11" i="2"/>
  <c r="AB11" i="2"/>
  <c r="AF11" i="2"/>
  <c r="AK11" i="2"/>
  <c r="AP11" i="2"/>
  <c r="AS11" i="2"/>
  <c r="L12" i="2"/>
  <c r="N12" i="2"/>
  <c r="O12" i="2"/>
  <c r="S12" i="2"/>
  <c r="W12" i="2"/>
  <c r="X12" i="2" s="1"/>
  <c r="AH12" i="2" s="1"/>
  <c r="AB12" i="2"/>
  <c r="AF12" i="2"/>
  <c r="AG12" i="2"/>
  <c r="AK12" i="2"/>
  <c r="AP12" i="2"/>
  <c r="AQ12" i="2"/>
  <c r="K12" i="2" s="1"/>
  <c r="AS12" i="2"/>
  <c r="K13" i="2"/>
  <c r="L13" i="2"/>
  <c r="N13" i="2"/>
  <c r="O13" i="2"/>
  <c r="S13" i="2"/>
  <c r="W13" i="2"/>
  <c r="X13" i="2" s="1"/>
  <c r="AH13" i="2" s="1"/>
  <c r="AB13" i="2"/>
  <c r="AF13" i="2"/>
  <c r="AG13" i="2"/>
  <c r="AK13" i="2"/>
  <c r="AP13" i="2"/>
  <c r="AQ13" i="2" s="1"/>
  <c r="AR13" i="2"/>
  <c r="AS13" i="2"/>
  <c r="L14" i="2"/>
  <c r="N14" i="2"/>
  <c r="O14" i="2"/>
  <c r="S14" i="2"/>
  <c r="W14" i="2"/>
  <c r="AB14" i="2"/>
  <c r="AF14" i="2"/>
  <c r="AG14" i="2" s="1"/>
  <c r="AK14" i="2"/>
  <c r="AP14" i="2"/>
  <c r="AQ14" i="2"/>
  <c r="AR14" i="2" s="1"/>
  <c r="AS14" i="2"/>
  <c r="K15" i="2"/>
  <c r="L15" i="2"/>
  <c r="N15" i="2"/>
  <c r="O15" i="2"/>
  <c r="S15" i="2"/>
  <c r="W15" i="2"/>
  <c r="X15" i="2"/>
  <c r="AB15" i="2"/>
  <c r="AF15" i="2"/>
  <c r="AG15" i="2" s="1"/>
  <c r="AH15" i="2"/>
  <c r="AK15" i="2"/>
  <c r="AP15" i="2"/>
  <c r="AQ15" i="2"/>
  <c r="AR15" i="2"/>
  <c r="AS15" i="2"/>
  <c r="L16" i="2"/>
  <c r="N16" i="2"/>
  <c r="O16" i="2"/>
  <c r="S16" i="2"/>
  <c r="W16" i="2"/>
  <c r="X16" i="2" s="1"/>
  <c r="AH16" i="2" s="1"/>
  <c r="AB16" i="2"/>
  <c r="AF16" i="2"/>
  <c r="AG16" i="2"/>
  <c r="AK16" i="2"/>
  <c r="AP16" i="2"/>
  <c r="AS16" i="2"/>
  <c r="L17" i="2"/>
  <c r="N17" i="2"/>
  <c r="O17" i="2"/>
  <c r="S17" i="2"/>
  <c r="W17" i="2"/>
  <c r="X17" i="2"/>
  <c r="AH17" i="2" s="1"/>
  <c r="AB17" i="2"/>
  <c r="AF17" i="2"/>
  <c r="AG17" i="2"/>
  <c r="AK17" i="2"/>
  <c r="AP17" i="2"/>
  <c r="AQ17" i="2" s="1"/>
  <c r="K17" i="2" s="1"/>
  <c r="AS17" i="2"/>
  <c r="L18" i="2"/>
  <c r="N18" i="2"/>
  <c r="O18" i="2"/>
  <c r="S18" i="2"/>
  <c r="W18" i="2"/>
  <c r="AB18" i="2"/>
  <c r="AF18" i="2"/>
  <c r="AG18" i="2" s="1"/>
  <c r="AK18" i="2"/>
  <c r="AP18" i="2"/>
  <c r="AQ18" i="2"/>
  <c r="K18" i="2" s="1"/>
  <c r="AR18" i="2"/>
  <c r="AS18" i="2"/>
  <c r="L19" i="2"/>
  <c r="N19" i="2"/>
  <c r="O19" i="2"/>
  <c r="S19" i="2"/>
  <c r="W19" i="2"/>
  <c r="X19" i="2"/>
  <c r="AH19" i="2" s="1"/>
  <c r="AB19" i="2"/>
  <c r="AF19" i="2"/>
  <c r="AG19" i="2" s="1"/>
  <c r="AK19" i="2"/>
  <c r="AP19" i="2"/>
  <c r="AQ19" i="2"/>
  <c r="K19" i="2" s="1"/>
  <c r="AS19" i="2"/>
  <c r="L20" i="2"/>
  <c r="N20" i="2"/>
  <c r="O20" i="2"/>
  <c r="S20" i="2"/>
  <c r="W20" i="2"/>
  <c r="X20" i="2"/>
  <c r="AH20" i="2" s="1"/>
  <c r="AB20" i="2"/>
  <c r="AF20" i="2"/>
  <c r="AG20" i="2"/>
  <c r="AK20" i="2"/>
  <c r="AP20" i="2"/>
  <c r="AS20" i="2"/>
  <c r="L21" i="2"/>
  <c r="N21" i="2"/>
  <c r="O21" i="2"/>
  <c r="S21" i="2"/>
  <c r="W21" i="2"/>
  <c r="AB21" i="2"/>
  <c r="AF21" i="2"/>
  <c r="AG21" i="2"/>
  <c r="AK21" i="2"/>
  <c r="AP21" i="2"/>
  <c r="AQ21" i="2" s="1"/>
  <c r="AS21" i="2"/>
  <c r="K22" i="2"/>
  <c r="L22" i="2"/>
  <c r="N22" i="2"/>
  <c r="O22" i="2"/>
  <c r="S22" i="2"/>
  <c r="W22" i="2"/>
  <c r="X22" i="2" s="1"/>
  <c r="AH22" i="2" s="1"/>
  <c r="AB22" i="2"/>
  <c r="AF22" i="2"/>
  <c r="AG22" i="2" s="1"/>
  <c r="AK22" i="2"/>
  <c r="AP22" i="2"/>
  <c r="AQ22" i="2"/>
  <c r="AR22" i="2"/>
  <c r="AS22" i="2"/>
  <c r="L23" i="2"/>
  <c r="N23" i="2"/>
  <c r="O23" i="2"/>
  <c r="S23" i="2"/>
  <c r="W23" i="2"/>
  <c r="X23" i="2"/>
  <c r="AB23" i="2"/>
  <c r="AF23" i="2"/>
  <c r="AK23" i="2"/>
  <c r="AP23" i="2"/>
  <c r="AQ23" i="2" s="1"/>
  <c r="K23" i="2" s="1"/>
  <c r="AS23" i="2"/>
  <c r="L24" i="2"/>
  <c r="N24" i="2"/>
  <c r="O24" i="2"/>
  <c r="S24" i="2"/>
  <c r="W24" i="2"/>
  <c r="X24" i="2"/>
  <c r="AH24" i="2" s="1"/>
  <c r="AB24" i="2"/>
  <c r="AF24" i="2"/>
  <c r="AG24" i="2"/>
  <c r="AK24" i="2"/>
  <c r="AP24" i="2"/>
  <c r="AS24" i="2"/>
  <c r="K25" i="2"/>
  <c r="L25" i="2"/>
  <c r="N25" i="2"/>
  <c r="O25" i="2"/>
  <c r="S25" i="2"/>
  <c r="W25" i="2"/>
  <c r="X25" i="2" s="1"/>
  <c r="AB25" i="2"/>
  <c r="AF25" i="2"/>
  <c r="AG25" i="2" s="1"/>
  <c r="AK25" i="2"/>
  <c r="AP25" i="2"/>
  <c r="AQ25" i="2" s="1"/>
  <c r="AR25" i="2"/>
  <c r="AS25" i="2"/>
  <c r="K26" i="2"/>
  <c r="L26" i="2"/>
  <c r="N26" i="2"/>
  <c r="O26" i="2"/>
  <c r="S26" i="2"/>
  <c r="W26" i="2"/>
  <c r="X26" i="2" s="1"/>
  <c r="AB26" i="2"/>
  <c r="AF26" i="2"/>
  <c r="AG26" i="2"/>
  <c r="AK26" i="2"/>
  <c r="AP26" i="2"/>
  <c r="AQ26" i="2"/>
  <c r="AR26" i="2" s="1"/>
  <c r="AS26" i="2"/>
  <c r="L27" i="2"/>
  <c r="N27" i="2"/>
  <c r="O27" i="2"/>
  <c r="S27" i="2"/>
  <c r="W27" i="2"/>
  <c r="X27" i="2"/>
  <c r="AB27" i="2"/>
  <c r="AF27" i="2"/>
  <c r="AK27" i="2"/>
  <c r="AP27" i="2"/>
  <c r="AQ27" i="2"/>
  <c r="K27" i="2" s="1"/>
  <c r="AS27" i="2"/>
  <c r="L28" i="2"/>
  <c r="N28" i="2"/>
  <c r="O28" i="2"/>
  <c r="S28" i="2"/>
  <c r="W28" i="2"/>
  <c r="X28" i="2"/>
  <c r="AB28" i="2"/>
  <c r="AF28" i="2"/>
  <c r="AK28" i="2"/>
  <c r="AP28" i="2"/>
  <c r="AQ28" i="2"/>
  <c r="K28" i="2" s="1"/>
  <c r="AS28" i="2"/>
  <c r="L29" i="2"/>
  <c r="N29" i="2"/>
  <c r="O29" i="2"/>
  <c r="S29" i="2"/>
  <c r="W29" i="2"/>
  <c r="X29" i="2"/>
  <c r="AH29" i="2" s="1"/>
  <c r="AB29" i="2"/>
  <c r="AF29" i="2"/>
  <c r="AG29" i="2"/>
  <c r="AK29" i="2"/>
  <c r="AP29" i="2"/>
  <c r="AS29" i="2"/>
  <c r="K30" i="2"/>
  <c r="L30" i="2"/>
  <c r="N30" i="2"/>
  <c r="O30" i="2"/>
  <c r="S30" i="2"/>
  <c r="W30" i="2"/>
  <c r="X30" i="2" s="1"/>
  <c r="AH30" i="2" s="1"/>
  <c r="AB30" i="2"/>
  <c r="AF30" i="2"/>
  <c r="AG30" i="2" s="1"/>
  <c r="AK30" i="2"/>
  <c r="AP30" i="2"/>
  <c r="AQ30" i="2" s="1"/>
  <c r="AR30" i="2"/>
  <c r="AS30" i="2"/>
  <c r="K31" i="2"/>
  <c r="L31" i="2"/>
  <c r="N31" i="2"/>
  <c r="O31" i="2"/>
  <c r="S31" i="2"/>
  <c r="W31" i="2"/>
  <c r="X31" i="2" s="1"/>
  <c r="AB31" i="2"/>
  <c r="AF31" i="2"/>
  <c r="AG31" i="2"/>
  <c r="AK31" i="2"/>
  <c r="AP31" i="2"/>
  <c r="AQ31" i="2"/>
  <c r="AR31" i="2" s="1"/>
  <c r="AS31" i="2"/>
  <c r="L32" i="2"/>
  <c r="N32" i="2"/>
  <c r="O32" i="2"/>
  <c r="S32" i="2"/>
  <c r="W32" i="2"/>
  <c r="AB32" i="2"/>
  <c r="AF32" i="2"/>
  <c r="AG32" i="2" s="1"/>
  <c r="AK32" i="2"/>
  <c r="AP32" i="2"/>
  <c r="AQ32" i="2"/>
  <c r="AR32" i="2" s="1"/>
  <c r="AS32" i="2"/>
  <c r="K33" i="2"/>
  <c r="L33" i="2"/>
  <c r="N33" i="2"/>
  <c r="O33" i="2"/>
  <c r="S33" i="2"/>
  <c r="W33" i="2"/>
  <c r="AB33" i="2"/>
  <c r="AF33" i="2"/>
  <c r="AG33" i="2" s="1"/>
  <c r="AK33" i="2"/>
  <c r="AP33" i="2"/>
  <c r="AQ33" i="2"/>
  <c r="AR33" i="2"/>
  <c r="AS33" i="2"/>
  <c r="K34" i="2"/>
  <c r="L34" i="2"/>
  <c r="N34" i="2"/>
  <c r="O34" i="2"/>
  <c r="S34" i="2"/>
  <c r="X34" i="2" s="1"/>
  <c r="W34" i="2"/>
  <c r="AB34" i="2"/>
  <c r="AF34" i="2"/>
  <c r="AG34" i="2" s="1"/>
  <c r="AK34" i="2"/>
  <c r="AP34" i="2"/>
  <c r="AQ34" i="2" s="1"/>
  <c r="AR34" i="2" s="1"/>
  <c r="AS34" i="2"/>
  <c r="L35" i="2"/>
  <c r="N35" i="2"/>
  <c r="O35" i="2"/>
  <c r="S35" i="2"/>
  <c r="W35" i="2"/>
  <c r="X35" i="2" s="1"/>
  <c r="AB35" i="2"/>
  <c r="AG35" i="2" s="1"/>
  <c r="AF35" i="2"/>
  <c r="AK35" i="2"/>
  <c r="AP35" i="2"/>
  <c r="AS35" i="2"/>
  <c r="L36" i="2"/>
  <c r="N36" i="2"/>
  <c r="O36" i="2"/>
  <c r="S36" i="2"/>
  <c r="W36" i="2"/>
  <c r="X36" i="2"/>
  <c r="AH36" i="2" s="1"/>
  <c r="AB36" i="2"/>
  <c r="AF36" i="2"/>
  <c r="AG36" i="2"/>
  <c r="AK36" i="2"/>
  <c r="AP36" i="2"/>
  <c r="AQ36" i="2"/>
  <c r="K36" i="2" s="1"/>
  <c r="AS36" i="2"/>
  <c r="K37" i="2"/>
  <c r="L37" i="2"/>
  <c r="N37" i="2"/>
  <c r="O37" i="2"/>
  <c r="S37" i="2"/>
  <c r="X37" i="2" s="1"/>
  <c r="W37" i="2"/>
  <c r="AB37" i="2"/>
  <c r="AF37" i="2"/>
  <c r="AG37" i="2"/>
  <c r="AH37" i="2"/>
  <c r="AK37" i="2"/>
  <c r="AP37" i="2"/>
  <c r="AQ37" i="2" s="1"/>
  <c r="AR37" i="2"/>
  <c r="AS37" i="2"/>
  <c r="K38" i="2"/>
  <c r="L38" i="2"/>
  <c r="N38" i="2"/>
  <c r="O38" i="2"/>
  <c r="S38" i="2"/>
  <c r="W38" i="2"/>
  <c r="X38" i="2" s="1"/>
  <c r="AB38" i="2"/>
  <c r="AF38" i="2"/>
  <c r="AG38" i="2"/>
  <c r="AK38" i="2"/>
  <c r="AP38" i="2"/>
  <c r="AQ38" i="2"/>
  <c r="AR38" i="2" s="1"/>
  <c r="AS38" i="2"/>
  <c r="L39" i="2"/>
  <c r="N39" i="2"/>
  <c r="O39" i="2"/>
  <c r="S39" i="2"/>
  <c r="W39" i="2"/>
  <c r="X39" i="2"/>
  <c r="AH39" i="2" s="1"/>
  <c r="AB39" i="2"/>
  <c r="AF39" i="2"/>
  <c r="AG39" i="2" s="1"/>
  <c r="AK39" i="2"/>
  <c r="AP39" i="2"/>
  <c r="AQ39" i="2"/>
  <c r="K39" i="2" s="1"/>
  <c r="AS39" i="2"/>
  <c r="L40" i="2"/>
  <c r="N40" i="2"/>
  <c r="O40" i="2"/>
  <c r="S40" i="2"/>
  <c r="W40" i="2"/>
  <c r="X40" i="2" s="1"/>
  <c r="AB40" i="2"/>
  <c r="AG40" i="2" s="1"/>
  <c r="AF40" i="2"/>
  <c r="AK40" i="2"/>
  <c r="AP40" i="2"/>
  <c r="AQ40" i="2" s="1"/>
  <c r="K40" i="2" s="1"/>
  <c r="AS40" i="2"/>
  <c r="K41" i="2"/>
  <c r="L41" i="2"/>
  <c r="N41" i="2"/>
  <c r="O41" i="2"/>
  <c r="S41" i="2"/>
  <c r="W41" i="2"/>
  <c r="X41" i="2"/>
  <c r="AH41" i="2" s="1"/>
  <c r="AB41" i="2"/>
  <c r="AF41" i="2"/>
  <c r="AG41" i="2"/>
  <c r="AK41" i="2"/>
  <c r="AP41" i="2"/>
  <c r="AQ41" i="2" s="1"/>
  <c r="AR41" i="2"/>
  <c r="AS41" i="2"/>
  <c r="L42" i="2"/>
  <c r="N42" i="2"/>
  <c r="O42" i="2"/>
  <c r="S42" i="2"/>
  <c r="W42" i="2"/>
  <c r="AB42" i="2"/>
  <c r="AF42" i="2"/>
  <c r="AG42" i="2" s="1"/>
  <c r="AK42" i="2"/>
  <c r="AP42" i="2"/>
  <c r="AQ42" i="2"/>
  <c r="K42" i="2" s="1"/>
  <c r="AR42" i="2"/>
  <c r="AS42" i="2"/>
  <c r="L43" i="2"/>
  <c r="N43" i="2"/>
  <c r="O43" i="2"/>
  <c r="S43" i="2"/>
  <c r="X43" i="2" s="1"/>
  <c r="W43" i="2"/>
  <c r="AB43" i="2"/>
  <c r="AF43" i="2"/>
  <c r="AK43" i="2"/>
  <c r="AP43" i="2"/>
  <c r="AS43" i="2"/>
  <c r="L44" i="2"/>
  <c r="N44" i="2"/>
  <c r="O44" i="2"/>
  <c r="S44" i="2"/>
  <c r="W44" i="2"/>
  <c r="X44" i="2"/>
  <c r="AB44" i="2"/>
  <c r="AF44" i="2"/>
  <c r="AG44" i="2"/>
  <c r="AH44" i="2"/>
  <c r="AK44" i="2"/>
  <c r="AP44" i="2"/>
  <c r="AQ44" i="2"/>
  <c r="K44" i="2" s="1"/>
  <c r="AS44" i="2"/>
  <c r="K45" i="2"/>
  <c r="L45" i="2"/>
  <c r="N45" i="2"/>
  <c r="O45" i="2"/>
  <c r="S45" i="2"/>
  <c r="W45" i="2"/>
  <c r="X45" i="2" s="1"/>
  <c r="AB45" i="2"/>
  <c r="AF45" i="2"/>
  <c r="AG45" i="2" s="1"/>
  <c r="AK45" i="2"/>
  <c r="AP45" i="2"/>
  <c r="AQ45" i="2" s="1"/>
  <c r="AS45" i="2"/>
  <c r="L46" i="2"/>
  <c r="N46" i="2"/>
  <c r="O46" i="2"/>
  <c r="S46" i="2"/>
  <c r="W46" i="2"/>
  <c r="X46" i="2" s="1"/>
  <c r="AH46" i="2" s="1"/>
  <c r="AB46" i="2"/>
  <c r="AG46" i="2" s="1"/>
  <c r="AF46" i="2"/>
  <c r="AK46" i="2"/>
  <c r="AP46" i="2"/>
  <c r="AQ46" i="2"/>
  <c r="K46" i="2" s="1"/>
  <c r="AR46" i="2"/>
  <c r="AS46" i="2"/>
  <c r="L47" i="2"/>
  <c r="N47" i="2"/>
  <c r="O47" i="2"/>
  <c r="S47" i="2"/>
  <c r="X47" i="2" s="1"/>
  <c r="AH47" i="2" s="1"/>
  <c r="AI47" i="2" s="1"/>
  <c r="J47" i="2" s="1"/>
  <c r="W47" i="2"/>
  <c r="AB47" i="2"/>
  <c r="AF47" i="2"/>
  <c r="AG47" i="2" s="1"/>
  <c r="AJ47" i="2"/>
  <c r="B47" i="2" s="1"/>
  <c r="AK47" i="2"/>
  <c r="AP47" i="2"/>
  <c r="AR47" i="2" s="1"/>
  <c r="AQ47" i="2"/>
  <c r="K47" i="2" s="1"/>
  <c r="AS47" i="2"/>
  <c r="AH35" i="2" l="1"/>
  <c r="AR28" i="2"/>
  <c r="AH7" i="2"/>
  <c r="AR39" i="2"/>
  <c r="AH40" i="2"/>
  <c r="AQ20" i="2"/>
  <c r="K20" i="2" s="1"/>
  <c r="AJ50" i="4"/>
  <c r="J50" i="4"/>
  <c r="AH6" i="2"/>
  <c r="AH45" i="2"/>
  <c r="AH25" i="2"/>
  <c r="AR11" i="2"/>
  <c r="AQ11" i="2"/>
  <c r="K11" i="2" s="1"/>
  <c r="AR13" i="1"/>
  <c r="AH10" i="1"/>
  <c r="AQ48" i="4"/>
  <c r="K48" i="4" s="1"/>
  <c r="AH34" i="2"/>
  <c r="K41" i="4"/>
  <c r="AR41" i="4"/>
  <c r="AR35" i="2"/>
  <c r="AQ35" i="2"/>
  <c r="K35" i="2" s="1"/>
  <c r="J49" i="4"/>
  <c r="AJ49" i="4"/>
  <c r="AQ43" i="2"/>
  <c r="K43" i="2" s="1"/>
  <c r="AH9" i="2"/>
  <c r="AQ5" i="1"/>
  <c r="K5" i="1" s="1"/>
  <c r="I19" i="6"/>
  <c r="I20" i="6"/>
  <c r="AH51" i="4"/>
  <c r="AI51" i="4" s="1"/>
  <c r="AR21" i="2"/>
  <c r="K21" i="2"/>
  <c r="AH15" i="1"/>
  <c r="K49" i="4"/>
  <c r="AR49" i="4"/>
  <c r="AH10" i="2"/>
  <c r="AH37" i="4"/>
  <c r="AH33" i="4"/>
  <c r="AQ27" i="5"/>
  <c r="K27" i="5" s="1"/>
  <c r="AR27" i="5"/>
  <c r="AR19" i="2"/>
  <c r="AR45" i="2"/>
  <c r="X42" i="2"/>
  <c r="AH42" i="2" s="1"/>
  <c r="K32" i="2"/>
  <c r="AR27" i="2"/>
  <c r="AG23" i="2"/>
  <c r="AH23" i="2" s="1"/>
  <c r="X18" i="2"/>
  <c r="AH18" i="2" s="1"/>
  <c r="AR17" i="2"/>
  <c r="K14" i="2"/>
  <c r="AQ8" i="2"/>
  <c r="K8" i="2" s="1"/>
  <c r="AG6" i="2"/>
  <c r="AR11" i="1"/>
  <c r="X11" i="1"/>
  <c r="AH11" i="1" s="1"/>
  <c r="AJ48" i="4"/>
  <c r="AR42" i="4"/>
  <c r="AQ16" i="2"/>
  <c r="K16" i="2" s="1"/>
  <c r="AR10" i="1"/>
  <c r="AH52" i="4"/>
  <c r="AI52" i="4" s="1"/>
  <c r="AQ50" i="4"/>
  <c r="K50" i="4" s="1"/>
  <c r="B49" i="4"/>
  <c r="K40" i="4"/>
  <c r="AR40" i="4"/>
  <c r="AH38" i="2"/>
  <c r="AQ24" i="2"/>
  <c r="K24" i="2" s="1"/>
  <c r="AR23" i="2"/>
  <c r="AR9" i="1"/>
  <c r="AR51" i="4"/>
  <c r="AQ46" i="4"/>
  <c r="K46" i="4" s="1"/>
  <c r="AH44" i="4"/>
  <c r="AH28" i="4"/>
  <c r="AH26" i="2"/>
  <c r="AR44" i="2"/>
  <c r="AG43" i="2"/>
  <c r="AH43" i="2" s="1"/>
  <c r="AI43" i="2" s="1"/>
  <c r="X33" i="2"/>
  <c r="AH33" i="2" s="1"/>
  <c r="X32" i="2"/>
  <c r="AH32" i="2" s="1"/>
  <c r="AG28" i="2"/>
  <c r="AH28" i="2" s="1"/>
  <c r="X14" i="2"/>
  <c r="AH14" i="2" s="1"/>
  <c r="AG11" i="2"/>
  <c r="AH11" i="2" s="1"/>
  <c r="AR6" i="2"/>
  <c r="AG13" i="1"/>
  <c r="AH13" i="1" s="1"/>
  <c r="AI13" i="1" s="1"/>
  <c r="X8" i="1"/>
  <c r="AH8" i="1" s="1"/>
  <c r="AR7" i="1"/>
  <c r="AH41" i="4"/>
  <c r="AR37" i="4"/>
  <c r="AH11" i="4"/>
  <c r="AH5" i="2"/>
  <c r="AQ6" i="1"/>
  <c r="K6" i="1" s="1"/>
  <c r="AQ52" i="4"/>
  <c r="K52" i="4" s="1"/>
  <c r="AR52" i="4"/>
  <c r="AH16" i="4"/>
  <c r="AR40" i="2"/>
  <c r="AH31" i="2"/>
  <c r="AR36" i="2"/>
  <c r="AR29" i="2"/>
  <c r="AQ29" i="2"/>
  <c r="K29" i="2" s="1"/>
  <c r="AG27" i="2"/>
  <c r="AH27" i="2" s="1"/>
  <c r="X21" i="2"/>
  <c r="AH21" i="2" s="1"/>
  <c r="AR12" i="2"/>
  <c r="AQ14" i="1"/>
  <c r="K14" i="1" s="1"/>
  <c r="AG12" i="1"/>
  <c r="AH12" i="1" s="1"/>
  <c r="AQ36" i="4"/>
  <c r="K36" i="4" s="1"/>
  <c r="AR36" i="4"/>
  <c r="AH47" i="4"/>
  <c r="AI47" i="4" s="1"/>
  <c r="K45" i="4"/>
  <c r="AR45" i="4"/>
  <c r="AH40" i="4"/>
  <c r="K33" i="4"/>
  <c r="AR33" i="4"/>
  <c r="K28" i="4"/>
  <c r="AR28" i="4"/>
  <c r="AH24" i="4"/>
  <c r="J42" i="3"/>
  <c r="AJ42" i="3"/>
  <c r="AH35" i="4"/>
  <c r="AH32" i="4"/>
  <c r="AH27" i="4"/>
  <c r="AH25" i="4"/>
  <c r="AH22" i="4"/>
  <c r="AH18" i="4"/>
  <c r="AR30" i="5"/>
  <c r="AR25" i="5"/>
  <c r="AQ25" i="5"/>
  <c r="K25" i="5" s="1"/>
  <c r="K23" i="5"/>
  <c r="AR23" i="5"/>
  <c r="K13" i="5"/>
  <c r="AR13" i="5"/>
  <c r="AH45" i="4"/>
  <c r="AR44" i="4"/>
  <c r="AR39" i="4"/>
  <c r="AQ20" i="4"/>
  <c r="K20" i="4" s="1"/>
  <c r="AH19" i="4"/>
  <c r="AR18" i="4"/>
  <c r="AQ18" i="4"/>
  <c r="K18" i="4" s="1"/>
  <c r="AH17" i="4"/>
  <c r="AH14" i="4"/>
  <c r="AH7" i="4"/>
  <c r="AI7" i="4" s="1"/>
  <c r="AH30" i="5"/>
  <c r="AQ22" i="5"/>
  <c r="K22" i="5" s="1"/>
  <c r="AH10" i="4"/>
  <c r="AG38" i="5"/>
  <c r="AH38" i="5" s="1"/>
  <c r="AG37" i="5"/>
  <c r="AH37" i="5" s="1"/>
  <c r="AR29" i="5"/>
  <c r="AQ29" i="5"/>
  <c r="K29" i="5" s="1"/>
  <c r="AQ26" i="5"/>
  <c r="K26" i="5" s="1"/>
  <c r="AH23" i="5"/>
  <c r="AR20" i="5"/>
  <c r="AQ7" i="5"/>
  <c r="K7" i="5" s="1"/>
  <c r="AR7" i="5"/>
  <c r="AQ48" i="3"/>
  <c r="K48" i="3" s="1"/>
  <c r="K6" i="4"/>
  <c r="AR24" i="5"/>
  <c r="AR10" i="5"/>
  <c r="AH49" i="3"/>
  <c r="AQ42" i="3"/>
  <c r="K42" i="3" s="1"/>
  <c r="AR29" i="4"/>
  <c r="K27" i="4"/>
  <c r="AR24" i="4"/>
  <c r="AR16" i="4"/>
  <c r="AR8" i="4"/>
  <c r="AH33" i="5"/>
  <c r="AQ29" i="3"/>
  <c r="K29" i="3" s="1"/>
  <c r="AH26" i="3"/>
  <c r="AR34" i="4"/>
  <c r="AR32" i="4"/>
  <c r="X5" i="4"/>
  <c r="AH5" i="4" s="1"/>
  <c r="AR37" i="5"/>
  <c r="AR35" i="5"/>
  <c r="AQ34" i="5"/>
  <c r="K34" i="5" s="1"/>
  <c r="AR34" i="5"/>
  <c r="AG29" i="5"/>
  <c r="K44" i="3"/>
  <c r="AR44" i="3"/>
  <c r="AR22" i="4"/>
  <c r="AR14" i="4"/>
  <c r="AR7" i="4"/>
  <c r="AR38" i="5"/>
  <c r="AH32" i="5"/>
  <c r="AH7" i="5"/>
  <c r="AR12" i="4"/>
  <c r="AR5" i="4"/>
  <c r="X29" i="5"/>
  <c r="AH22" i="5"/>
  <c r="AR19" i="5"/>
  <c r="AQ9" i="5"/>
  <c r="K9" i="5" s="1"/>
  <c r="AH48" i="3"/>
  <c r="AQ43" i="3"/>
  <c r="K43" i="3" s="1"/>
  <c r="AH18" i="3"/>
  <c r="AQ10" i="3"/>
  <c r="K10" i="3" s="1"/>
  <c r="AR10" i="3"/>
  <c r="K12" i="5"/>
  <c r="AR12" i="5"/>
  <c r="AR21" i="3"/>
  <c r="AR32" i="3"/>
  <c r="AH27" i="3"/>
  <c r="K30" i="3"/>
  <c r="AR30" i="3"/>
  <c r="AR22" i="3"/>
  <c r="AH20" i="3"/>
  <c r="AH15" i="3"/>
  <c r="AH13" i="3"/>
  <c r="X6" i="4"/>
  <c r="AH6" i="4" s="1"/>
  <c r="AG21" i="5"/>
  <c r="AH21" i="5" s="1"/>
  <c r="X17" i="5"/>
  <c r="AH17" i="5" s="1"/>
  <c r="X11" i="5"/>
  <c r="AH11" i="5" s="1"/>
  <c r="AG35" i="3"/>
  <c r="AH35" i="3" s="1"/>
  <c r="AH23" i="3"/>
  <c r="X34" i="3"/>
  <c r="AH34" i="3" s="1"/>
  <c r="AR20" i="3"/>
  <c r="AR11" i="5"/>
  <c r="AQ8" i="5"/>
  <c r="K8" i="5" s="1"/>
  <c r="AQ47" i="3"/>
  <c r="K47" i="3" s="1"/>
  <c r="AH36" i="3"/>
  <c r="K28" i="3"/>
  <c r="AR28" i="3"/>
  <c r="AQ39" i="5"/>
  <c r="K39" i="5" s="1"/>
  <c r="AR39" i="5"/>
  <c r="AR21" i="5"/>
  <c r="AH18" i="5"/>
  <c r="X12" i="5"/>
  <c r="K6" i="5"/>
  <c r="AH37" i="3"/>
  <c r="K35" i="3"/>
  <c r="AR35" i="3"/>
  <c r="AR34" i="3"/>
  <c r="AH25" i="3"/>
  <c r="AR23" i="3"/>
  <c r="X21" i="3"/>
  <c r="AH21" i="3" s="1"/>
  <c r="AH9" i="3"/>
  <c r="AH10" i="3"/>
  <c r="K9" i="3"/>
  <c r="AR9" i="3"/>
  <c r="AH8" i="3"/>
  <c r="AH5" i="3"/>
  <c r="AI50" i="3" s="1"/>
  <c r="AH8" i="5"/>
  <c r="K50" i="3"/>
  <c r="AR50" i="3"/>
  <c r="AR49" i="3"/>
  <c r="AQ37" i="3"/>
  <c r="K37" i="3" s="1"/>
  <c r="AR27" i="3"/>
  <c r="K26" i="3"/>
  <c r="AR26" i="3"/>
  <c r="AR13" i="3"/>
  <c r="AR6" i="3"/>
  <c r="AG18" i="5"/>
  <c r="AG13" i="5"/>
  <c r="AH13" i="5" s="1"/>
  <c r="AG12" i="5"/>
  <c r="AH41" i="3"/>
  <c r="AG31" i="3"/>
  <c r="AH31" i="3" s="1"/>
  <c r="AG30" i="3"/>
  <c r="AH30" i="3" s="1"/>
  <c r="AI30" i="3" s="1"/>
  <c r="AH29" i="3"/>
  <c r="X28" i="3"/>
  <c r="AH28" i="3" s="1"/>
  <c r="X19" i="3"/>
  <c r="AH19" i="3" s="1"/>
  <c r="AR18" i="3"/>
  <c r="AQ11" i="3"/>
  <c r="K11" i="3" s="1"/>
  <c r="AQ6" i="3"/>
  <c r="K6" i="3" s="1"/>
  <c r="AR12" i="3"/>
  <c r="AR7" i="3"/>
  <c r="AR15" i="3"/>
  <c r="AR5" i="3"/>
  <c r="AJ13" i="1" l="1"/>
  <c r="B13" i="1" s="1"/>
  <c r="J13" i="1"/>
  <c r="J30" i="3"/>
  <c r="AJ30" i="3"/>
  <c r="B30" i="3" s="1"/>
  <c r="AI31" i="3"/>
  <c r="AI15" i="2"/>
  <c r="AI11" i="2"/>
  <c r="AI36" i="2"/>
  <c r="AI17" i="2"/>
  <c r="AJ50" i="3"/>
  <c r="B50" i="3" s="1"/>
  <c r="J50" i="3"/>
  <c r="AI45" i="3"/>
  <c r="AI13" i="5"/>
  <c r="AI14" i="5"/>
  <c r="AI28" i="2"/>
  <c r="J43" i="2"/>
  <c r="AJ43" i="2"/>
  <c r="AI12" i="1"/>
  <c r="AI14" i="1"/>
  <c r="AI5" i="1"/>
  <c r="AI7" i="1"/>
  <c r="AI27" i="2"/>
  <c r="AI37" i="2"/>
  <c r="AI9" i="3"/>
  <c r="J7" i="4"/>
  <c r="AJ7" i="4"/>
  <c r="B7" i="4" s="1"/>
  <c r="AI39" i="5"/>
  <c r="AI38" i="4"/>
  <c r="AI40" i="4"/>
  <c r="AI14" i="2"/>
  <c r="AI39" i="2"/>
  <c r="AR20" i="2"/>
  <c r="AI10" i="3"/>
  <c r="AI12" i="3"/>
  <c r="AI34" i="3"/>
  <c r="AI5" i="4"/>
  <c r="AI43" i="4"/>
  <c r="AI47" i="3"/>
  <c r="AR48" i="3"/>
  <c r="AI17" i="4"/>
  <c r="AI9" i="5"/>
  <c r="AI25" i="4"/>
  <c r="AI13" i="4"/>
  <c r="AI9" i="4"/>
  <c r="AI42" i="4"/>
  <c r="AI28" i="4"/>
  <c r="AI18" i="2"/>
  <c r="AI41" i="2"/>
  <c r="AI8" i="2"/>
  <c r="AI13" i="2"/>
  <c r="AI29" i="2"/>
  <c r="AI22" i="3"/>
  <c r="AI40" i="3"/>
  <c r="AJ51" i="4"/>
  <c r="B51" i="4" s="1"/>
  <c r="J51" i="4"/>
  <c r="AI46" i="4"/>
  <c r="AI36" i="3"/>
  <c r="AI39" i="3"/>
  <c r="AI21" i="2"/>
  <c r="AI26" i="2"/>
  <c r="AI7" i="3"/>
  <c r="AR11" i="3"/>
  <c r="AI21" i="3"/>
  <c r="AI37" i="3"/>
  <c r="AR47" i="3"/>
  <c r="AI23" i="3"/>
  <c r="AI18" i="3"/>
  <c r="AH29" i="5"/>
  <c r="AI32" i="5"/>
  <c r="AI38" i="5"/>
  <c r="AI45" i="4"/>
  <c r="AI27" i="4"/>
  <c r="AI24" i="4"/>
  <c r="AI12" i="4"/>
  <c r="AR6" i="1"/>
  <c r="AR16" i="2"/>
  <c r="AI11" i="1"/>
  <c r="AI37" i="4"/>
  <c r="AI24" i="2"/>
  <c r="AR5" i="1"/>
  <c r="AI44" i="2"/>
  <c r="AI12" i="2"/>
  <c r="AR48" i="4"/>
  <c r="B48" i="4" s="1"/>
  <c r="AI40" i="2"/>
  <c r="AI35" i="2"/>
  <c r="AI22" i="4"/>
  <c r="AI41" i="4"/>
  <c r="AI6" i="2"/>
  <c r="AI41" i="3"/>
  <c r="AI23" i="5"/>
  <c r="AI10" i="4"/>
  <c r="AJ47" i="4"/>
  <c r="B47" i="4" s="1"/>
  <c r="J47" i="4"/>
  <c r="AI16" i="4"/>
  <c r="AI22" i="2"/>
  <c r="AI5" i="2"/>
  <c r="AI8" i="1"/>
  <c r="AI32" i="2"/>
  <c r="AI30" i="4"/>
  <c r="AI23" i="2"/>
  <c r="AI19" i="2"/>
  <c r="AI27" i="3"/>
  <c r="AI20" i="3"/>
  <c r="AI19" i="3"/>
  <c r="AI5" i="3"/>
  <c r="AI17" i="3"/>
  <c r="AI25" i="3"/>
  <c r="AR8" i="5"/>
  <c r="AI6" i="4"/>
  <c r="AR43" i="3"/>
  <c r="AI24" i="3"/>
  <c r="AR42" i="3"/>
  <c r="B42" i="3" s="1"/>
  <c r="AR26" i="5"/>
  <c r="AR22" i="5"/>
  <c r="AI19" i="4"/>
  <c r="AI32" i="4"/>
  <c r="AI23" i="4"/>
  <c r="AI33" i="2"/>
  <c r="AI46" i="2"/>
  <c r="AI9" i="1"/>
  <c r="AR43" i="2"/>
  <c r="AI15" i="4"/>
  <c r="AI34" i="2"/>
  <c r="AI7" i="2"/>
  <c r="AI18" i="5"/>
  <c r="AI16" i="3"/>
  <c r="J52" i="4"/>
  <c r="AJ52" i="4"/>
  <c r="B52" i="4" s="1"/>
  <c r="AI11" i="3"/>
  <c r="AI8" i="3"/>
  <c r="AI13" i="3"/>
  <c r="AI33" i="3"/>
  <c r="AI26" i="3"/>
  <c r="AI18" i="4"/>
  <c r="AI35" i="4"/>
  <c r="AI25" i="5"/>
  <c r="AI31" i="2"/>
  <c r="AI34" i="4"/>
  <c r="AI11" i="4"/>
  <c r="AI44" i="4"/>
  <c r="AR24" i="2"/>
  <c r="AI8" i="4"/>
  <c r="AI15" i="1"/>
  <c r="AI9" i="2"/>
  <c r="AI30" i="2"/>
  <c r="AI31" i="4"/>
  <c r="AI10" i="1"/>
  <c r="AI25" i="2"/>
  <c r="AI16" i="2"/>
  <c r="AI38" i="3"/>
  <c r="AI46" i="3"/>
  <c r="AI20" i="4"/>
  <c r="AI36" i="4"/>
  <c r="AI14" i="4"/>
  <c r="AI33" i="4"/>
  <c r="I22" i="6"/>
  <c r="I21" i="6"/>
  <c r="AI28" i="3"/>
  <c r="AI14" i="3"/>
  <c r="AI35" i="3"/>
  <c r="AI48" i="3"/>
  <c r="AI29" i="3"/>
  <c r="AR37" i="3"/>
  <c r="AI6" i="3"/>
  <c r="AI32" i="3"/>
  <c r="AH12" i="5"/>
  <c r="AI12" i="5" s="1"/>
  <c r="AI44" i="3"/>
  <c r="AI15" i="3"/>
  <c r="AR9" i="5"/>
  <c r="AI43" i="3"/>
  <c r="AR29" i="3"/>
  <c r="AI35" i="5"/>
  <c r="AI49" i="3"/>
  <c r="AI30" i="5"/>
  <c r="AR20" i="4"/>
  <c r="AI19" i="5"/>
  <c r="AR14" i="1"/>
  <c r="AI39" i="4"/>
  <c r="AR46" i="4"/>
  <c r="AI38" i="2"/>
  <c r="AR50" i="4"/>
  <c r="B50" i="4" s="1"/>
  <c r="AI29" i="4"/>
  <c r="AR8" i="2"/>
  <c r="AI42" i="2"/>
  <c r="AI26" i="4"/>
  <c r="AI10" i="2"/>
  <c r="AI20" i="2"/>
  <c r="AI21" i="4"/>
  <c r="AI45" i="2"/>
  <c r="AI6" i="1"/>
  <c r="J35" i="3" l="1"/>
  <c r="AJ35" i="3"/>
  <c r="B35" i="3" s="1"/>
  <c r="J6" i="4"/>
  <c r="AJ6" i="4"/>
  <c r="B6" i="4" s="1"/>
  <c r="AJ34" i="3"/>
  <c r="B34" i="3" s="1"/>
  <c r="J34" i="3"/>
  <c r="J8" i="3"/>
  <c r="AJ8" i="3"/>
  <c r="B8" i="3" s="1"/>
  <c r="J19" i="2"/>
  <c r="AJ19" i="2"/>
  <c r="B19" i="2" s="1"/>
  <c r="AJ7" i="3"/>
  <c r="B7" i="3" s="1"/>
  <c r="J7" i="3"/>
  <c r="J39" i="5"/>
  <c r="AJ39" i="5"/>
  <c r="B39" i="5" s="1"/>
  <c r="AJ30" i="5"/>
  <c r="B30" i="5" s="1"/>
  <c r="J30" i="5"/>
  <c r="J12" i="5"/>
  <c r="AJ12" i="5"/>
  <c r="B12" i="5" s="1"/>
  <c r="J28" i="3"/>
  <c r="AJ28" i="3"/>
  <c r="B28" i="3" s="1"/>
  <c r="AJ38" i="3"/>
  <c r="B38" i="3" s="1"/>
  <c r="J38" i="3"/>
  <c r="AJ8" i="4"/>
  <c r="B8" i="4" s="1"/>
  <c r="J8" i="4"/>
  <c r="AJ35" i="4"/>
  <c r="B35" i="4" s="1"/>
  <c r="J35" i="4"/>
  <c r="AI27" i="5"/>
  <c r="AJ34" i="2"/>
  <c r="B34" i="2" s="1"/>
  <c r="J34" i="2"/>
  <c r="AJ19" i="4"/>
  <c r="B19" i="4" s="1"/>
  <c r="J19" i="4"/>
  <c r="AJ25" i="3"/>
  <c r="B25" i="3" s="1"/>
  <c r="J25" i="3"/>
  <c r="AJ23" i="2"/>
  <c r="B23" i="2" s="1"/>
  <c r="J23" i="2"/>
  <c r="AJ16" i="4"/>
  <c r="B16" i="4" s="1"/>
  <c r="J16" i="4"/>
  <c r="AJ6" i="2"/>
  <c r="B6" i="2" s="1"/>
  <c r="J6" i="2"/>
  <c r="AJ44" i="2"/>
  <c r="B44" i="2" s="1"/>
  <c r="J44" i="2"/>
  <c r="J12" i="4"/>
  <c r="AJ12" i="4"/>
  <c r="B12" i="4" s="1"/>
  <c r="AI29" i="5"/>
  <c r="AJ26" i="2"/>
  <c r="B26" i="2" s="1"/>
  <c r="J26" i="2"/>
  <c r="J22" i="3"/>
  <c r="AJ22" i="3"/>
  <c r="B22" i="3" s="1"/>
  <c r="AJ42" i="4"/>
  <c r="B42" i="4" s="1"/>
  <c r="J42" i="4"/>
  <c r="J10" i="3"/>
  <c r="AJ10" i="3"/>
  <c r="B10" i="3" s="1"/>
  <c r="AJ5" i="1"/>
  <c r="B5" i="1" s="1"/>
  <c r="A5" i="1" s="1"/>
  <c r="J5" i="1"/>
  <c r="J45" i="3"/>
  <c r="AJ45" i="3"/>
  <c r="B45" i="3" s="1"/>
  <c r="AJ15" i="2"/>
  <c r="B15" i="2" s="1"/>
  <c r="J15" i="2"/>
  <c r="AJ19" i="5"/>
  <c r="B19" i="5" s="1"/>
  <c r="J19" i="5"/>
  <c r="J31" i="2"/>
  <c r="AJ31" i="2"/>
  <c r="B31" i="2" s="1"/>
  <c r="AJ27" i="3"/>
  <c r="B27" i="3" s="1"/>
  <c r="J27" i="3"/>
  <c r="AJ38" i="5"/>
  <c r="B38" i="5" s="1"/>
  <c r="J38" i="5"/>
  <c r="J38" i="4"/>
  <c r="AJ38" i="4"/>
  <c r="B38" i="4" s="1"/>
  <c r="AJ44" i="3"/>
  <c r="B44" i="3" s="1"/>
  <c r="J44" i="3"/>
  <c r="J32" i="4"/>
  <c r="AJ32" i="4"/>
  <c r="B32" i="4" s="1"/>
  <c r="AJ12" i="2"/>
  <c r="B12" i="2" s="1"/>
  <c r="J12" i="2"/>
  <c r="AJ28" i="4"/>
  <c r="B28" i="4" s="1"/>
  <c r="J28" i="4"/>
  <c r="J7" i="1"/>
  <c r="AJ7" i="1"/>
  <c r="B7" i="1" s="1"/>
  <c r="AJ49" i="3"/>
  <c r="B49" i="3" s="1"/>
  <c r="J49" i="3"/>
  <c r="AJ32" i="3"/>
  <c r="B32" i="3" s="1"/>
  <c r="J32" i="3"/>
  <c r="AJ16" i="2"/>
  <c r="B16" i="2" s="1"/>
  <c r="J16" i="2"/>
  <c r="AI34" i="5"/>
  <c r="J18" i="4"/>
  <c r="AJ18" i="4"/>
  <c r="B18" i="4" s="1"/>
  <c r="AJ11" i="3"/>
  <c r="B11" i="3" s="1"/>
  <c r="J11" i="3"/>
  <c r="AJ15" i="4"/>
  <c r="B15" i="4" s="1"/>
  <c r="J15" i="4"/>
  <c r="AJ17" i="3"/>
  <c r="B17" i="3" s="1"/>
  <c r="J17" i="3"/>
  <c r="AI28" i="5"/>
  <c r="AJ41" i="4"/>
  <c r="B41" i="4" s="1"/>
  <c r="J41" i="4"/>
  <c r="AJ24" i="4"/>
  <c r="B24" i="4" s="1"/>
  <c r="J24" i="4"/>
  <c r="J18" i="3"/>
  <c r="AJ18" i="3"/>
  <c r="B18" i="3" s="1"/>
  <c r="J21" i="2"/>
  <c r="AJ21" i="2"/>
  <c r="B21" i="2" s="1"/>
  <c r="AJ29" i="2"/>
  <c r="B29" i="2" s="1"/>
  <c r="J29" i="2"/>
  <c r="J9" i="4"/>
  <c r="AJ9" i="4"/>
  <c r="B9" i="4" s="1"/>
  <c r="J47" i="3"/>
  <c r="AJ47" i="3"/>
  <c r="B47" i="3" s="1"/>
  <c r="AJ14" i="1"/>
  <c r="B14" i="1" s="1"/>
  <c r="J14" i="1"/>
  <c r="AI37" i="5"/>
  <c r="AJ31" i="3"/>
  <c r="B31" i="3" s="1"/>
  <c r="J31" i="3"/>
  <c r="AJ15" i="3"/>
  <c r="B15" i="3" s="1"/>
  <c r="J15" i="3"/>
  <c r="AJ23" i="4"/>
  <c r="B23" i="4" s="1"/>
  <c r="J23" i="4"/>
  <c r="J27" i="2"/>
  <c r="AJ27" i="2"/>
  <c r="B27" i="2" s="1"/>
  <c r="AJ14" i="3"/>
  <c r="B14" i="3" s="1"/>
  <c r="J14" i="3"/>
  <c r="AJ7" i="2"/>
  <c r="B7" i="2" s="1"/>
  <c r="J7" i="2"/>
  <c r="AJ41" i="3"/>
  <c r="B41" i="3" s="1"/>
  <c r="J41" i="3"/>
  <c r="J40" i="3"/>
  <c r="AJ40" i="3"/>
  <c r="B40" i="3" s="1"/>
  <c r="AJ13" i="5"/>
  <c r="B13" i="5" s="1"/>
  <c r="J13" i="5"/>
  <c r="AJ21" i="4"/>
  <c r="B21" i="4" s="1"/>
  <c r="J21" i="4"/>
  <c r="AJ6" i="3"/>
  <c r="B6" i="3" s="1"/>
  <c r="J6" i="3"/>
  <c r="I24" i="6"/>
  <c r="I23" i="6"/>
  <c r="J25" i="2"/>
  <c r="AJ25" i="2"/>
  <c r="B25" i="2" s="1"/>
  <c r="AI10" i="5"/>
  <c r="J5" i="3"/>
  <c r="AJ5" i="3"/>
  <c r="B5" i="3" s="1"/>
  <c r="J22" i="4"/>
  <c r="AJ22" i="4"/>
  <c r="B22" i="4" s="1"/>
  <c r="AJ24" i="2"/>
  <c r="B24" i="2" s="1"/>
  <c r="J24" i="2"/>
  <c r="J27" i="4"/>
  <c r="AJ27" i="4"/>
  <c r="B27" i="4" s="1"/>
  <c r="AJ23" i="3"/>
  <c r="B23" i="3" s="1"/>
  <c r="J23" i="3"/>
  <c r="AJ39" i="3"/>
  <c r="B39" i="3" s="1"/>
  <c r="J39" i="3"/>
  <c r="J13" i="2"/>
  <c r="AJ13" i="2"/>
  <c r="B13" i="2" s="1"/>
  <c r="AJ13" i="4"/>
  <c r="B13" i="4" s="1"/>
  <c r="J13" i="4"/>
  <c r="AJ43" i="4"/>
  <c r="B43" i="4" s="1"/>
  <c r="J43" i="4"/>
  <c r="J39" i="2"/>
  <c r="AJ39" i="2"/>
  <c r="B39" i="2" s="1"/>
  <c r="AJ9" i="3"/>
  <c r="B9" i="3" s="1"/>
  <c r="J9" i="3"/>
  <c r="J12" i="1"/>
  <c r="AJ12" i="1"/>
  <c r="B12" i="1" s="1"/>
  <c r="AJ13" i="3"/>
  <c r="B13" i="3" s="1"/>
  <c r="J13" i="3"/>
  <c r="AJ18" i="2"/>
  <c r="B18" i="2" s="1"/>
  <c r="J18" i="2"/>
  <c r="AJ36" i="2"/>
  <c r="B36" i="2" s="1"/>
  <c r="J36" i="2"/>
  <c r="J15" i="1"/>
  <c r="AJ15" i="1"/>
  <c r="B15" i="1" s="1"/>
  <c r="J11" i="2"/>
  <c r="AJ11" i="2"/>
  <c r="B11" i="2" s="1"/>
  <c r="J45" i="2"/>
  <c r="AJ45" i="2"/>
  <c r="B45" i="2" s="1"/>
  <c r="AJ20" i="2"/>
  <c r="B20" i="2" s="1"/>
  <c r="J20" i="2"/>
  <c r="AJ33" i="4"/>
  <c r="B33" i="4" s="1"/>
  <c r="J33" i="4"/>
  <c r="J44" i="4"/>
  <c r="AJ44" i="4"/>
  <c r="B44" i="4" s="1"/>
  <c r="AI33" i="5"/>
  <c r="AJ9" i="1"/>
  <c r="B9" i="1" s="1"/>
  <c r="J9" i="1"/>
  <c r="AJ19" i="3"/>
  <c r="B19" i="3" s="1"/>
  <c r="J19" i="3"/>
  <c r="AJ30" i="4"/>
  <c r="B30" i="4" s="1"/>
  <c r="J30" i="4"/>
  <c r="AI16" i="5"/>
  <c r="AI11" i="5"/>
  <c r="AJ37" i="4"/>
  <c r="B37" i="4" s="1"/>
  <c r="J37" i="4"/>
  <c r="AI20" i="5"/>
  <c r="AJ36" i="3"/>
  <c r="B36" i="3" s="1"/>
  <c r="J36" i="3"/>
  <c r="AI36" i="5"/>
  <c r="J5" i="4"/>
  <c r="AJ5" i="4"/>
  <c r="B5" i="4" s="1"/>
  <c r="J14" i="2"/>
  <c r="AJ14" i="2"/>
  <c r="B14" i="2" s="1"/>
  <c r="J37" i="2"/>
  <c r="AJ37" i="2"/>
  <c r="B37" i="2" s="1"/>
  <c r="B43" i="2"/>
  <c r="J20" i="4"/>
  <c r="AJ20" i="4"/>
  <c r="B20" i="4" s="1"/>
  <c r="AJ18" i="5"/>
  <c r="B18" i="5" s="1"/>
  <c r="J18" i="5"/>
  <c r="J23" i="5"/>
  <c r="AJ23" i="5"/>
  <c r="B23" i="5" s="1"/>
  <c r="J9" i="5"/>
  <c r="AJ9" i="5"/>
  <c r="B9" i="5" s="1"/>
  <c r="AJ25" i="5"/>
  <c r="B25" i="5" s="1"/>
  <c r="J25" i="5"/>
  <c r="J22" i="2"/>
  <c r="AJ22" i="2"/>
  <c r="B22" i="2" s="1"/>
  <c r="J12" i="3"/>
  <c r="AJ12" i="3"/>
  <c r="B12" i="3" s="1"/>
  <c r="AJ6" i="1"/>
  <c r="B6" i="1" s="1"/>
  <c r="J6" i="1"/>
  <c r="AJ38" i="2"/>
  <c r="B38" i="2" s="1"/>
  <c r="J38" i="2"/>
  <c r="AJ10" i="1"/>
  <c r="B10" i="1" s="1"/>
  <c r="J10" i="1"/>
  <c r="J10" i="2"/>
  <c r="AJ10" i="2"/>
  <c r="B10" i="2" s="1"/>
  <c r="J39" i="4"/>
  <c r="AJ39" i="4"/>
  <c r="B39" i="4" s="1"/>
  <c r="J43" i="3"/>
  <c r="AJ43" i="3"/>
  <c r="B43" i="3" s="1"/>
  <c r="AJ29" i="3"/>
  <c r="B29" i="3" s="1"/>
  <c r="J29" i="3"/>
  <c r="J14" i="4"/>
  <c r="AJ14" i="4"/>
  <c r="B14" i="4" s="1"/>
  <c r="A14" i="4" s="1"/>
  <c r="AJ31" i="4"/>
  <c r="B31" i="4" s="1"/>
  <c r="J31" i="4"/>
  <c r="AJ11" i="4"/>
  <c r="B11" i="4" s="1"/>
  <c r="J11" i="4"/>
  <c r="J26" i="3"/>
  <c r="AJ26" i="3"/>
  <c r="B26" i="3" s="1"/>
  <c r="AI6" i="5"/>
  <c r="J46" i="2"/>
  <c r="AJ46" i="2"/>
  <c r="B46" i="2" s="1"/>
  <c r="J24" i="3"/>
  <c r="AJ24" i="3"/>
  <c r="B24" i="3" s="1"/>
  <c r="AI8" i="5"/>
  <c r="J32" i="2"/>
  <c r="AJ32" i="2"/>
  <c r="B32" i="2" s="1"/>
  <c r="AI26" i="5"/>
  <c r="AJ35" i="2"/>
  <c r="B35" i="2" s="1"/>
  <c r="J35" i="2"/>
  <c r="AI24" i="5"/>
  <c r="AI5" i="5"/>
  <c r="J37" i="3"/>
  <c r="AJ37" i="3"/>
  <c r="B37" i="3" s="1"/>
  <c r="J46" i="4"/>
  <c r="AJ46" i="4"/>
  <c r="B46" i="4" s="1"/>
  <c r="AJ8" i="2"/>
  <c r="B8" i="2" s="1"/>
  <c r="J8" i="2"/>
  <c r="AJ25" i="4"/>
  <c r="B25" i="4" s="1"/>
  <c r="J25" i="4"/>
  <c r="AI7" i="5"/>
  <c r="AJ40" i="4"/>
  <c r="B40" i="4" s="1"/>
  <c r="J40" i="4"/>
  <c r="AI21" i="5"/>
  <c r="AJ42" i="2"/>
  <c r="B42" i="2" s="1"/>
  <c r="J42" i="2"/>
  <c r="J9" i="2"/>
  <c r="AJ9" i="2"/>
  <c r="B9" i="2" s="1"/>
  <c r="J5" i="2"/>
  <c r="AJ5" i="2"/>
  <c r="B5" i="2" s="1"/>
  <c r="AJ14" i="5"/>
  <c r="B14" i="5" s="1"/>
  <c r="J14" i="5"/>
  <c r="AJ46" i="3"/>
  <c r="B46" i="3" s="1"/>
  <c r="A46" i="3" s="1"/>
  <c r="J46" i="3"/>
  <c r="J32" i="5"/>
  <c r="AJ32" i="5"/>
  <c r="B32" i="5" s="1"/>
  <c r="AJ17" i="4"/>
  <c r="B17" i="4" s="1"/>
  <c r="J17" i="4"/>
  <c r="J29" i="4"/>
  <c r="AJ29" i="4"/>
  <c r="B29" i="4" s="1"/>
  <c r="J35" i="5"/>
  <c r="AJ35" i="5"/>
  <c r="B35" i="5" s="1"/>
  <c r="J26" i="4"/>
  <c r="AJ26" i="4"/>
  <c r="B26" i="4" s="1"/>
  <c r="AJ48" i="3"/>
  <c r="B48" i="3" s="1"/>
  <c r="J48" i="3"/>
  <c r="J36" i="4"/>
  <c r="AJ36" i="4"/>
  <c r="B36" i="4" s="1"/>
  <c r="J30" i="2"/>
  <c r="AJ30" i="2"/>
  <c r="B30" i="2" s="1"/>
  <c r="J34" i="4"/>
  <c r="AJ34" i="4"/>
  <c r="B34" i="4" s="1"/>
  <c r="J33" i="3"/>
  <c r="AJ33" i="3"/>
  <c r="B33" i="3" s="1"/>
  <c r="J16" i="3"/>
  <c r="AJ16" i="3"/>
  <c r="B16" i="3" s="1"/>
  <c r="J33" i="2"/>
  <c r="AJ33" i="2"/>
  <c r="B33" i="2" s="1"/>
  <c r="J20" i="3"/>
  <c r="AJ20" i="3"/>
  <c r="B20" i="3" s="1"/>
  <c r="J8" i="1"/>
  <c r="AJ8" i="1"/>
  <c r="B8" i="1" s="1"/>
  <c r="J10" i="4"/>
  <c r="AJ10" i="4"/>
  <c r="B10" i="4" s="1"/>
  <c r="AJ40" i="2"/>
  <c r="B40" i="2" s="1"/>
  <c r="A40" i="2" s="1"/>
  <c r="J40" i="2"/>
  <c r="J11" i="1"/>
  <c r="AJ11" i="1"/>
  <c r="B11" i="1" s="1"/>
  <c r="AJ45" i="4"/>
  <c r="B45" i="4" s="1"/>
  <c r="J45" i="4"/>
  <c r="J21" i="3"/>
  <c r="AJ21" i="3"/>
  <c r="B21" i="3" s="1"/>
  <c r="J41" i="2"/>
  <c r="AJ41" i="2"/>
  <c r="B41" i="2" s="1"/>
  <c r="AI31" i="5"/>
  <c r="AI22" i="5"/>
  <c r="AI17" i="5"/>
  <c r="AJ17" i="5" s="1"/>
  <c r="B17" i="5" s="1"/>
  <c r="AI15" i="5"/>
  <c r="AJ28" i="2"/>
  <c r="B28" i="2" s="1"/>
  <c r="J28" i="2"/>
  <c r="J17" i="2"/>
  <c r="AJ17" i="2"/>
  <c r="B17" i="2" s="1"/>
  <c r="A10" i="2" l="1"/>
  <c r="A13" i="4"/>
  <c r="A16" i="3"/>
  <c r="J26" i="5"/>
  <c r="AJ26" i="5"/>
  <c r="B26" i="5" s="1"/>
  <c r="A38" i="4"/>
  <c r="A22" i="2"/>
  <c r="A14" i="2"/>
  <c r="A20" i="2"/>
  <c r="A24" i="2"/>
  <c r="A25" i="2"/>
  <c r="A15" i="3"/>
  <c r="A9" i="4"/>
  <c r="A10" i="3"/>
  <c r="AJ29" i="5"/>
  <c r="B29" i="5" s="1"/>
  <c r="J29" i="5"/>
  <c r="A34" i="2"/>
  <c r="A6" i="4"/>
  <c r="A35" i="2"/>
  <c r="A37" i="2"/>
  <c r="AJ6" i="5"/>
  <c r="B6" i="5" s="1"/>
  <c r="A19" i="5" s="1"/>
  <c r="J6" i="5"/>
  <c r="J15" i="5"/>
  <c r="AJ15" i="5"/>
  <c r="B15" i="5" s="1"/>
  <c r="A8" i="1"/>
  <c r="A33" i="3"/>
  <c r="A5" i="2"/>
  <c r="A47" i="2"/>
  <c r="A40" i="4"/>
  <c r="A37" i="3"/>
  <c r="A10" i="1"/>
  <c r="A37" i="4"/>
  <c r="A9" i="1"/>
  <c r="A45" i="2"/>
  <c r="A39" i="2"/>
  <c r="A14" i="3"/>
  <c r="A32" i="3"/>
  <c r="A12" i="4"/>
  <c r="J27" i="5"/>
  <c r="AJ27" i="5"/>
  <c r="B27" i="5" s="1"/>
  <c r="A7" i="3"/>
  <c r="A6" i="2"/>
  <c r="A10" i="4"/>
  <c r="J21" i="5"/>
  <c r="AJ21" i="5"/>
  <c r="B21" i="5" s="1"/>
  <c r="A26" i="2"/>
  <c r="A48" i="3"/>
  <c r="J7" i="5"/>
  <c r="AJ7" i="5"/>
  <c r="B7" i="5" s="1"/>
  <c r="AJ8" i="5"/>
  <c r="B8" i="5" s="1"/>
  <c r="J8" i="5"/>
  <c r="A43" i="3"/>
  <c r="A5" i="4"/>
  <c r="A49" i="4"/>
  <c r="J11" i="5"/>
  <c r="AJ11" i="5"/>
  <c r="B11" i="5" s="1"/>
  <c r="AJ33" i="5"/>
  <c r="B33" i="5" s="1"/>
  <c r="J33" i="5"/>
  <c r="A18" i="2"/>
  <c r="A39" i="3"/>
  <c r="A40" i="3"/>
  <c r="A27" i="2"/>
  <c r="A31" i="3"/>
  <c r="A11" i="3"/>
  <c r="A12" i="2"/>
  <c r="A15" i="2"/>
  <c r="A23" i="2"/>
  <c r="A19" i="2"/>
  <c r="A35" i="3"/>
  <c r="A42" i="2"/>
  <c r="A17" i="3"/>
  <c r="A29" i="4"/>
  <c r="A19" i="3"/>
  <c r="J10" i="5"/>
  <c r="AJ10" i="5"/>
  <c r="B10" i="5" s="1"/>
  <c r="A7" i="4"/>
  <c r="AJ22" i="5"/>
  <c r="B22" i="5" s="1"/>
  <c r="J22" i="5"/>
  <c r="A11" i="1"/>
  <c r="A26" i="4"/>
  <c r="A32" i="5"/>
  <c r="A9" i="2"/>
  <c r="AJ5" i="5"/>
  <c r="B5" i="5" s="1"/>
  <c r="A17" i="5" s="1"/>
  <c r="J5" i="5"/>
  <c r="A38" i="2"/>
  <c r="J16" i="5"/>
  <c r="AJ16" i="5"/>
  <c r="B16" i="5" s="1"/>
  <c r="A44" i="4"/>
  <c r="A11" i="2"/>
  <c r="A47" i="4"/>
  <c r="I25" i="6"/>
  <c r="I26" i="6"/>
  <c r="AJ37" i="5"/>
  <c r="B37" i="5" s="1"/>
  <c r="J37" i="5"/>
  <c r="A29" i="2"/>
  <c r="A49" i="3"/>
  <c r="A32" i="4"/>
  <c r="A45" i="3"/>
  <c r="A42" i="4"/>
  <c r="A35" i="4"/>
  <c r="A12" i="3"/>
  <c r="A47" i="3"/>
  <c r="AJ20" i="5"/>
  <c r="B20" i="5" s="1"/>
  <c r="A20" i="5" s="1"/>
  <c r="J20" i="5"/>
  <c r="A45" i="4"/>
  <c r="A13" i="1"/>
  <c r="J31" i="5"/>
  <c r="AJ31" i="5"/>
  <c r="B31" i="5" s="1"/>
  <c r="J24" i="5"/>
  <c r="AJ24" i="5"/>
  <c r="B24" i="5" s="1"/>
  <c r="A50" i="3"/>
  <c r="J36" i="5"/>
  <c r="AJ36" i="5"/>
  <c r="B36" i="5" s="1"/>
  <c r="A13" i="3"/>
  <c r="A43" i="4"/>
  <c r="A5" i="3"/>
  <c r="A51" i="4"/>
  <c r="A21" i="2"/>
  <c r="J28" i="5"/>
  <c r="AJ28" i="5"/>
  <c r="B28" i="5" s="1"/>
  <c r="A50" i="4"/>
  <c r="A44" i="2"/>
  <c r="A25" i="3"/>
  <c r="A8" i="3"/>
  <c r="A48" i="4"/>
  <c r="A8" i="2"/>
  <c r="A23" i="5"/>
  <c r="A52" i="4"/>
  <c r="A46" i="4"/>
  <c r="A13" i="2"/>
  <c r="A16" i="2"/>
  <c r="A17" i="2"/>
  <c r="A41" i="2"/>
  <c r="A30" i="2"/>
  <c r="A35" i="5"/>
  <c r="A46" i="2"/>
  <c r="A31" i="4"/>
  <c r="A6" i="1"/>
  <c r="A43" i="2"/>
  <c r="A30" i="4"/>
  <c r="A15" i="1"/>
  <c r="A12" i="1"/>
  <c r="A27" i="4"/>
  <c r="A6" i="3"/>
  <c r="A41" i="3"/>
  <c r="A14" i="1"/>
  <c r="J34" i="5"/>
  <c r="AJ34" i="5"/>
  <c r="B34" i="5" s="1"/>
  <c r="A7" i="1"/>
  <c r="A31" i="2"/>
  <c r="A8" i="4"/>
  <c r="A42" i="3"/>
  <c r="A16" i="5" l="1"/>
  <c r="A24" i="5"/>
  <c r="A33" i="5"/>
  <c r="A7" i="5"/>
  <c r="A6" i="5"/>
  <c r="A37" i="5"/>
  <c r="A25" i="5"/>
  <c r="A11" i="5"/>
  <c r="A26" i="5"/>
  <c r="A34" i="5"/>
  <c r="A31" i="5"/>
  <c r="I27" i="6"/>
  <c r="I28" i="6"/>
  <c r="A22" i="5"/>
  <c r="A27" i="5"/>
  <c r="A9" i="5"/>
  <c r="A8" i="5"/>
  <c r="A14" i="5"/>
  <c r="A13" i="5"/>
  <c r="A36" i="5"/>
  <c r="A5" i="5"/>
  <c r="A10" i="5"/>
  <c r="A12" i="5"/>
  <c r="A18" i="5"/>
  <c r="A15" i="5"/>
  <c r="A38" i="5"/>
  <c r="A30" i="5"/>
  <c r="A28" i="5"/>
  <c r="A21" i="5"/>
  <c r="A29" i="5"/>
  <c r="I30" i="6" l="1"/>
  <c r="I29" i="6"/>
  <c r="I31" i="6" l="1"/>
  <c r="I32" i="6"/>
  <c r="I33" i="6" l="1"/>
  <c r="I34" i="6"/>
  <c r="I35" i="6" l="1"/>
  <c r="I36" i="6"/>
  <c r="I37" i="6" l="1"/>
  <c r="I38" i="6"/>
  <c r="I40" i="6" l="1"/>
  <c r="I39" i="6"/>
  <c r="I42" i="6" l="1"/>
  <c r="I41" i="6"/>
  <c r="I44" i="6" l="1"/>
  <c r="I43" i="6"/>
  <c r="I45" i="6" l="1"/>
  <c r="I46" i="6"/>
  <c r="I48" i="6" l="1"/>
  <c r="I47" i="6"/>
</calcChain>
</file>

<file path=xl/sharedStrings.xml><?xml version="1.0" encoding="utf-8"?>
<sst xmlns="http://schemas.openxmlformats.org/spreadsheetml/2006/main" count="1195" uniqueCount="388">
  <si>
    <t>TRJV BEAUCOURT 2018</t>
  </si>
  <si>
    <t>RESULTATS</t>
  </si>
  <si>
    <t>POUSSINS</t>
  </si>
  <si>
    <t>XC</t>
  </si>
  <si>
    <t>DESCENTE</t>
  </si>
  <si>
    <t>TRIAL</t>
  </si>
  <si>
    <t>CLT</t>
  </si>
  <si>
    <t>POINTS</t>
  </si>
  <si>
    <t>Départ M 1</t>
  </si>
  <si>
    <t>Arrivée M 1</t>
  </si>
  <si>
    <t>Départ M 2</t>
  </si>
  <si>
    <t>Arrivée M 2</t>
  </si>
  <si>
    <t>ZONE 1</t>
  </si>
  <si>
    <t>ZONE 2</t>
  </si>
  <si>
    <t>ZONE 3</t>
  </si>
  <si>
    <t>ZONE 4</t>
  </si>
  <si>
    <t>FINAL</t>
  </si>
  <si>
    <t>TOTAUX</t>
  </si>
  <si>
    <t>N°</t>
  </si>
  <si>
    <t>NOM</t>
  </si>
  <si>
    <t>Prénom</t>
  </si>
  <si>
    <t>Club</t>
  </si>
  <si>
    <t>Cat</t>
  </si>
  <si>
    <t>Sexe</t>
  </si>
  <si>
    <t xml:space="preserve">Clt </t>
  </si>
  <si>
    <t xml:space="preserve">pts </t>
  </si>
  <si>
    <t>h</t>
  </si>
  <si>
    <t>mn</t>
  </si>
  <si>
    <t>s</t>
  </si>
  <si>
    <t>tps M1 en s</t>
  </si>
  <si>
    <t>tps M2 en s</t>
  </si>
  <si>
    <t>Meilleure manche</t>
  </si>
  <si>
    <t>Clt</t>
  </si>
  <si>
    <t>pts</t>
  </si>
  <si>
    <t>Total 1</t>
  </si>
  <si>
    <t>Total 2</t>
  </si>
  <si>
    <t>Total 3</t>
  </si>
  <si>
    <t>Total 4</t>
  </si>
  <si>
    <t>TOTAL TRIAL</t>
  </si>
  <si>
    <t>Clt.</t>
  </si>
  <si>
    <t>Pts</t>
  </si>
  <si>
    <t>PACCARD</t>
  </si>
  <si>
    <t>Antonin</t>
  </si>
  <si>
    <t>VTT ORGELET</t>
  </si>
  <si>
    <t>Poussin</t>
  </si>
  <si>
    <t>H</t>
  </si>
  <si>
    <t>PIZARD</t>
  </si>
  <si>
    <t>Mao</t>
  </si>
  <si>
    <t>VC VTT MONT D’OR</t>
  </si>
  <si>
    <t>DUMONT</t>
  </si>
  <si>
    <t>Lois</t>
  </si>
  <si>
    <t>ACDTR</t>
  </si>
  <si>
    <t>D</t>
  </si>
  <si>
    <t>VIKI VERTICELLI</t>
  </si>
  <si>
    <t>Tilio</t>
  </si>
  <si>
    <t>Pou</t>
  </si>
  <si>
    <t>VERGUET</t>
  </si>
  <si>
    <t>Tom</t>
  </si>
  <si>
    <t>VTT CONLIEGE BASSIN DE LONS LE SAUNIER</t>
  </si>
  <si>
    <t>VERNIER</t>
  </si>
  <si>
    <t>Satine</t>
  </si>
  <si>
    <t>MAIRE</t>
  </si>
  <si>
    <t>Lilian</t>
  </si>
  <si>
    <t>U.C MOREZ</t>
  </si>
  <si>
    <t xml:space="preserve">BOUILLIER </t>
  </si>
  <si>
    <t>Victor</t>
  </si>
  <si>
    <t>PULSION VTT</t>
  </si>
  <si>
    <t>TREFF</t>
  </si>
  <si>
    <t>Alicia</t>
  </si>
  <si>
    <t>VELO CLUB DOLOIS</t>
  </si>
  <si>
    <t>WAL</t>
  </si>
  <si>
    <t>Marilou</t>
  </si>
  <si>
    <t>POINSOT</t>
  </si>
  <si>
    <t>PUPILLES</t>
  </si>
  <si>
    <t>LAGACHE</t>
  </si>
  <si>
    <t>Léo</t>
  </si>
  <si>
    <t>A.C Rudipontain</t>
  </si>
  <si>
    <t>Pupille</t>
  </si>
  <si>
    <t>LOGETTE</t>
  </si>
  <si>
    <t>Evan</t>
  </si>
  <si>
    <t>MARMILLON</t>
  </si>
  <si>
    <t>Guillaume</t>
  </si>
  <si>
    <t>VTT Orgelet</t>
  </si>
  <si>
    <t>MONNERET</t>
  </si>
  <si>
    <t>Nathan</t>
  </si>
  <si>
    <t>VTT Givry</t>
  </si>
  <si>
    <t>GARNIER</t>
  </si>
  <si>
    <t>Thomas</t>
  </si>
  <si>
    <t>U.S Giromagny VTT</t>
  </si>
  <si>
    <t>DI CARMINE ANDRE</t>
  </si>
  <si>
    <t>Eytan</t>
  </si>
  <si>
    <t>Montceau VTT</t>
  </si>
  <si>
    <t>BEY</t>
  </si>
  <si>
    <t>Baptiste</t>
  </si>
  <si>
    <t xml:space="preserve">CHAPAT </t>
  </si>
  <si>
    <t>Louis</t>
  </si>
  <si>
    <t>ROSSELET</t>
  </si>
  <si>
    <t>Joshua</t>
  </si>
  <si>
    <t>Vel Haut Jura Saint Claude</t>
  </si>
  <si>
    <t>BINET</t>
  </si>
  <si>
    <t>Matéo</t>
  </si>
  <si>
    <t>VC VTT Mont d’Or</t>
  </si>
  <si>
    <t xml:space="preserve">PERRAULT </t>
  </si>
  <si>
    <t>Augustin</t>
  </si>
  <si>
    <t>Pulsion VTT</t>
  </si>
  <si>
    <t>Mathéo</t>
  </si>
  <si>
    <t>VTT Conliège Jura Bassin de Lons le Saunier</t>
  </si>
  <si>
    <t>VERMOREL</t>
  </si>
  <si>
    <t>Téo</t>
  </si>
  <si>
    <t>ROBELIN</t>
  </si>
  <si>
    <t>Joris</t>
  </si>
  <si>
    <t>BOURQUIN</t>
  </si>
  <si>
    <t>Valentin</t>
  </si>
  <si>
    <t>ROUX</t>
  </si>
  <si>
    <t>Mathis</t>
  </si>
  <si>
    <t>GUICHARD</t>
  </si>
  <si>
    <t>S.C.Olympique de Dijon</t>
  </si>
  <si>
    <t>BESANCENET</t>
  </si>
  <si>
    <t>Bertille</t>
  </si>
  <si>
    <t>Les Fourgs Singletrack</t>
  </si>
  <si>
    <t>VAUCHEZ</t>
  </si>
  <si>
    <t>Marceau</t>
  </si>
  <si>
    <t>ESCALIERE</t>
  </si>
  <si>
    <t>Oïhan</t>
  </si>
  <si>
    <t>VARET</t>
  </si>
  <si>
    <t>Montreux Vieux</t>
  </si>
  <si>
    <t>pupu</t>
  </si>
  <si>
    <t>GEVREY</t>
  </si>
  <si>
    <t>Hugo</t>
  </si>
  <si>
    <t>LEDOUX</t>
  </si>
  <si>
    <t>Aurel</t>
  </si>
  <si>
    <t>JEANNEROD</t>
  </si>
  <si>
    <t>Fantine</t>
  </si>
  <si>
    <t>VUITTENEZ</t>
  </si>
  <si>
    <t>Capucine</t>
  </si>
  <si>
    <t>FOUGOU</t>
  </si>
  <si>
    <t>Morgane</t>
  </si>
  <si>
    <t>Vesoul VTT</t>
  </si>
  <si>
    <t>FAMIN HATON</t>
  </si>
  <si>
    <t>Louane</t>
  </si>
  <si>
    <t>GAY</t>
  </si>
  <si>
    <t>BAUDET</t>
  </si>
  <si>
    <t>Bélinda</t>
  </si>
  <si>
    <t>PRIMOT</t>
  </si>
  <si>
    <t>Jules</t>
  </si>
  <si>
    <t>BOTEREL</t>
  </si>
  <si>
    <t>Mattéo</t>
  </si>
  <si>
    <t>PISTIDA</t>
  </si>
  <si>
    <t>Candice</t>
  </si>
  <si>
    <t>GERARD</t>
  </si>
  <si>
    <t>Marius</t>
  </si>
  <si>
    <t>SCHULTZ</t>
  </si>
  <si>
    <t>Eloi</t>
  </si>
  <si>
    <t>CORTET</t>
  </si>
  <si>
    <t>Zoé</t>
  </si>
  <si>
    <t>Vélo Club Dolois</t>
  </si>
  <si>
    <t xml:space="preserve">LAPORTE </t>
  </si>
  <si>
    <t>Nathaêl</t>
  </si>
  <si>
    <t>GROSJEAN</t>
  </si>
  <si>
    <t>Johan</t>
  </si>
  <si>
    <t>LECLOUX</t>
  </si>
  <si>
    <t>Valentine</t>
  </si>
  <si>
    <t>PINTO</t>
  </si>
  <si>
    <t>Lukas</t>
  </si>
  <si>
    <t>HOUDELAT</t>
  </si>
  <si>
    <t>Passion vélo tout terrain</t>
  </si>
  <si>
    <t>LAHEURTE</t>
  </si>
  <si>
    <t>Mathys</t>
  </si>
  <si>
    <t>U.C Morez</t>
  </si>
  <si>
    <t>GALLAND</t>
  </si>
  <si>
    <t>Oscar</t>
  </si>
  <si>
    <t>COLNEL</t>
  </si>
  <si>
    <t>Bastien</t>
  </si>
  <si>
    <t>BENJAMINS</t>
  </si>
  <si>
    <t>JERMANN</t>
  </si>
  <si>
    <t>Maxence</t>
  </si>
  <si>
    <t>ben</t>
  </si>
  <si>
    <t>LEBEL</t>
  </si>
  <si>
    <t>Sacha</t>
  </si>
  <si>
    <t>BALIZET</t>
  </si>
  <si>
    <t>Clément</t>
  </si>
  <si>
    <t>BIDEAU</t>
  </si>
  <si>
    <t>Ugo</t>
  </si>
  <si>
    <t>PELTOT</t>
  </si>
  <si>
    <t>Ethan</t>
  </si>
  <si>
    <t>DI CATALDO</t>
  </si>
  <si>
    <t>Elliot</t>
  </si>
  <si>
    <t>VERMOT DESROCHES</t>
  </si>
  <si>
    <t>Passion Vélo Tout Terrain</t>
  </si>
  <si>
    <t>JOBLOT</t>
  </si>
  <si>
    <t>MERCEY</t>
  </si>
  <si>
    <t>Vélo Sport Club Beaunois</t>
  </si>
  <si>
    <t xml:space="preserve">Quentin </t>
  </si>
  <si>
    <t>BARBUT MOREL</t>
  </si>
  <si>
    <t>VTT Massif Jura</t>
  </si>
  <si>
    <t>BOURGEOIS</t>
  </si>
  <si>
    <t>Manon</t>
  </si>
  <si>
    <t>CERRUTI</t>
  </si>
  <si>
    <t>Lise</t>
  </si>
  <si>
    <t xml:space="preserve">DUPARCHY </t>
  </si>
  <si>
    <t>Jean Baptiste</t>
  </si>
  <si>
    <t>GEORGES</t>
  </si>
  <si>
    <t>Kyliann</t>
  </si>
  <si>
    <t>Promotion Animation Cycl.</t>
  </si>
  <si>
    <t>GONON</t>
  </si>
  <si>
    <t xml:space="preserve">Jean </t>
  </si>
  <si>
    <t>GUTH</t>
  </si>
  <si>
    <t>Lucie</t>
  </si>
  <si>
    <t>U.S Giromagny</t>
  </si>
  <si>
    <t>JEULIN</t>
  </si>
  <si>
    <t>Alexis</t>
  </si>
  <si>
    <t>Vélo Club du Senonais</t>
  </si>
  <si>
    <t>KELLNER</t>
  </si>
  <si>
    <t>Paul</t>
  </si>
  <si>
    <t>MARCHAL</t>
  </si>
  <si>
    <t>MARGERARD</t>
  </si>
  <si>
    <t>Pierrick</t>
  </si>
  <si>
    <t>Cédric</t>
  </si>
  <si>
    <t>MENETRE</t>
  </si>
  <si>
    <t>Gabin</t>
  </si>
  <si>
    <t>PEAN</t>
  </si>
  <si>
    <t>PETITJEAN</t>
  </si>
  <si>
    <t>Timéo</t>
  </si>
  <si>
    <t>PHILIPPE</t>
  </si>
  <si>
    <t>Marilys</t>
  </si>
  <si>
    <t>REBERT</t>
  </si>
  <si>
    <t>TERZAGHI</t>
  </si>
  <si>
    <t>Maelys</t>
  </si>
  <si>
    <t>ULMANN</t>
  </si>
  <si>
    <t>Lucas</t>
  </si>
  <si>
    <t>ZARIFI</t>
  </si>
  <si>
    <t>Noah</t>
  </si>
  <si>
    <t>RODRIGUES</t>
  </si>
  <si>
    <t>Tony</t>
  </si>
  <si>
    <t>BERNARD</t>
  </si>
  <si>
    <t>Quentin</t>
  </si>
  <si>
    <t>COSYNS</t>
  </si>
  <si>
    <t>Alexandre</t>
  </si>
  <si>
    <t>FIGARD</t>
  </si>
  <si>
    <t>GIRARD</t>
  </si>
  <si>
    <t>Passe Partout VTT Macon</t>
  </si>
  <si>
    <t>JOUSSERANDOT</t>
  </si>
  <si>
    <t>Thibault</t>
  </si>
  <si>
    <t>KELLER</t>
  </si>
  <si>
    <t>Maxime</t>
  </si>
  <si>
    <t>LAMBERT</t>
  </si>
  <si>
    <t>Vc VTT Mont d’Or</t>
  </si>
  <si>
    <t>SAGEON</t>
  </si>
  <si>
    <t>Martin</t>
  </si>
  <si>
    <t>GAUDILLIERE</t>
  </si>
  <si>
    <t>Nicolas</t>
  </si>
  <si>
    <t>Théo</t>
  </si>
  <si>
    <t>VERNAY</t>
  </si>
  <si>
    <t>BMX Champey</t>
  </si>
  <si>
    <t>Robin</t>
  </si>
  <si>
    <t>MINIMES</t>
  </si>
  <si>
    <t>MUSY</t>
  </si>
  <si>
    <t>Josselin</t>
  </si>
  <si>
    <t>Mini</t>
  </si>
  <si>
    <t>MARTINS</t>
  </si>
  <si>
    <t>EC Bourbonnien</t>
  </si>
  <si>
    <t>SERPAGGI</t>
  </si>
  <si>
    <t>Emilien</t>
  </si>
  <si>
    <t>MAZIMANN</t>
  </si>
  <si>
    <t>Vincent</t>
  </si>
  <si>
    <t>CLERC</t>
  </si>
  <si>
    <t>Samuel</t>
  </si>
  <si>
    <t>MONCHARMONT</t>
  </si>
  <si>
    <t>Simon</t>
  </si>
  <si>
    <t>Mesvrin VTT</t>
  </si>
  <si>
    <t>TOURNUT</t>
  </si>
  <si>
    <t>Tatiana</t>
  </si>
  <si>
    <t>KOZMICK</t>
  </si>
  <si>
    <t>Corentin</t>
  </si>
  <si>
    <t>Justin</t>
  </si>
  <si>
    <t>ROBIOLLE</t>
  </si>
  <si>
    <t>BERTRON</t>
  </si>
  <si>
    <t>Matthias</t>
  </si>
  <si>
    <t>CARTEAUX</t>
  </si>
  <si>
    <t>Cyprien</t>
  </si>
  <si>
    <t>VIOT</t>
  </si>
  <si>
    <t>Mathilde</t>
  </si>
  <si>
    <t>PISTIDDA</t>
  </si>
  <si>
    <t>LAVRY</t>
  </si>
  <si>
    <t>Orlane</t>
  </si>
  <si>
    <t>CURTY</t>
  </si>
  <si>
    <t>DOS SANTOS VIANA</t>
  </si>
  <si>
    <t>Pablo</t>
  </si>
  <si>
    <t>DEFACHE</t>
  </si>
  <si>
    <t>LAUREAU</t>
  </si>
  <si>
    <t>Matys</t>
  </si>
  <si>
    <t>BONNET</t>
  </si>
  <si>
    <t>Félicien</t>
  </si>
  <si>
    <t>DUPONT</t>
  </si>
  <si>
    <t>Ilann</t>
  </si>
  <si>
    <t>VC VTT Mont d’OrMi</t>
  </si>
  <si>
    <t>VINCENT</t>
  </si>
  <si>
    <t>Chloé</t>
  </si>
  <si>
    <t>RICHARD</t>
  </si>
  <si>
    <t>Antoine</t>
  </si>
  <si>
    <t>Mani</t>
  </si>
  <si>
    <t>GALLY</t>
  </si>
  <si>
    <t>LACROIX</t>
  </si>
  <si>
    <t>Lilou</t>
  </si>
  <si>
    <t>PILET</t>
  </si>
  <si>
    <t>AUBERT</t>
  </si>
  <si>
    <t>Marinette</t>
  </si>
  <si>
    <t>VC VTT Mont D’Or</t>
  </si>
  <si>
    <t>BASTIANON</t>
  </si>
  <si>
    <t>Enzo</t>
  </si>
  <si>
    <t>COIN</t>
  </si>
  <si>
    <t>VUILLEMIN</t>
  </si>
  <si>
    <t>GIROZ GUILLAUME</t>
  </si>
  <si>
    <t>KiLyan</t>
  </si>
  <si>
    <t>Eden</t>
  </si>
  <si>
    <t>ADAM</t>
  </si>
  <si>
    <t>Tristan</t>
  </si>
  <si>
    <t>GANNEVAL</t>
  </si>
  <si>
    <t>Hector</t>
  </si>
  <si>
    <t>FEUVRIER</t>
  </si>
  <si>
    <t>enzo</t>
  </si>
  <si>
    <t>Passion VTT Beacourt</t>
  </si>
  <si>
    <t>BURDY</t>
  </si>
  <si>
    <t>GALLEZOT</t>
  </si>
  <si>
    <t>Electa</t>
  </si>
  <si>
    <t>V.C Montebeliard</t>
  </si>
  <si>
    <t>DEBROSSE</t>
  </si>
  <si>
    <t>PERSONENI</t>
  </si>
  <si>
    <t>GIRAUD</t>
  </si>
  <si>
    <t>Camille</t>
  </si>
  <si>
    <t>S.C;Olympique de Dijon</t>
  </si>
  <si>
    <t>JEANTET</t>
  </si>
  <si>
    <t>CADETS</t>
  </si>
  <si>
    <t>XC-E</t>
  </si>
  <si>
    <t>Yannis</t>
  </si>
  <si>
    <t>Cad</t>
  </si>
  <si>
    <t>LETELLIER</t>
  </si>
  <si>
    <t>Mathieu</t>
  </si>
  <si>
    <t>U.S.Giromagny</t>
  </si>
  <si>
    <t xml:space="preserve">GROS </t>
  </si>
  <si>
    <t>SECHEPINE</t>
  </si>
  <si>
    <t>TRIMAILLE</t>
  </si>
  <si>
    <t>Titouan</t>
  </si>
  <si>
    <t>BOUILLIER</t>
  </si>
  <si>
    <t>LEIBEL</t>
  </si>
  <si>
    <t>PARE</t>
  </si>
  <si>
    <t>PELLERIN</t>
  </si>
  <si>
    <t>BACON</t>
  </si>
  <si>
    <t>Loïs</t>
  </si>
  <si>
    <t>MUSCAT</t>
  </si>
  <si>
    <t>Théophile</t>
  </si>
  <si>
    <t>cad</t>
  </si>
  <si>
    <t>D’HEROUVILLE</t>
  </si>
  <si>
    <t>A.C.T Belfort</t>
  </si>
  <si>
    <t>SIMONET</t>
  </si>
  <si>
    <t>Dorian</t>
  </si>
  <si>
    <t>LOONIS</t>
  </si>
  <si>
    <t>MENETREY</t>
  </si>
  <si>
    <t>Pierre</t>
  </si>
  <si>
    <t>THARY</t>
  </si>
  <si>
    <t>ACT Belfort</t>
  </si>
  <si>
    <t>A.C.Belfort</t>
  </si>
  <si>
    <t>LAMIELLE</t>
  </si>
  <si>
    <t>Mael</t>
  </si>
  <si>
    <t>LE BOURVELLEC</t>
  </si>
  <si>
    <t>Maël</t>
  </si>
  <si>
    <t>ASPTT Besancon</t>
  </si>
  <si>
    <t>ROUYER</t>
  </si>
  <si>
    <t>Emile</t>
  </si>
  <si>
    <t>CHOUX</t>
  </si>
  <si>
    <t>Charlie</t>
  </si>
  <si>
    <t>BOUILLER</t>
  </si>
  <si>
    <t>TOURNIER</t>
  </si>
  <si>
    <t>Flora</t>
  </si>
  <si>
    <t>Emma</t>
  </si>
  <si>
    <t>THOMAS</t>
  </si>
  <si>
    <t>Margaux</t>
  </si>
  <si>
    <t>HERBERT</t>
  </si>
  <si>
    <t>Juliette</t>
  </si>
  <si>
    <t>AC Rudipontain</t>
  </si>
  <si>
    <t>VIRY GROS</t>
  </si>
  <si>
    <t>PERRIN</t>
  </si>
  <si>
    <t>BENEDETTI</t>
  </si>
  <si>
    <t>class. Spéci.</t>
  </si>
  <si>
    <t>ATTENTION CETTE GRILLE DE POINTS EST UTILISEE DANS TOUTES LES AUTRES FEUILLES</t>
  </si>
  <si>
    <t>NE PAS MODIFIER</t>
  </si>
  <si>
    <t>Temps limite orientation :</t>
  </si>
  <si>
    <t>Pénalité orientation: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</si>
</sst>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indexed="8"/>
      <name val="Verdana"/>
    </font>
    <font>
      <b/>
      <sz val="26"/>
      <color indexed="8"/>
      <name val="Arial"/>
    </font>
    <font>
      <b/>
      <sz val="10"/>
      <color indexed="8"/>
      <name val="Arial"/>
    </font>
    <font>
      <b/>
      <sz val="18"/>
      <color indexed="8"/>
      <name val="Arial"/>
    </font>
    <font>
      <b/>
      <sz val="8"/>
      <color indexed="8"/>
      <name val="Arial"/>
    </font>
    <font>
      <sz val="10"/>
      <color indexed="8"/>
      <name val="Arial"/>
    </font>
    <font>
      <sz val="8"/>
      <color indexed="8"/>
      <name val="Arial"/>
    </font>
    <font>
      <b/>
      <sz val="10"/>
      <color indexed="8"/>
      <name val="Verdana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4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38">
    <xf numFmtId="0" fontId="0" fillId="0" borderId="0" xfId="0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1" xfId="0" applyFont="1" applyFill="1" applyBorder="1" applyAlignment="1">
      <alignment vertical="center"/>
    </xf>
    <xf numFmtId="49" fontId="3" fillId="4" borderId="5" xfId="0" applyNumberFormat="1" applyFont="1" applyFill="1" applyBorder="1" applyAlignment="1">
      <alignment vertical="center"/>
    </xf>
    <xf numFmtId="0" fontId="0" fillId="4" borderId="6" xfId="0" applyFont="1" applyFill="1" applyBorder="1" applyAlignment="1"/>
    <xf numFmtId="0" fontId="2" fillId="4" borderId="7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0" fontId="0" fillId="5" borderId="14" xfId="0" applyFont="1" applyFill="1" applyBorder="1" applyAlignment="1"/>
    <xf numFmtId="49" fontId="2" fillId="3" borderId="14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0" fillId="4" borderId="19" xfId="0" applyFont="1" applyFill="1" applyBorder="1" applyAlignment="1">
      <alignment wrapText="1"/>
    </xf>
    <xf numFmtId="0" fontId="0" fillId="4" borderId="19" xfId="0" applyFont="1" applyFill="1" applyBorder="1" applyAlignment="1"/>
    <xf numFmtId="0" fontId="2" fillId="4" borderId="20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0" fillId="5" borderId="27" xfId="0" applyFont="1" applyFill="1" applyBorder="1" applyAlignment="1"/>
    <xf numFmtId="49" fontId="0" fillId="4" borderId="28" xfId="0" applyNumberFormat="1" applyFont="1" applyFill="1" applyBorder="1" applyAlignment="1"/>
    <xf numFmtId="0" fontId="0" fillId="4" borderId="29" xfId="0" applyFont="1" applyFill="1" applyBorder="1" applyAlignment="1"/>
    <xf numFmtId="0" fontId="0" fillId="4" borderId="13" xfId="0" applyFont="1" applyFill="1" applyBorder="1" applyAlignment="1"/>
    <xf numFmtId="0" fontId="0" fillId="4" borderId="27" xfId="0" applyFont="1" applyFill="1" applyBorder="1" applyAlignment="1"/>
    <xf numFmtId="0" fontId="0" fillId="4" borderId="18" xfId="0" applyFont="1" applyFill="1" applyBorder="1" applyAlignment="1"/>
    <xf numFmtId="0" fontId="0" fillId="4" borderId="4" xfId="0" applyFont="1" applyFill="1" applyBorder="1" applyAlignment="1"/>
    <xf numFmtId="0" fontId="2" fillId="4" borderId="29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0" fillId="4" borderId="5" xfId="0" applyFont="1" applyFill="1" applyBorder="1" applyAlignment="1"/>
    <xf numFmtId="0" fontId="0" fillId="4" borderId="17" xfId="0" applyFont="1" applyFill="1" applyBorder="1" applyAlignment="1"/>
    <xf numFmtId="0" fontId="0" fillId="4" borderId="28" xfId="0" applyFont="1" applyFill="1" applyBorder="1" applyAlignment="1"/>
    <xf numFmtId="49" fontId="2" fillId="4" borderId="31" xfId="0" applyNumberFormat="1" applyFont="1" applyFill="1" applyBorder="1" applyAlignment="1">
      <alignment horizontal="center"/>
    </xf>
    <xf numFmtId="0" fontId="0" fillId="4" borderId="20" xfId="0" applyFont="1" applyFill="1" applyBorder="1" applyAlignment="1"/>
    <xf numFmtId="49" fontId="2" fillId="3" borderId="30" xfId="0" applyNumberFormat="1" applyFont="1" applyFill="1" applyBorder="1" applyAlignment="1">
      <alignment horizontal="center"/>
    </xf>
    <xf numFmtId="49" fontId="2" fillId="4" borderId="21" xfId="0" applyNumberFormat="1" applyFont="1" applyFill="1" applyBorder="1" applyAlignment="1">
      <alignment horizontal="center"/>
    </xf>
    <xf numFmtId="49" fontId="0" fillId="4" borderId="22" xfId="0" applyNumberFormat="1" applyFont="1" applyFill="1" applyBorder="1" applyAlignment="1">
      <alignment wrapText="1"/>
    </xf>
    <xf numFmtId="49" fontId="0" fillId="4" borderId="22" xfId="0" applyNumberFormat="1" applyFont="1" applyFill="1" applyBorder="1" applyAlignment="1"/>
    <xf numFmtId="49" fontId="2" fillId="4" borderId="23" xfId="0" applyNumberFormat="1" applyFont="1" applyFill="1" applyBorder="1" applyAlignment="1">
      <alignment horizontal="center"/>
    </xf>
    <xf numFmtId="49" fontId="2" fillId="5" borderId="21" xfId="0" applyNumberFormat="1" applyFont="1" applyFill="1" applyBorder="1" applyAlignment="1">
      <alignment horizontal="center" vertical="center"/>
    </xf>
    <xf numFmtId="49" fontId="2" fillId="4" borderId="22" xfId="0" applyNumberFormat="1" applyFont="1" applyFill="1" applyBorder="1" applyAlignment="1">
      <alignment horizontal="center" vertical="center"/>
    </xf>
    <xf numFmtId="49" fontId="2" fillId="4" borderId="23" xfId="0" applyNumberFormat="1" applyFont="1" applyFill="1" applyBorder="1" applyAlignment="1">
      <alignment horizontal="center" vertical="center" wrapText="1"/>
    </xf>
    <xf numFmtId="49" fontId="2" fillId="5" borderId="30" xfId="0" applyNumberFormat="1" applyFont="1" applyFill="1" applyBorder="1" applyAlignment="1">
      <alignment horizontal="center" vertical="center"/>
    </xf>
    <xf numFmtId="49" fontId="2" fillId="4" borderId="21" xfId="0" applyNumberFormat="1" applyFont="1" applyFill="1" applyBorder="1" applyAlignment="1">
      <alignment horizontal="center" vertical="center"/>
    </xf>
    <xf numFmtId="49" fontId="2" fillId="4" borderId="23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49" fontId="2" fillId="4" borderId="33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49" fontId="2" fillId="4" borderId="21" xfId="0" applyNumberFormat="1" applyFont="1" applyFill="1" applyBorder="1" applyAlignment="1">
      <alignment horizontal="center" vertical="center" wrapText="1"/>
    </xf>
    <xf numFmtId="0" fontId="0" fillId="2" borderId="30" xfId="0" applyFont="1" applyFill="1" applyBorder="1" applyAlignment="1"/>
    <xf numFmtId="49" fontId="2" fillId="5" borderId="24" xfId="0" applyNumberFormat="1" applyFont="1" applyFill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center" vertical="center"/>
    </xf>
    <xf numFmtId="49" fontId="2" fillId="4" borderId="22" xfId="0" applyNumberFormat="1" applyFont="1" applyFill="1" applyBorder="1" applyAlignment="1">
      <alignment horizontal="center" vertical="center" wrapText="1"/>
    </xf>
    <xf numFmtId="0" fontId="5" fillId="6" borderId="21" xfId="0" applyNumberFormat="1" applyFont="1" applyFill="1" applyBorder="1" applyAlignment="1">
      <alignment horizontal="center" vertical="center"/>
    </xf>
    <xf numFmtId="0" fontId="2" fillId="6" borderId="22" xfId="0" applyNumberFormat="1" applyFont="1" applyFill="1" applyBorder="1" applyAlignment="1">
      <alignment horizontal="center"/>
    </xf>
    <xf numFmtId="0" fontId="6" fillId="7" borderId="22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wrapText="1"/>
    </xf>
    <xf numFmtId="49" fontId="6" fillId="2" borderId="23" xfId="0" applyNumberFormat="1" applyFont="1" applyFill="1" applyBorder="1" applyAlignment="1">
      <alignment horizontal="center" wrapText="1"/>
    </xf>
    <xf numFmtId="0" fontId="0" fillId="6" borderId="21" xfId="0" applyNumberFormat="1" applyFont="1" applyFill="1" applyBorder="1" applyAlignment="1">
      <alignment wrapText="1"/>
    </xf>
    <xf numFmtId="0" fontId="0" fillId="6" borderId="22" xfId="0" applyNumberFormat="1" applyFont="1" applyFill="1" applyBorder="1" applyAlignment="1">
      <alignment wrapText="1"/>
    </xf>
    <xf numFmtId="49" fontId="0" fillId="6" borderId="23" xfId="0" applyNumberFormat="1" applyFont="1" applyFill="1" applyBorder="1" applyAlignment="1">
      <alignment wrapText="1"/>
    </xf>
    <xf numFmtId="0" fontId="0" fillId="5" borderId="21" xfId="0" applyNumberFormat="1" applyFont="1" applyFill="1" applyBorder="1" applyAlignment="1">
      <alignment vertical="center"/>
    </xf>
    <xf numFmtId="0" fontId="5" fillId="2" borderId="22" xfId="0" applyNumberFormat="1" applyFont="1" applyFill="1" applyBorder="1" applyAlignment="1">
      <alignment horizontal="center" vertical="center"/>
    </xf>
    <xf numFmtId="0" fontId="5" fillId="6" borderId="23" xfId="0" applyNumberFormat="1" applyFont="1" applyFill="1" applyBorder="1" applyAlignment="1">
      <alignment horizontal="center" vertical="center" wrapText="1"/>
    </xf>
    <xf numFmtId="0" fontId="5" fillId="5" borderId="32" xfId="0" applyNumberFormat="1" applyFont="1" applyFill="1" applyBorder="1" applyAlignment="1">
      <alignment horizontal="center" vertical="center"/>
    </xf>
    <xf numFmtId="0" fontId="5" fillId="2" borderId="21" xfId="0" applyNumberFormat="1" applyFont="1" applyFill="1" applyBorder="1" applyAlignment="1">
      <alignment horizontal="center" vertical="center"/>
    </xf>
    <xf numFmtId="0" fontId="5" fillId="2" borderId="23" xfId="0" applyNumberFormat="1" applyFont="1" applyFill="1" applyBorder="1" applyAlignment="1">
      <alignment horizontal="center" vertical="center"/>
    </xf>
    <xf numFmtId="0" fontId="5" fillId="6" borderId="32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49" fontId="5" fillId="6" borderId="32" xfId="0" applyNumberFormat="1" applyFont="1" applyFill="1" applyBorder="1" applyAlignment="1">
      <alignment horizontal="center" vertical="center"/>
    </xf>
    <xf numFmtId="0" fontId="5" fillId="6" borderId="22" xfId="0" applyNumberFormat="1" applyFont="1" applyFill="1" applyBorder="1" applyAlignment="1">
      <alignment horizontal="center" vertical="center"/>
    </xf>
    <xf numFmtId="0" fontId="5" fillId="5" borderId="21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49" fontId="5" fillId="6" borderId="22" xfId="0" applyNumberFormat="1" applyFont="1" applyFill="1" applyBorder="1" applyAlignment="1">
      <alignment horizontal="center" vertical="center"/>
    </xf>
    <xf numFmtId="49" fontId="6" fillId="8" borderId="22" xfId="0" applyNumberFormat="1" applyFont="1" applyFill="1" applyBorder="1" applyAlignment="1">
      <alignment horizontal="center" vertical="center"/>
    </xf>
    <xf numFmtId="0" fontId="2" fillId="6" borderId="23" xfId="0" applyNumberFormat="1" applyFont="1" applyFill="1" applyBorder="1" applyAlignment="1">
      <alignment horizontal="center"/>
    </xf>
    <xf numFmtId="0" fontId="6" fillId="7" borderId="21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/>
    </xf>
    <xf numFmtId="0" fontId="0" fillId="2" borderId="22" xfId="0" applyNumberFormat="1" applyFont="1" applyFill="1" applyBorder="1" applyAlignment="1">
      <alignment vertical="center"/>
    </xf>
    <xf numFmtId="0" fontId="0" fillId="2" borderId="23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5" fillId="5" borderId="34" xfId="0" applyNumberFormat="1" applyFont="1" applyFill="1" applyBorder="1" applyAlignment="1">
      <alignment horizontal="center" vertical="center"/>
    </xf>
    <xf numFmtId="0" fontId="5" fillId="5" borderId="8" xfId="0" applyNumberFormat="1" applyFont="1" applyFill="1" applyBorder="1" applyAlignment="1">
      <alignment horizontal="center" vertical="center"/>
    </xf>
    <xf numFmtId="0" fontId="0" fillId="4" borderId="7" xfId="0" applyFont="1" applyFill="1" applyBorder="1" applyAlignment="1"/>
    <xf numFmtId="49" fontId="2" fillId="4" borderId="33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0" fillId="5" borderId="32" xfId="0" applyNumberFormat="1" applyFont="1" applyFill="1" applyBorder="1" applyAlignment="1">
      <alignment vertical="center"/>
    </xf>
    <xf numFmtId="0" fontId="5" fillId="5" borderId="35" xfId="0" applyNumberFormat="1" applyFont="1" applyFill="1" applyBorder="1" applyAlignment="1">
      <alignment horizontal="center" vertical="center"/>
    </xf>
    <xf numFmtId="0" fontId="5" fillId="5" borderId="33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4" fillId="6" borderId="23" xfId="0" applyNumberFormat="1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wrapText="1"/>
    </xf>
    <xf numFmtId="49" fontId="6" fillId="9" borderId="22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0" fillId="6" borderId="22" xfId="0" applyNumberFormat="1" applyFont="1" applyFill="1" applyBorder="1" applyAlignment="1">
      <alignment wrapText="1"/>
    </xf>
    <xf numFmtId="49" fontId="5" fillId="6" borderId="21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/>
    <xf numFmtId="0" fontId="0" fillId="2" borderId="22" xfId="0" applyFont="1" applyFill="1" applyBorder="1" applyAlignment="1">
      <alignment vertical="center"/>
    </xf>
    <xf numFmtId="49" fontId="2" fillId="5" borderId="36" xfId="0" applyNumberFormat="1" applyFont="1" applyFill="1" applyBorder="1" applyAlignment="1">
      <alignment horizontal="center" vertical="center"/>
    </xf>
    <xf numFmtId="0" fontId="0" fillId="7" borderId="21" xfId="0" applyNumberFormat="1" applyFont="1" applyFill="1" applyBorder="1" applyAlignment="1">
      <alignment vertical="center"/>
    </xf>
    <xf numFmtId="49" fontId="0" fillId="9" borderId="22" xfId="0" applyNumberFormat="1" applyFont="1" applyFill="1" applyBorder="1" applyAlignment="1">
      <alignment vertical="center"/>
    </xf>
    <xf numFmtId="49" fontId="0" fillId="2" borderId="22" xfId="0" applyNumberFormat="1" applyFont="1" applyFill="1" applyBorder="1" applyAlignment="1">
      <alignment wrapText="1"/>
    </xf>
    <xf numFmtId="49" fontId="0" fillId="2" borderId="23" xfId="0" applyNumberFormat="1" applyFont="1" applyFill="1" applyBorder="1" applyAlignment="1">
      <alignment wrapText="1"/>
    </xf>
    <xf numFmtId="0" fontId="6" fillId="2" borderId="23" xfId="0" applyFont="1" applyFill="1" applyBorder="1" applyAlignment="1">
      <alignment horizontal="center" wrapText="1"/>
    </xf>
    <xf numFmtId="0" fontId="0" fillId="2" borderId="37" xfId="0" applyFont="1" applyFill="1" applyBorder="1" applyAlignment="1"/>
    <xf numFmtId="0" fontId="0" fillId="0" borderId="37" xfId="0" applyFont="1" applyBorder="1" applyAlignment="1"/>
    <xf numFmtId="49" fontId="0" fillId="2" borderId="37" xfId="0" applyNumberFormat="1" applyFont="1" applyFill="1" applyBorder="1" applyAlignment="1"/>
    <xf numFmtId="49" fontId="7" fillId="2" borderId="37" xfId="0" applyNumberFormat="1" applyFont="1" applyFill="1" applyBorder="1" applyAlignment="1">
      <alignment horizontal="center"/>
    </xf>
    <xf numFmtId="49" fontId="7" fillId="2" borderId="37" xfId="0" applyNumberFormat="1" applyFont="1" applyFill="1" applyBorder="1" applyAlignment="1"/>
    <xf numFmtId="0" fontId="0" fillId="2" borderId="37" xfId="0" applyNumberFormat="1" applyFont="1" applyFill="1" applyBorder="1" applyAlignment="1"/>
    <xf numFmtId="49" fontId="7" fillId="2" borderId="37" xfId="0" applyNumberFormat="1" applyFont="1" applyFill="1" applyBorder="1" applyAlignment="1">
      <alignment horizontal="right"/>
    </xf>
    <xf numFmtId="0" fontId="7" fillId="2" borderId="37" xfId="0" applyFont="1" applyFill="1" applyBorder="1" applyAlignment="1"/>
    <xf numFmtId="0" fontId="7" fillId="2" borderId="38" xfId="0" applyFont="1" applyFill="1" applyBorder="1" applyAlignment="1"/>
    <xf numFmtId="49" fontId="7" fillId="2" borderId="38" xfId="0" applyNumberFormat="1" applyFont="1" applyFill="1" applyBorder="1" applyAlignment="1">
      <alignment horizontal="right"/>
    </xf>
    <xf numFmtId="0" fontId="0" fillId="2" borderId="39" xfId="0" applyFont="1" applyFill="1" applyBorder="1" applyAlignment="1"/>
    <xf numFmtId="0" fontId="0" fillId="2" borderId="40" xfId="0" applyNumberFormat="1" applyFont="1" applyFill="1" applyBorder="1" applyAlignment="1"/>
    <xf numFmtId="0" fontId="0" fillId="2" borderId="41" xfId="0" applyNumberFormat="1" applyFont="1" applyFill="1" applyBorder="1" applyAlignment="1"/>
    <xf numFmtId="0" fontId="0" fillId="2" borderId="42" xfId="0" applyFont="1" applyFill="1" applyBorder="1" applyAlignment="1"/>
    <xf numFmtId="49" fontId="2" fillId="4" borderId="12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49" fontId="2" fillId="4" borderId="15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0000"/>
      <rgbColor rgb="00FFCC00"/>
      <rgbColor rgb="0000CCFF"/>
      <rgbColor rgb="00FFFF00"/>
      <rgbColor rgb="00FBCAA2"/>
      <rgbColor rgb="00EF5EA7"/>
      <rgbColor rgb="00FF2F92"/>
      <rgbColor rgb="00000090"/>
      <rgbColor rgb="0090713A"/>
      <rgbColor rgb="00800080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"/>
  <sheetViews>
    <sheetView showGridLines="0" tabSelected="1" workbookViewId="0"/>
  </sheetViews>
  <sheetFormatPr baseColWidth="10" defaultRowHeight="13.15" customHeight="1" x14ac:dyDescent="0.2"/>
  <cols>
    <col min="1" max="1" width="7.625" style="1" customWidth="1"/>
    <col min="2" max="2" width="9.375" style="1" customWidth="1"/>
    <col min="3" max="3" width="7.5" style="1" customWidth="1"/>
    <col min="4" max="4" width="17.625" style="1" customWidth="1"/>
    <col min="5" max="5" width="8.5" style="1" customWidth="1"/>
    <col min="6" max="6" width="15.125" style="1" customWidth="1"/>
    <col min="7" max="7" width="4.375" style="1" customWidth="1"/>
    <col min="8" max="11" width="5.375" style="1" customWidth="1"/>
    <col min="12" max="12" width="7" style="1" customWidth="1"/>
    <col min="13" max="13" width="6" style="1" customWidth="1"/>
    <col min="14" max="14" width="6.625" style="1" customWidth="1"/>
    <col min="15" max="20" width="5.375" style="1" customWidth="1"/>
    <col min="21" max="21" width="4.625" style="1" customWidth="1"/>
    <col min="22" max="23" width="5.625" style="1" customWidth="1"/>
    <col min="24" max="30" width="6.875" style="1" customWidth="1"/>
    <col min="31" max="32" width="5.625" style="1" customWidth="1"/>
    <col min="33" max="33" width="6.875" style="1" customWidth="1"/>
    <col min="34" max="34" width="8.375" style="1" customWidth="1"/>
    <col min="35" max="35" width="5" style="1" customWidth="1"/>
    <col min="36" max="37" width="5.375" style="1" customWidth="1"/>
    <col min="38" max="38" width="7" style="1" customWidth="1"/>
    <col min="39" max="39" width="9.125" style="1" customWidth="1"/>
    <col min="40" max="40" width="7.375" style="1" customWidth="1"/>
    <col min="41" max="41" width="7.625" style="1" customWidth="1"/>
    <col min="42" max="42" width="5.625" style="1" customWidth="1"/>
    <col min="43" max="43" width="4.625" style="1" customWidth="1"/>
    <col min="44" max="44" width="7.125" style="1" customWidth="1"/>
    <col min="45" max="45" width="5.375" style="1" customWidth="1"/>
    <col min="46" max="256" width="11" style="1" customWidth="1"/>
  </cols>
  <sheetData>
    <row r="1" spans="1:45" ht="86.45" customHeight="1" x14ac:dyDescent="0.5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17.25" customHeight="1" x14ac:dyDescent="0.2">
      <c r="A2" s="136" t="s">
        <v>1</v>
      </c>
      <c r="B2" s="137"/>
      <c r="C2" s="6" t="s">
        <v>2</v>
      </c>
      <c r="D2" s="7"/>
      <c r="E2" s="7"/>
      <c r="F2" s="7"/>
      <c r="G2" s="7"/>
      <c r="H2" s="8"/>
      <c r="I2" s="132" t="s">
        <v>3</v>
      </c>
      <c r="J2" s="130" t="s">
        <v>4</v>
      </c>
      <c r="K2" s="134" t="s">
        <v>5</v>
      </c>
      <c r="L2" s="9"/>
      <c r="M2" s="123" t="s">
        <v>3</v>
      </c>
      <c r="N2" s="124"/>
      <c r="O2" s="11"/>
      <c r="P2" s="125" t="s">
        <v>4</v>
      </c>
      <c r="Q2" s="126"/>
      <c r="R2" s="126"/>
      <c r="S2" s="127"/>
      <c r="T2" s="126"/>
      <c r="U2" s="126"/>
      <c r="V2" s="126"/>
      <c r="W2" s="127"/>
      <c r="X2" s="127"/>
      <c r="Y2" s="126"/>
      <c r="Z2" s="126"/>
      <c r="AA2" s="126"/>
      <c r="AB2" s="127"/>
      <c r="AC2" s="126"/>
      <c r="AD2" s="126"/>
      <c r="AE2" s="126"/>
      <c r="AF2" s="126"/>
      <c r="AG2" s="126"/>
      <c r="AH2" s="126"/>
      <c r="AI2" s="126"/>
      <c r="AJ2" s="128"/>
      <c r="AK2" s="11"/>
      <c r="AL2" s="125" t="s">
        <v>5</v>
      </c>
      <c r="AM2" s="126"/>
      <c r="AN2" s="126"/>
      <c r="AO2" s="126"/>
      <c r="AP2" s="127"/>
      <c r="AQ2" s="127"/>
      <c r="AR2" s="129"/>
      <c r="AS2" s="11"/>
    </row>
    <row r="3" spans="1:45" ht="17.25" customHeight="1" x14ac:dyDescent="0.2">
      <c r="A3" s="12" t="s">
        <v>6</v>
      </c>
      <c r="B3" s="12" t="s">
        <v>7</v>
      </c>
      <c r="C3" s="13"/>
      <c r="D3" s="14"/>
      <c r="E3" s="14"/>
      <c r="F3" s="14"/>
      <c r="G3" s="15"/>
      <c r="H3" s="16"/>
      <c r="I3" s="133"/>
      <c r="J3" s="131"/>
      <c r="K3" s="135"/>
      <c r="L3" s="17"/>
      <c r="M3" s="18"/>
      <c r="N3" s="19"/>
      <c r="O3" s="20"/>
      <c r="P3" s="21" t="s">
        <v>8</v>
      </c>
      <c r="Q3" s="22"/>
      <c r="R3" s="23"/>
      <c r="S3" s="24"/>
      <c r="T3" s="21" t="s">
        <v>9</v>
      </c>
      <c r="U3" s="22"/>
      <c r="V3" s="23"/>
      <c r="W3" s="25"/>
      <c r="X3" s="26"/>
      <c r="Y3" s="21" t="s">
        <v>10</v>
      </c>
      <c r="Z3" s="27"/>
      <c r="AA3" s="10"/>
      <c r="AB3" s="28"/>
      <c r="AC3" s="21" t="s">
        <v>11</v>
      </c>
      <c r="AD3" s="27"/>
      <c r="AE3" s="23"/>
      <c r="AF3" s="29"/>
      <c r="AG3" s="30"/>
      <c r="AH3" s="31"/>
      <c r="AI3" s="22"/>
      <c r="AJ3" s="23"/>
      <c r="AK3" s="20"/>
      <c r="AL3" s="32" t="s">
        <v>12</v>
      </c>
      <c r="AM3" s="32" t="s">
        <v>13</v>
      </c>
      <c r="AN3" s="32" t="s">
        <v>14</v>
      </c>
      <c r="AO3" s="32" t="s">
        <v>15</v>
      </c>
      <c r="AP3" s="13"/>
      <c r="AQ3" s="15"/>
      <c r="AR3" s="33"/>
      <c r="AS3" s="20"/>
    </row>
    <row r="4" spans="1:45" ht="30" customHeight="1" x14ac:dyDescent="0.2">
      <c r="A4" s="34" t="s">
        <v>16</v>
      </c>
      <c r="B4" s="34" t="s">
        <v>17</v>
      </c>
      <c r="C4" s="35" t="s">
        <v>18</v>
      </c>
      <c r="D4" s="36" t="s">
        <v>19</v>
      </c>
      <c r="E4" s="36" t="s">
        <v>20</v>
      </c>
      <c r="F4" s="36" t="s">
        <v>21</v>
      </c>
      <c r="G4" s="37" t="s">
        <v>22</v>
      </c>
      <c r="H4" s="38" t="s">
        <v>23</v>
      </c>
      <c r="I4" s="133"/>
      <c r="J4" s="131"/>
      <c r="K4" s="135"/>
      <c r="L4" s="39" t="s">
        <v>18</v>
      </c>
      <c r="M4" s="40" t="s">
        <v>24</v>
      </c>
      <c r="N4" s="41" t="s">
        <v>25</v>
      </c>
      <c r="O4" s="42" t="s">
        <v>18</v>
      </c>
      <c r="P4" s="43" t="s">
        <v>26</v>
      </c>
      <c r="Q4" s="40" t="s">
        <v>27</v>
      </c>
      <c r="R4" s="44" t="s">
        <v>28</v>
      </c>
      <c r="S4" s="45"/>
      <c r="T4" s="43" t="s">
        <v>26</v>
      </c>
      <c r="U4" s="40" t="s">
        <v>27</v>
      </c>
      <c r="V4" s="44" t="s">
        <v>28</v>
      </c>
      <c r="W4" s="46"/>
      <c r="X4" s="47" t="s">
        <v>29</v>
      </c>
      <c r="Y4" s="43" t="s">
        <v>26</v>
      </c>
      <c r="Z4" s="40" t="s">
        <v>27</v>
      </c>
      <c r="AA4" s="44" t="s">
        <v>28</v>
      </c>
      <c r="AB4" s="48"/>
      <c r="AC4" s="49" t="s">
        <v>26</v>
      </c>
      <c r="AD4" s="40" t="s">
        <v>27</v>
      </c>
      <c r="AE4" s="44" t="s">
        <v>28</v>
      </c>
      <c r="AF4" s="50"/>
      <c r="AG4" s="47" t="s">
        <v>30</v>
      </c>
      <c r="AH4" s="49" t="s">
        <v>31</v>
      </c>
      <c r="AI4" s="40" t="s">
        <v>32</v>
      </c>
      <c r="AJ4" s="44" t="s">
        <v>33</v>
      </c>
      <c r="AK4" s="51" t="s">
        <v>18</v>
      </c>
      <c r="AL4" s="52" t="s">
        <v>34</v>
      </c>
      <c r="AM4" s="52" t="s">
        <v>35</v>
      </c>
      <c r="AN4" s="52" t="s">
        <v>36</v>
      </c>
      <c r="AO4" s="52" t="s">
        <v>37</v>
      </c>
      <c r="AP4" s="53" t="s">
        <v>38</v>
      </c>
      <c r="AQ4" s="40" t="s">
        <v>39</v>
      </c>
      <c r="AR4" s="44" t="s">
        <v>40</v>
      </c>
      <c r="AS4" s="42" t="s">
        <v>18</v>
      </c>
    </row>
    <row r="5" spans="1:45" ht="15" customHeight="1" x14ac:dyDescent="0.2">
      <c r="A5" s="54">
        <f t="shared" ref="A5:A15" si="0">IF(C5,RANK(B5,$B$5:$B$15),"")</f>
        <v>1</v>
      </c>
      <c r="B5" s="55">
        <f t="shared" ref="B5:B15" si="1">IF(C5,(N5+AJ5+AR5),"")</f>
        <v>300</v>
      </c>
      <c r="C5" s="56">
        <v>18</v>
      </c>
      <c r="D5" s="57" t="s">
        <v>41</v>
      </c>
      <c r="E5" s="57" t="s">
        <v>42</v>
      </c>
      <c r="F5" s="57" t="s">
        <v>43</v>
      </c>
      <c r="G5" s="58" t="s">
        <v>44</v>
      </c>
      <c r="H5" s="59" t="s">
        <v>45</v>
      </c>
      <c r="I5" s="60">
        <v>1</v>
      </c>
      <c r="J5" s="61">
        <f t="shared" ref="J5:J15" si="2">IF(C5,AI5,"")</f>
        <v>1</v>
      </c>
      <c r="K5" s="62" t="str">
        <f t="shared" ref="K5:K15" si="3">IF(C5,AQ5,"")</f>
        <v/>
      </c>
      <c r="L5" s="63">
        <f t="shared" ref="L5:AS5" si="4">IF($C5,$C5,"")</f>
        <v>18</v>
      </c>
      <c r="M5" s="64">
        <v>1</v>
      </c>
      <c r="N5" s="65">
        <f>IF(M5,VLOOKUP(M5,Point!$A$3:$B$122,2),0)</f>
        <v>150</v>
      </c>
      <c r="O5" s="66">
        <f t="shared" si="4"/>
        <v>18</v>
      </c>
      <c r="P5" s="67">
        <v>13</v>
      </c>
      <c r="Q5" s="64">
        <v>0</v>
      </c>
      <c r="R5" s="68">
        <v>51</v>
      </c>
      <c r="S5" s="69">
        <f t="shared" ref="S5:S15" si="5">IF(R5&lt;&gt;"",P5*3600+Q5*60+R5,"")</f>
        <v>46851</v>
      </c>
      <c r="T5" s="67">
        <v>13</v>
      </c>
      <c r="U5" s="64">
        <v>3</v>
      </c>
      <c r="V5" s="68">
        <v>3</v>
      </c>
      <c r="W5" s="69">
        <f t="shared" ref="W5:W15" si="6">IF(V5&lt;&gt;"",T5*3600+U5*60+V5,"")</f>
        <v>46983</v>
      </c>
      <c r="X5" s="69">
        <f t="shared" ref="X5:X15" si="7">IF(V5&lt;&gt;"",W5-S5,"")</f>
        <v>132</v>
      </c>
      <c r="Y5" s="70"/>
      <c r="Z5" s="71"/>
      <c r="AA5" s="68">
        <v>0</v>
      </c>
      <c r="AB5" s="69">
        <f t="shared" ref="AB5:AB15" si="8">IF(AA5&lt;&gt;"",Y5*3600+Z5*60+AA5,"")</f>
        <v>0</v>
      </c>
      <c r="AC5" s="70"/>
      <c r="AD5" s="71"/>
      <c r="AE5" s="72"/>
      <c r="AF5" s="73" t="str">
        <f t="shared" ref="AF5:AF15" si="9">IF(AE5&lt;&gt;"",AC5*3600+AD5*60+AE5,"")</f>
        <v/>
      </c>
      <c r="AG5" s="73" t="str">
        <f t="shared" ref="AG5:AG15" si="10">IF(AE5&lt;&gt;"",AF5-AB5,"")</f>
        <v/>
      </c>
      <c r="AH5" s="54">
        <f t="shared" ref="AH5:AH15" si="11">IF(OR(X5&lt;&gt;"",AG5&lt;&gt;""),MIN(X5,AG5),"")</f>
        <v>132</v>
      </c>
      <c r="AI5" s="74">
        <f t="shared" ref="AI5:AI15" si="12">IF(AH5&lt;&gt;"",RANK(AH5,$AH$5:$AH$15,1),"")</f>
        <v>1</v>
      </c>
      <c r="AJ5" s="65">
        <f>IF(AI5&lt;&gt;"",VLOOKUP(AI5,Point!$A$3:$B$122,2),0)</f>
        <v>150</v>
      </c>
      <c r="AK5" s="75">
        <f t="shared" si="4"/>
        <v>18</v>
      </c>
      <c r="AL5" s="72"/>
      <c r="AM5" s="76"/>
      <c r="AN5" s="76"/>
      <c r="AO5" s="77"/>
      <c r="AP5" s="78" t="str">
        <f t="shared" ref="AP5:AP15" si="13">IF(AL5&lt;&gt;"",AL5+AM5+AN5+AO5,"")</f>
        <v/>
      </c>
      <c r="AQ5" s="78" t="str">
        <f t="shared" ref="AQ5:AQ15" si="14">IF(AL5&lt;&gt;"",RANK(AP5,$AP$5:$AP$15,0),"")</f>
        <v/>
      </c>
      <c r="AR5" s="65">
        <f>IF(AP5&lt;&gt;"",VLOOKUP(AQ5,Point!$A$3:$B$122,2),0)</f>
        <v>0</v>
      </c>
      <c r="AS5" s="66">
        <f t="shared" si="4"/>
        <v>18</v>
      </c>
    </row>
    <row r="6" spans="1:45" ht="15" customHeight="1" x14ac:dyDescent="0.2">
      <c r="A6" s="54">
        <f t="shared" si="0"/>
        <v>2</v>
      </c>
      <c r="B6" s="55">
        <f t="shared" si="1"/>
        <v>282</v>
      </c>
      <c r="C6" s="56">
        <v>22</v>
      </c>
      <c r="D6" s="57" t="s">
        <v>46</v>
      </c>
      <c r="E6" s="57" t="s">
        <v>47</v>
      </c>
      <c r="F6" s="57" t="s">
        <v>48</v>
      </c>
      <c r="G6" s="58" t="s">
        <v>44</v>
      </c>
      <c r="H6" s="59" t="s">
        <v>45</v>
      </c>
      <c r="I6" s="60">
        <v>4</v>
      </c>
      <c r="J6" s="61">
        <f t="shared" si="2"/>
        <v>4</v>
      </c>
      <c r="K6" s="62" t="str">
        <f t="shared" si="3"/>
        <v/>
      </c>
      <c r="L6" s="63">
        <f t="shared" ref="L6:L15" si="15">IF($C6,$C6,"")</f>
        <v>22</v>
      </c>
      <c r="M6" s="64">
        <v>4</v>
      </c>
      <c r="N6" s="65">
        <f>IF(M6,VLOOKUP(M6,Point!$A$3:$B$122,2),0)</f>
        <v>141</v>
      </c>
      <c r="O6" s="66">
        <f t="shared" ref="O6:O15" si="16">IF($C6,$C6,"")</f>
        <v>22</v>
      </c>
      <c r="P6" s="67">
        <v>13</v>
      </c>
      <c r="Q6" s="64">
        <v>3</v>
      </c>
      <c r="R6" s="68">
        <v>32</v>
      </c>
      <c r="S6" s="69">
        <f t="shared" si="5"/>
        <v>47012</v>
      </c>
      <c r="T6" s="67">
        <v>13</v>
      </c>
      <c r="U6" s="64">
        <v>6</v>
      </c>
      <c r="V6" s="68">
        <v>19</v>
      </c>
      <c r="W6" s="69">
        <f t="shared" si="6"/>
        <v>47179</v>
      </c>
      <c r="X6" s="69">
        <f t="shared" si="7"/>
        <v>167</v>
      </c>
      <c r="Y6" s="70"/>
      <c r="Z6" s="71"/>
      <c r="AA6" s="68">
        <v>0</v>
      </c>
      <c r="AB6" s="69">
        <f t="shared" si="8"/>
        <v>0</v>
      </c>
      <c r="AC6" s="70"/>
      <c r="AD6" s="71"/>
      <c r="AE6" s="72"/>
      <c r="AF6" s="73" t="str">
        <f t="shared" si="9"/>
        <v/>
      </c>
      <c r="AG6" s="73" t="str">
        <f t="shared" si="10"/>
        <v/>
      </c>
      <c r="AH6" s="54">
        <f t="shared" si="11"/>
        <v>167</v>
      </c>
      <c r="AI6" s="74">
        <f t="shared" si="12"/>
        <v>4</v>
      </c>
      <c r="AJ6" s="65">
        <f>IF(AI6&lt;&gt;"",VLOOKUP(AI6,Point!$A$3:$B$122,2),0)</f>
        <v>141</v>
      </c>
      <c r="AK6" s="75">
        <f t="shared" ref="AK6:AK15" si="17">IF($C6,$C6,"")</f>
        <v>22</v>
      </c>
      <c r="AL6" s="72"/>
      <c r="AM6" s="76"/>
      <c r="AN6" s="76"/>
      <c r="AO6" s="77"/>
      <c r="AP6" s="78" t="str">
        <f t="shared" si="13"/>
        <v/>
      </c>
      <c r="AQ6" s="78" t="str">
        <f t="shared" si="14"/>
        <v/>
      </c>
      <c r="AR6" s="65">
        <f>IF(AP6&lt;&gt;"",VLOOKUP(AQ6,Point!$A$3:$B$122,2),0)</f>
        <v>0</v>
      </c>
      <c r="AS6" s="66">
        <f t="shared" ref="AS6:AS15" si="18">IF($C6,$C6,"")</f>
        <v>22</v>
      </c>
    </row>
    <row r="7" spans="1:45" ht="15" customHeight="1" x14ac:dyDescent="0.2">
      <c r="A7" s="54">
        <f t="shared" si="0"/>
        <v>3</v>
      </c>
      <c r="B7" s="55">
        <f t="shared" si="1"/>
        <v>279</v>
      </c>
      <c r="C7" s="56">
        <v>28</v>
      </c>
      <c r="D7" s="79" t="s">
        <v>49</v>
      </c>
      <c r="E7" s="79" t="s">
        <v>50</v>
      </c>
      <c r="F7" s="79" t="s">
        <v>51</v>
      </c>
      <c r="G7" s="58" t="s">
        <v>44</v>
      </c>
      <c r="H7" s="59" t="s">
        <v>52</v>
      </c>
      <c r="I7" s="60">
        <v>2</v>
      </c>
      <c r="J7" s="61">
        <f t="shared" si="2"/>
        <v>7</v>
      </c>
      <c r="K7" s="62" t="str">
        <f t="shared" si="3"/>
        <v/>
      </c>
      <c r="L7" s="63">
        <f t="shared" si="15"/>
        <v>28</v>
      </c>
      <c r="M7" s="64">
        <v>2</v>
      </c>
      <c r="N7" s="65">
        <f>IF(M7,VLOOKUP(M7,Point!$A$3:$B$122,2),0)</f>
        <v>147</v>
      </c>
      <c r="O7" s="66">
        <f t="shared" si="16"/>
        <v>28</v>
      </c>
      <c r="P7" s="67">
        <v>13</v>
      </c>
      <c r="Q7" s="64">
        <v>1</v>
      </c>
      <c r="R7" s="68">
        <v>18</v>
      </c>
      <c r="S7" s="69">
        <f t="shared" si="5"/>
        <v>46878</v>
      </c>
      <c r="T7" s="67">
        <v>13</v>
      </c>
      <c r="U7" s="64">
        <v>4</v>
      </c>
      <c r="V7" s="68">
        <v>29</v>
      </c>
      <c r="W7" s="69">
        <f t="shared" si="6"/>
        <v>47069</v>
      </c>
      <c r="X7" s="69">
        <f t="shared" si="7"/>
        <v>191</v>
      </c>
      <c r="Y7" s="70"/>
      <c r="Z7" s="71"/>
      <c r="AA7" s="68">
        <v>0</v>
      </c>
      <c r="AB7" s="69">
        <f t="shared" si="8"/>
        <v>0</v>
      </c>
      <c r="AC7" s="70"/>
      <c r="AD7" s="71"/>
      <c r="AE7" s="72"/>
      <c r="AF7" s="73" t="str">
        <f t="shared" si="9"/>
        <v/>
      </c>
      <c r="AG7" s="73" t="str">
        <f t="shared" si="10"/>
        <v/>
      </c>
      <c r="AH7" s="54">
        <f t="shared" si="11"/>
        <v>191</v>
      </c>
      <c r="AI7" s="74">
        <f t="shared" si="12"/>
        <v>7</v>
      </c>
      <c r="AJ7" s="65">
        <f>IF(AI7&lt;&gt;"",VLOOKUP(AI7,Point!$A$3:$B$122,2),0)</f>
        <v>132</v>
      </c>
      <c r="AK7" s="75">
        <f t="shared" si="17"/>
        <v>28</v>
      </c>
      <c r="AL7" s="72"/>
      <c r="AM7" s="76"/>
      <c r="AN7" s="76"/>
      <c r="AO7" s="77"/>
      <c r="AP7" s="78" t="str">
        <f t="shared" si="13"/>
        <v/>
      </c>
      <c r="AQ7" s="78" t="str">
        <f t="shared" si="14"/>
        <v/>
      </c>
      <c r="AR7" s="65">
        <f>IF(AP7&lt;&gt;"",VLOOKUP(AQ7,Point!$A$3:$B$122,2),0)</f>
        <v>0</v>
      </c>
      <c r="AS7" s="66">
        <f t="shared" si="18"/>
        <v>28</v>
      </c>
    </row>
    <row r="8" spans="1:45" ht="12.95" customHeight="1" x14ac:dyDescent="0.2">
      <c r="A8" s="54">
        <f t="shared" si="0"/>
        <v>4</v>
      </c>
      <c r="B8" s="80">
        <f t="shared" si="1"/>
        <v>274</v>
      </c>
      <c r="C8" s="81">
        <v>37</v>
      </c>
      <c r="D8" s="82" t="s">
        <v>53</v>
      </c>
      <c r="E8" s="82" t="s">
        <v>54</v>
      </c>
      <c r="F8" s="82" t="s">
        <v>48</v>
      </c>
      <c r="G8" s="58" t="s">
        <v>55</v>
      </c>
      <c r="H8" s="59" t="s">
        <v>45</v>
      </c>
      <c r="I8" s="60">
        <v>9</v>
      </c>
      <c r="J8" s="61">
        <f t="shared" si="2"/>
        <v>2</v>
      </c>
      <c r="K8" s="62" t="str">
        <f t="shared" si="3"/>
        <v/>
      </c>
      <c r="L8" s="63">
        <f t="shared" si="15"/>
        <v>37</v>
      </c>
      <c r="M8" s="64">
        <v>9</v>
      </c>
      <c r="N8" s="65">
        <f>IF(M8,VLOOKUP(M8,Point!$A$3:$B$122,2),0)</f>
        <v>127</v>
      </c>
      <c r="O8" s="66">
        <f t="shared" si="16"/>
        <v>37</v>
      </c>
      <c r="P8" s="67">
        <v>12</v>
      </c>
      <c r="Q8" s="64">
        <v>59</v>
      </c>
      <c r="R8" s="68">
        <v>49</v>
      </c>
      <c r="S8" s="69">
        <f t="shared" si="5"/>
        <v>46789</v>
      </c>
      <c r="T8" s="67">
        <v>13</v>
      </c>
      <c r="U8" s="83">
        <v>2</v>
      </c>
      <c r="V8" s="84">
        <v>10</v>
      </c>
      <c r="W8" s="69">
        <f t="shared" si="6"/>
        <v>46930</v>
      </c>
      <c r="X8" s="69">
        <f t="shared" si="7"/>
        <v>141</v>
      </c>
      <c r="Y8" s="70"/>
      <c r="Z8" s="71"/>
      <c r="AA8" s="72"/>
      <c r="AB8" s="73" t="str">
        <f t="shared" si="8"/>
        <v/>
      </c>
      <c r="AC8" s="70"/>
      <c r="AD8" s="71"/>
      <c r="AE8" s="85"/>
      <c r="AF8" s="73" t="str">
        <f t="shared" si="9"/>
        <v/>
      </c>
      <c r="AG8" s="73" t="str">
        <f t="shared" si="10"/>
        <v/>
      </c>
      <c r="AH8" s="54">
        <f t="shared" si="11"/>
        <v>141</v>
      </c>
      <c r="AI8" s="74">
        <f t="shared" si="12"/>
        <v>2</v>
      </c>
      <c r="AJ8" s="65">
        <f>IF(AI8&lt;&gt;"",VLOOKUP(AI8,Point!$A$3:$B$122,2),0)</f>
        <v>147</v>
      </c>
      <c r="AK8" s="75">
        <f t="shared" si="17"/>
        <v>37</v>
      </c>
      <c r="AL8" s="72"/>
      <c r="AM8" s="76"/>
      <c r="AN8" s="76"/>
      <c r="AO8" s="77"/>
      <c r="AP8" s="78" t="str">
        <f t="shared" si="13"/>
        <v/>
      </c>
      <c r="AQ8" s="78" t="str">
        <f t="shared" si="14"/>
        <v/>
      </c>
      <c r="AR8" s="65">
        <f>IF(AP8&lt;&gt;"",VLOOKUP(AQ8,Point!$A$3:$B$122,2),0)</f>
        <v>0</v>
      </c>
      <c r="AS8" s="66">
        <f t="shared" si="18"/>
        <v>37</v>
      </c>
    </row>
    <row r="9" spans="1:45" ht="12.95" customHeight="1" x14ac:dyDescent="0.2">
      <c r="A9" s="54">
        <f t="shared" si="0"/>
        <v>5</v>
      </c>
      <c r="B9" s="55">
        <f t="shared" si="1"/>
        <v>273</v>
      </c>
      <c r="C9" s="56">
        <v>24</v>
      </c>
      <c r="D9" s="57" t="s">
        <v>56</v>
      </c>
      <c r="E9" s="57" t="s">
        <v>57</v>
      </c>
      <c r="F9" s="57" t="s">
        <v>58</v>
      </c>
      <c r="G9" s="58" t="s">
        <v>44</v>
      </c>
      <c r="H9" s="59" t="s">
        <v>45</v>
      </c>
      <c r="I9" s="60">
        <v>6</v>
      </c>
      <c r="J9" s="61">
        <f t="shared" si="2"/>
        <v>5</v>
      </c>
      <c r="K9" s="62" t="str">
        <f t="shared" si="3"/>
        <v/>
      </c>
      <c r="L9" s="63">
        <f t="shared" si="15"/>
        <v>24</v>
      </c>
      <c r="M9" s="64">
        <v>6</v>
      </c>
      <c r="N9" s="65">
        <f>IF(M9,VLOOKUP(M9,Point!$A$3:$B$122,2),0)</f>
        <v>135</v>
      </c>
      <c r="O9" s="66">
        <f t="shared" si="16"/>
        <v>24</v>
      </c>
      <c r="P9" s="67">
        <v>13</v>
      </c>
      <c r="Q9" s="64">
        <v>4</v>
      </c>
      <c r="R9" s="68">
        <v>2</v>
      </c>
      <c r="S9" s="69">
        <f t="shared" si="5"/>
        <v>47042</v>
      </c>
      <c r="T9" s="67">
        <v>13</v>
      </c>
      <c r="U9" s="64">
        <v>7</v>
      </c>
      <c r="V9" s="68">
        <v>0</v>
      </c>
      <c r="W9" s="69">
        <f t="shared" si="6"/>
        <v>47220</v>
      </c>
      <c r="X9" s="69">
        <f t="shared" si="7"/>
        <v>178</v>
      </c>
      <c r="Y9" s="70"/>
      <c r="Z9" s="71"/>
      <c r="AA9" s="72"/>
      <c r="AB9" s="73" t="str">
        <f t="shared" si="8"/>
        <v/>
      </c>
      <c r="AC9" s="70"/>
      <c r="AD9" s="71"/>
      <c r="AE9" s="72"/>
      <c r="AF9" s="73" t="str">
        <f t="shared" si="9"/>
        <v/>
      </c>
      <c r="AG9" s="73" t="str">
        <f t="shared" si="10"/>
        <v/>
      </c>
      <c r="AH9" s="54">
        <f t="shared" si="11"/>
        <v>178</v>
      </c>
      <c r="AI9" s="74">
        <f t="shared" si="12"/>
        <v>5</v>
      </c>
      <c r="AJ9" s="65">
        <f>IF(AI9&lt;&gt;"",VLOOKUP(AI9,Point!$A$3:$B$122,2),0)</f>
        <v>138</v>
      </c>
      <c r="AK9" s="75">
        <f t="shared" si="17"/>
        <v>24</v>
      </c>
      <c r="AL9" s="72"/>
      <c r="AM9" s="76"/>
      <c r="AN9" s="76"/>
      <c r="AO9" s="77"/>
      <c r="AP9" s="78" t="str">
        <f t="shared" si="13"/>
        <v/>
      </c>
      <c r="AQ9" s="78" t="str">
        <f t="shared" si="14"/>
        <v/>
      </c>
      <c r="AR9" s="65">
        <f>IF(AP9&lt;&gt;"",VLOOKUP(AQ9,Point!$A$3:$B$122,2),0)</f>
        <v>0</v>
      </c>
      <c r="AS9" s="66">
        <f t="shared" si="18"/>
        <v>24</v>
      </c>
    </row>
    <row r="10" spans="1:45" ht="12.95" customHeight="1" x14ac:dyDescent="0.2">
      <c r="A10" s="54">
        <f t="shared" si="0"/>
        <v>6</v>
      </c>
      <c r="B10" s="80">
        <f t="shared" si="1"/>
        <v>271</v>
      </c>
      <c r="C10" s="81">
        <v>38</v>
      </c>
      <c r="D10" s="79" t="s">
        <v>59</v>
      </c>
      <c r="E10" s="79" t="s">
        <v>60</v>
      </c>
      <c r="F10" s="79" t="s">
        <v>48</v>
      </c>
      <c r="G10" s="58" t="s">
        <v>44</v>
      </c>
      <c r="H10" s="59" t="s">
        <v>52</v>
      </c>
      <c r="I10" s="60">
        <v>3</v>
      </c>
      <c r="J10" s="61">
        <f t="shared" si="2"/>
        <v>9</v>
      </c>
      <c r="K10" s="62" t="str">
        <f t="shared" si="3"/>
        <v/>
      </c>
      <c r="L10" s="63">
        <f t="shared" si="15"/>
        <v>38</v>
      </c>
      <c r="M10" s="64">
        <v>3</v>
      </c>
      <c r="N10" s="65">
        <f>IF(M10,VLOOKUP(M10,Point!$A$3:$B$122,2),0)</f>
        <v>144</v>
      </c>
      <c r="O10" s="66">
        <f t="shared" si="16"/>
        <v>38</v>
      </c>
      <c r="P10" s="67">
        <v>13</v>
      </c>
      <c r="Q10" s="64">
        <v>6</v>
      </c>
      <c r="R10" s="68">
        <v>11</v>
      </c>
      <c r="S10" s="69">
        <f t="shared" si="5"/>
        <v>47171</v>
      </c>
      <c r="T10" s="67">
        <v>13</v>
      </c>
      <c r="U10" s="64">
        <v>9</v>
      </c>
      <c r="V10" s="68">
        <v>59</v>
      </c>
      <c r="W10" s="69">
        <f t="shared" si="6"/>
        <v>47399</v>
      </c>
      <c r="X10" s="69">
        <f t="shared" si="7"/>
        <v>228</v>
      </c>
      <c r="Y10" s="70"/>
      <c r="Z10" s="71"/>
      <c r="AA10" s="72"/>
      <c r="AB10" s="73" t="str">
        <f t="shared" si="8"/>
        <v/>
      </c>
      <c r="AC10" s="70"/>
      <c r="AD10" s="71"/>
      <c r="AE10" s="85"/>
      <c r="AF10" s="73" t="str">
        <f t="shared" si="9"/>
        <v/>
      </c>
      <c r="AG10" s="73" t="str">
        <f t="shared" si="10"/>
        <v/>
      </c>
      <c r="AH10" s="54">
        <f t="shared" si="11"/>
        <v>228</v>
      </c>
      <c r="AI10" s="74">
        <f t="shared" si="12"/>
        <v>9</v>
      </c>
      <c r="AJ10" s="65">
        <f>IF(AI10&lt;&gt;"",VLOOKUP(AI10,Point!$A$3:$B$122,2),0)</f>
        <v>127</v>
      </c>
      <c r="AK10" s="75">
        <f t="shared" si="17"/>
        <v>38</v>
      </c>
      <c r="AL10" s="72"/>
      <c r="AM10" s="76"/>
      <c r="AN10" s="76"/>
      <c r="AO10" s="77"/>
      <c r="AP10" s="78" t="str">
        <f t="shared" si="13"/>
        <v/>
      </c>
      <c r="AQ10" s="78" t="str">
        <f t="shared" si="14"/>
        <v/>
      </c>
      <c r="AR10" s="65">
        <f>IF(AP10&lt;&gt;"",VLOOKUP(AQ10,Point!$A$3:$B$122,2),0)</f>
        <v>0</v>
      </c>
      <c r="AS10" s="66">
        <f t="shared" si="18"/>
        <v>38</v>
      </c>
    </row>
    <row r="11" spans="1:45" ht="15" customHeight="1" x14ac:dyDescent="0.2">
      <c r="A11" s="54">
        <f t="shared" si="0"/>
        <v>7</v>
      </c>
      <c r="B11" s="55">
        <f t="shared" si="1"/>
        <v>270</v>
      </c>
      <c r="C11" s="56">
        <v>16</v>
      </c>
      <c r="D11" s="57" t="s">
        <v>61</v>
      </c>
      <c r="E11" s="57" t="s">
        <v>62</v>
      </c>
      <c r="F11" s="57" t="s">
        <v>63</v>
      </c>
      <c r="G11" s="58" t="s">
        <v>44</v>
      </c>
      <c r="H11" s="59" t="s">
        <v>45</v>
      </c>
      <c r="I11" s="60">
        <v>7</v>
      </c>
      <c r="J11" s="61">
        <f t="shared" si="2"/>
        <v>5</v>
      </c>
      <c r="K11" s="62" t="str">
        <f t="shared" si="3"/>
        <v/>
      </c>
      <c r="L11" s="63">
        <f t="shared" si="15"/>
        <v>16</v>
      </c>
      <c r="M11" s="64">
        <v>7</v>
      </c>
      <c r="N11" s="65">
        <f>IF(M11,VLOOKUP(M11,Point!$A$3:$B$122,2),0)</f>
        <v>132</v>
      </c>
      <c r="O11" s="66">
        <f t="shared" si="16"/>
        <v>16</v>
      </c>
      <c r="P11" s="67">
        <v>13</v>
      </c>
      <c r="Q11" s="64">
        <v>2</v>
      </c>
      <c r="R11" s="68">
        <v>27</v>
      </c>
      <c r="S11" s="69">
        <f t="shared" si="5"/>
        <v>46947</v>
      </c>
      <c r="T11" s="67">
        <v>13</v>
      </c>
      <c r="U11" s="64">
        <v>5</v>
      </c>
      <c r="V11" s="68">
        <v>25</v>
      </c>
      <c r="W11" s="69">
        <f t="shared" si="6"/>
        <v>47125</v>
      </c>
      <c r="X11" s="69">
        <f t="shared" si="7"/>
        <v>178</v>
      </c>
      <c r="Y11" s="70"/>
      <c r="Z11" s="71"/>
      <c r="AA11" s="68">
        <v>0</v>
      </c>
      <c r="AB11" s="69">
        <f t="shared" si="8"/>
        <v>0</v>
      </c>
      <c r="AC11" s="70"/>
      <c r="AD11" s="71"/>
      <c r="AE11" s="72"/>
      <c r="AF11" s="73" t="str">
        <f t="shared" si="9"/>
        <v/>
      </c>
      <c r="AG11" s="73" t="str">
        <f t="shared" si="10"/>
        <v/>
      </c>
      <c r="AH11" s="54">
        <f t="shared" si="11"/>
        <v>178</v>
      </c>
      <c r="AI11" s="74">
        <f t="shared" si="12"/>
        <v>5</v>
      </c>
      <c r="AJ11" s="65">
        <f>IF(AI11&lt;&gt;"",VLOOKUP(AI11,Point!$A$3:$B$122,2),0)</f>
        <v>138</v>
      </c>
      <c r="AK11" s="86">
        <f t="shared" si="17"/>
        <v>16</v>
      </c>
      <c r="AL11" s="72"/>
      <c r="AM11" s="76"/>
      <c r="AN11" s="76"/>
      <c r="AO11" s="77"/>
      <c r="AP11" s="78" t="str">
        <f t="shared" si="13"/>
        <v/>
      </c>
      <c r="AQ11" s="78" t="str">
        <f t="shared" si="14"/>
        <v/>
      </c>
      <c r="AR11" s="65">
        <f>IF(AP11&lt;&gt;"",VLOOKUP(AQ11,Point!$A$3:$B$122,2),0)</f>
        <v>0</v>
      </c>
      <c r="AS11" s="66">
        <f t="shared" si="18"/>
        <v>16</v>
      </c>
    </row>
    <row r="12" spans="1:45" ht="15" customHeight="1" x14ac:dyDescent="0.2">
      <c r="A12" s="54">
        <f t="shared" si="0"/>
        <v>8</v>
      </c>
      <c r="B12" s="55">
        <f t="shared" si="1"/>
        <v>269</v>
      </c>
      <c r="C12" s="56">
        <v>6</v>
      </c>
      <c r="D12" s="57" t="s">
        <v>64</v>
      </c>
      <c r="E12" s="57" t="s">
        <v>65</v>
      </c>
      <c r="F12" s="57" t="s">
        <v>66</v>
      </c>
      <c r="G12" s="58" t="s">
        <v>44</v>
      </c>
      <c r="H12" s="59" t="s">
        <v>45</v>
      </c>
      <c r="I12" s="60">
        <v>10</v>
      </c>
      <c r="J12" s="61">
        <f t="shared" si="2"/>
        <v>3</v>
      </c>
      <c r="K12" s="62" t="str">
        <f t="shared" si="3"/>
        <v/>
      </c>
      <c r="L12" s="63">
        <f t="shared" si="15"/>
        <v>6</v>
      </c>
      <c r="M12" s="64">
        <v>10</v>
      </c>
      <c r="N12" s="65">
        <f>IF(M12,VLOOKUP(M12,Point!$A$3:$B$122,2),0)</f>
        <v>125</v>
      </c>
      <c r="O12" s="66">
        <f t="shared" si="16"/>
        <v>6</v>
      </c>
      <c r="P12" s="67">
        <v>13</v>
      </c>
      <c r="Q12" s="64">
        <v>0</v>
      </c>
      <c r="R12" s="68">
        <v>19</v>
      </c>
      <c r="S12" s="69">
        <f t="shared" si="5"/>
        <v>46819</v>
      </c>
      <c r="T12" s="67">
        <v>13</v>
      </c>
      <c r="U12" s="64">
        <v>2</v>
      </c>
      <c r="V12" s="68">
        <v>53</v>
      </c>
      <c r="W12" s="69">
        <f t="shared" si="6"/>
        <v>46973</v>
      </c>
      <c r="X12" s="69">
        <f t="shared" si="7"/>
        <v>154</v>
      </c>
      <c r="Y12" s="70"/>
      <c r="Z12" s="71"/>
      <c r="AA12" s="68">
        <v>0</v>
      </c>
      <c r="AB12" s="69">
        <f t="shared" si="8"/>
        <v>0</v>
      </c>
      <c r="AC12" s="70"/>
      <c r="AD12" s="71"/>
      <c r="AE12" s="72"/>
      <c r="AF12" s="73" t="str">
        <f t="shared" si="9"/>
        <v/>
      </c>
      <c r="AG12" s="73" t="str">
        <f t="shared" si="10"/>
        <v/>
      </c>
      <c r="AH12" s="54">
        <f t="shared" si="11"/>
        <v>154</v>
      </c>
      <c r="AI12" s="74">
        <f t="shared" si="12"/>
        <v>3</v>
      </c>
      <c r="AJ12" s="65">
        <f>IF(AI12&lt;&gt;"",VLOOKUP(AI12,Point!$A$3:$B$122,2),0)</f>
        <v>144</v>
      </c>
      <c r="AK12" s="87">
        <f t="shared" si="17"/>
        <v>6</v>
      </c>
      <c r="AL12" s="72"/>
      <c r="AM12" s="76"/>
      <c r="AN12" s="76"/>
      <c r="AO12" s="77"/>
      <c r="AP12" s="78" t="str">
        <f t="shared" si="13"/>
        <v/>
      </c>
      <c r="AQ12" s="78" t="str">
        <f t="shared" si="14"/>
        <v/>
      </c>
      <c r="AR12" s="65">
        <f>IF(AP12&lt;&gt;"",VLOOKUP(AQ12,Point!$A$3:$B$122,2),0)</f>
        <v>0</v>
      </c>
      <c r="AS12" s="66">
        <f t="shared" si="18"/>
        <v>6</v>
      </c>
    </row>
    <row r="13" spans="1:45" ht="15" customHeight="1" x14ac:dyDescent="0.2">
      <c r="A13" s="54">
        <f t="shared" si="0"/>
        <v>9</v>
      </c>
      <c r="B13" s="55">
        <f t="shared" si="1"/>
        <v>267</v>
      </c>
      <c r="C13" s="56">
        <v>23</v>
      </c>
      <c r="D13" s="79" t="s">
        <v>67</v>
      </c>
      <c r="E13" s="79" t="s">
        <v>68</v>
      </c>
      <c r="F13" s="79" t="s">
        <v>69</v>
      </c>
      <c r="G13" s="58" t="s">
        <v>44</v>
      </c>
      <c r="H13" s="59" t="s">
        <v>52</v>
      </c>
      <c r="I13" s="60">
        <v>5</v>
      </c>
      <c r="J13" s="61">
        <f t="shared" si="2"/>
        <v>8</v>
      </c>
      <c r="K13" s="62" t="str">
        <f t="shared" si="3"/>
        <v/>
      </c>
      <c r="L13" s="63">
        <f t="shared" si="15"/>
        <v>23</v>
      </c>
      <c r="M13" s="64">
        <v>5</v>
      </c>
      <c r="N13" s="65">
        <f>IF(M13,VLOOKUP(M13,Point!$A$3:$B$122,2),0)</f>
        <v>138</v>
      </c>
      <c r="O13" s="66">
        <f t="shared" si="16"/>
        <v>23</v>
      </c>
      <c r="P13" s="67">
        <v>13</v>
      </c>
      <c r="Q13" s="64">
        <v>1</v>
      </c>
      <c r="R13" s="68">
        <v>54</v>
      </c>
      <c r="S13" s="69">
        <f t="shared" si="5"/>
        <v>46914</v>
      </c>
      <c r="T13" s="67">
        <v>13</v>
      </c>
      <c r="U13" s="64">
        <v>5</v>
      </c>
      <c r="V13" s="68">
        <v>35</v>
      </c>
      <c r="W13" s="69">
        <f t="shared" si="6"/>
        <v>47135</v>
      </c>
      <c r="X13" s="69">
        <f t="shared" si="7"/>
        <v>221</v>
      </c>
      <c r="Y13" s="70"/>
      <c r="Z13" s="71"/>
      <c r="AA13" s="68">
        <v>0</v>
      </c>
      <c r="AB13" s="69">
        <f t="shared" si="8"/>
        <v>0</v>
      </c>
      <c r="AC13" s="70"/>
      <c r="AD13" s="71"/>
      <c r="AE13" s="72"/>
      <c r="AF13" s="73" t="str">
        <f t="shared" si="9"/>
        <v/>
      </c>
      <c r="AG13" s="73" t="str">
        <f t="shared" si="10"/>
        <v/>
      </c>
      <c r="AH13" s="54">
        <f t="shared" si="11"/>
        <v>221</v>
      </c>
      <c r="AI13" s="74">
        <f t="shared" si="12"/>
        <v>8</v>
      </c>
      <c r="AJ13" s="65">
        <f>IF(AI13&lt;&gt;"",VLOOKUP(AI13,Point!$A$3:$B$122,2),0)</f>
        <v>129</v>
      </c>
      <c r="AK13" s="75">
        <f t="shared" si="17"/>
        <v>23</v>
      </c>
      <c r="AL13" s="72"/>
      <c r="AM13" s="76"/>
      <c r="AN13" s="76"/>
      <c r="AO13" s="77"/>
      <c r="AP13" s="78" t="str">
        <f t="shared" si="13"/>
        <v/>
      </c>
      <c r="AQ13" s="78" t="str">
        <f t="shared" si="14"/>
        <v/>
      </c>
      <c r="AR13" s="65">
        <f>IF(AP13&lt;&gt;"",VLOOKUP(AQ13,Point!$A$3:$B$122,2),0)</f>
        <v>0</v>
      </c>
      <c r="AS13" s="66">
        <f t="shared" si="18"/>
        <v>23</v>
      </c>
    </row>
    <row r="14" spans="1:45" ht="15" customHeight="1" x14ac:dyDescent="0.2">
      <c r="A14" s="54">
        <f t="shared" si="0"/>
        <v>10</v>
      </c>
      <c r="B14" s="55">
        <f t="shared" si="1"/>
        <v>254</v>
      </c>
      <c r="C14" s="56">
        <v>25</v>
      </c>
      <c r="D14" s="79" t="s">
        <v>70</v>
      </c>
      <c r="E14" s="79" t="s">
        <v>71</v>
      </c>
      <c r="F14" s="79" t="s">
        <v>48</v>
      </c>
      <c r="G14" s="58" t="s">
        <v>44</v>
      </c>
      <c r="H14" s="59" t="s">
        <v>52</v>
      </c>
      <c r="I14" s="60">
        <v>8</v>
      </c>
      <c r="J14" s="61">
        <f t="shared" si="2"/>
        <v>10</v>
      </c>
      <c r="K14" s="62" t="str">
        <f t="shared" si="3"/>
        <v/>
      </c>
      <c r="L14" s="63">
        <f t="shared" si="15"/>
        <v>25</v>
      </c>
      <c r="M14" s="64">
        <v>8</v>
      </c>
      <c r="N14" s="65">
        <f>IF(M14,VLOOKUP(M14,Point!$A$3:$B$122,2),0)</f>
        <v>129</v>
      </c>
      <c r="O14" s="66">
        <f t="shared" si="16"/>
        <v>25</v>
      </c>
      <c r="P14" s="67">
        <v>13</v>
      </c>
      <c r="Q14" s="64">
        <v>2</v>
      </c>
      <c r="R14" s="68">
        <v>57</v>
      </c>
      <c r="S14" s="69">
        <f t="shared" si="5"/>
        <v>46977</v>
      </c>
      <c r="T14" s="67">
        <v>13</v>
      </c>
      <c r="U14" s="64">
        <v>7</v>
      </c>
      <c r="V14" s="68">
        <v>27</v>
      </c>
      <c r="W14" s="69">
        <f t="shared" si="6"/>
        <v>47247</v>
      </c>
      <c r="X14" s="69">
        <f t="shared" si="7"/>
        <v>270</v>
      </c>
      <c r="Y14" s="70"/>
      <c r="Z14" s="71"/>
      <c r="AA14" s="68">
        <v>0</v>
      </c>
      <c r="AB14" s="69">
        <f t="shared" si="8"/>
        <v>0</v>
      </c>
      <c r="AC14" s="70"/>
      <c r="AD14" s="71"/>
      <c r="AE14" s="72"/>
      <c r="AF14" s="73" t="str">
        <f t="shared" si="9"/>
        <v/>
      </c>
      <c r="AG14" s="73" t="str">
        <f t="shared" si="10"/>
        <v/>
      </c>
      <c r="AH14" s="54">
        <f t="shared" si="11"/>
        <v>270</v>
      </c>
      <c r="AI14" s="74">
        <f t="shared" si="12"/>
        <v>10</v>
      </c>
      <c r="AJ14" s="65">
        <f>IF(AI14&lt;&gt;"",VLOOKUP(AI14,Point!$A$3:$B$122,2),0)</f>
        <v>125</v>
      </c>
      <c r="AK14" s="75">
        <f t="shared" si="17"/>
        <v>25</v>
      </c>
      <c r="AL14" s="72"/>
      <c r="AM14" s="76"/>
      <c r="AN14" s="76"/>
      <c r="AO14" s="77"/>
      <c r="AP14" s="78" t="str">
        <f t="shared" si="13"/>
        <v/>
      </c>
      <c r="AQ14" s="78" t="str">
        <f t="shared" si="14"/>
        <v/>
      </c>
      <c r="AR14" s="65">
        <f>IF(AP14&lt;&gt;"",VLOOKUP(AQ14,Point!$A$3:$B$122,2),0)</f>
        <v>0</v>
      </c>
      <c r="AS14" s="66">
        <f t="shared" si="18"/>
        <v>25</v>
      </c>
    </row>
    <row r="15" spans="1:45" ht="12.95" customHeight="1" x14ac:dyDescent="0.2">
      <c r="A15" s="54">
        <f t="shared" si="0"/>
        <v>11</v>
      </c>
      <c r="B15" s="80">
        <f t="shared" si="1"/>
        <v>246</v>
      </c>
      <c r="C15" s="81">
        <v>33</v>
      </c>
      <c r="D15" s="82" t="s">
        <v>72</v>
      </c>
      <c r="E15" s="82" t="s">
        <v>50</v>
      </c>
      <c r="F15" s="82" t="s">
        <v>69</v>
      </c>
      <c r="G15" s="58" t="s">
        <v>55</v>
      </c>
      <c r="H15" s="59" t="s">
        <v>26</v>
      </c>
      <c r="I15" s="60">
        <v>11</v>
      </c>
      <c r="J15" s="61">
        <f t="shared" si="2"/>
        <v>11</v>
      </c>
      <c r="K15" s="62" t="str">
        <f t="shared" si="3"/>
        <v/>
      </c>
      <c r="L15" s="63">
        <f t="shared" si="15"/>
        <v>33</v>
      </c>
      <c r="M15" s="64">
        <v>11</v>
      </c>
      <c r="N15" s="65">
        <f>IF(M15,VLOOKUP(M15,Point!$A$3:$B$122,2),0)</f>
        <v>123</v>
      </c>
      <c r="O15" s="66">
        <f t="shared" si="16"/>
        <v>33</v>
      </c>
      <c r="P15" s="67">
        <v>13</v>
      </c>
      <c r="Q15" s="64">
        <v>4</v>
      </c>
      <c r="R15" s="68">
        <v>44</v>
      </c>
      <c r="S15" s="69">
        <f t="shared" si="5"/>
        <v>47084</v>
      </c>
      <c r="T15" s="67">
        <v>13</v>
      </c>
      <c r="U15" s="83">
        <v>10</v>
      </c>
      <c r="V15" s="84">
        <v>13</v>
      </c>
      <c r="W15" s="69">
        <f t="shared" si="6"/>
        <v>47413</v>
      </c>
      <c r="X15" s="69">
        <f t="shared" si="7"/>
        <v>329</v>
      </c>
      <c r="Y15" s="70"/>
      <c r="Z15" s="71"/>
      <c r="AA15" s="72"/>
      <c r="AB15" s="73" t="str">
        <f t="shared" si="8"/>
        <v/>
      </c>
      <c r="AC15" s="70"/>
      <c r="AD15" s="71"/>
      <c r="AE15" s="85"/>
      <c r="AF15" s="73" t="str">
        <f t="shared" si="9"/>
        <v/>
      </c>
      <c r="AG15" s="73" t="str">
        <f t="shared" si="10"/>
        <v/>
      </c>
      <c r="AH15" s="54">
        <f t="shared" si="11"/>
        <v>329</v>
      </c>
      <c r="AI15" s="74">
        <f t="shared" si="12"/>
        <v>11</v>
      </c>
      <c r="AJ15" s="65">
        <f>IF(AI15&lt;&gt;"",VLOOKUP(AI15,Point!$A$3:$B$122,2),0)</f>
        <v>123</v>
      </c>
      <c r="AK15" s="75">
        <f t="shared" si="17"/>
        <v>33</v>
      </c>
      <c r="AL15" s="72"/>
      <c r="AM15" s="76"/>
      <c r="AN15" s="76"/>
      <c r="AO15" s="77"/>
      <c r="AP15" s="78" t="str">
        <f t="shared" si="13"/>
        <v/>
      </c>
      <c r="AQ15" s="78" t="str">
        <f t="shared" si="14"/>
        <v/>
      </c>
      <c r="AR15" s="65">
        <f>IF(AP15&lt;&gt;"",VLOOKUP(AQ15,Point!$A$3:$B$122,2),0)</f>
        <v>0</v>
      </c>
      <c r="AS15" s="66">
        <f t="shared" si="18"/>
        <v>33</v>
      </c>
    </row>
  </sheetData>
  <mergeCells count="7">
    <mergeCell ref="A2:B2"/>
    <mergeCell ref="M2:N2"/>
    <mergeCell ref="P2:AJ2"/>
    <mergeCell ref="AL2:AR2"/>
    <mergeCell ref="J2:J4"/>
    <mergeCell ref="I2:I4"/>
    <mergeCell ref="K2:K4"/>
  </mergeCells>
  <pageMargins left="0.39370077848434448" right="0.39370077848434448" top="0.39370077848434448" bottom="0.39370077848434448" header="0.11811023205518723" footer="0.11811023205518723"/>
  <pageSetup paperSize="0" scale="80" orientation="portrait" horizontalDpi="0" verticalDpi="2048"/>
  <headerFooter alignWithMargins="0">
    <oddHeader>&amp;C&amp;"+,Regular"&amp;14&amp;K000000POU</oddHead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7"/>
  <sheetViews>
    <sheetView showGridLines="0" workbookViewId="0"/>
  </sheetViews>
  <sheetFormatPr baseColWidth="10" defaultRowHeight="13.15" customHeight="1" x14ac:dyDescent="0.2"/>
  <cols>
    <col min="1" max="1" width="7.625" style="1" customWidth="1"/>
    <col min="2" max="2" width="9.375" style="1" customWidth="1"/>
    <col min="3" max="3" width="7.5" style="1" customWidth="1"/>
    <col min="4" max="4" width="12.625" style="1" customWidth="1"/>
    <col min="5" max="5" width="8.5" style="1" customWidth="1"/>
    <col min="6" max="6" width="13.125" style="1" customWidth="1"/>
    <col min="7" max="7" width="4.375" style="1" customWidth="1"/>
    <col min="8" max="11" width="5.375" style="1" customWidth="1"/>
    <col min="12" max="12" width="7" style="1" customWidth="1"/>
    <col min="13" max="13" width="6" style="1" customWidth="1"/>
    <col min="14" max="14" width="6.625" style="1" customWidth="1"/>
    <col min="15" max="17" width="5.375" style="1" customWidth="1"/>
    <col min="18" max="20" width="6.625" style="1" customWidth="1"/>
    <col min="21" max="21" width="4.625" style="1" customWidth="1"/>
    <col min="22" max="24" width="6.625" style="1" customWidth="1"/>
    <col min="25" max="26" width="6.875" style="1" customWidth="1"/>
    <col min="27" max="32" width="6.625" style="1" customWidth="1"/>
    <col min="33" max="33" width="8.625" style="1" customWidth="1"/>
    <col min="34" max="34" width="8.375" style="1" customWidth="1"/>
    <col min="35" max="35" width="5" style="1" customWidth="1"/>
    <col min="36" max="37" width="5.375" style="1" customWidth="1"/>
    <col min="38" max="38" width="6.625" style="1" customWidth="1"/>
    <col min="39" max="39" width="6.5" style="1" customWidth="1"/>
    <col min="40" max="40" width="6.625" style="1" customWidth="1"/>
    <col min="41" max="41" width="6.875" style="1" customWidth="1"/>
    <col min="42" max="42" width="5.625" style="1" customWidth="1"/>
    <col min="43" max="43" width="4.625" style="1" customWidth="1"/>
    <col min="44" max="44" width="7.125" style="1" customWidth="1"/>
    <col min="45" max="45" width="5.375" style="1" customWidth="1"/>
    <col min="46" max="256" width="11" style="1" customWidth="1"/>
  </cols>
  <sheetData>
    <row r="1" spans="1:45" ht="62.85" customHeight="1" x14ac:dyDescent="0.5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17.25" customHeight="1" x14ac:dyDescent="0.2">
      <c r="A2" s="136" t="s">
        <v>1</v>
      </c>
      <c r="B2" s="137"/>
      <c r="C2" s="6" t="s">
        <v>73</v>
      </c>
      <c r="D2" s="7"/>
      <c r="E2" s="7"/>
      <c r="F2" s="7"/>
      <c r="G2" s="7"/>
      <c r="H2" s="88"/>
      <c r="I2" s="132" t="s">
        <v>3</v>
      </c>
      <c r="J2" s="130" t="s">
        <v>4</v>
      </c>
      <c r="K2" s="134" t="s">
        <v>5</v>
      </c>
      <c r="L2" s="9"/>
      <c r="M2" s="123" t="s">
        <v>3</v>
      </c>
      <c r="N2" s="124"/>
      <c r="O2" s="11"/>
      <c r="P2" s="125" t="s">
        <v>4</v>
      </c>
      <c r="Q2" s="126"/>
      <c r="R2" s="126"/>
      <c r="S2" s="127"/>
      <c r="T2" s="126"/>
      <c r="U2" s="126"/>
      <c r="V2" s="126"/>
      <c r="W2" s="127"/>
      <c r="X2" s="127"/>
      <c r="Y2" s="126"/>
      <c r="Z2" s="126"/>
      <c r="AA2" s="126"/>
      <c r="AB2" s="127"/>
      <c r="AC2" s="126"/>
      <c r="AD2" s="126"/>
      <c r="AE2" s="126"/>
      <c r="AF2" s="126"/>
      <c r="AG2" s="126"/>
      <c r="AH2" s="126"/>
      <c r="AI2" s="126"/>
      <c r="AJ2" s="128"/>
      <c r="AK2" s="11"/>
      <c r="AL2" s="125" t="s">
        <v>5</v>
      </c>
      <c r="AM2" s="126"/>
      <c r="AN2" s="126"/>
      <c r="AO2" s="126"/>
      <c r="AP2" s="127"/>
      <c r="AQ2" s="127"/>
      <c r="AR2" s="129"/>
      <c r="AS2" s="11"/>
    </row>
    <row r="3" spans="1:45" ht="17.25" customHeight="1" x14ac:dyDescent="0.2">
      <c r="A3" s="12" t="s">
        <v>6</v>
      </c>
      <c r="B3" s="12" t="s">
        <v>7</v>
      </c>
      <c r="C3" s="13"/>
      <c r="D3" s="14"/>
      <c r="E3" s="14"/>
      <c r="F3" s="14"/>
      <c r="G3" s="15"/>
      <c r="H3" s="16"/>
      <c r="I3" s="133"/>
      <c r="J3" s="131"/>
      <c r="K3" s="135"/>
      <c r="L3" s="17"/>
      <c r="M3" s="18"/>
      <c r="N3" s="19"/>
      <c r="O3" s="20"/>
      <c r="P3" s="21" t="s">
        <v>8</v>
      </c>
      <c r="Q3" s="22"/>
      <c r="R3" s="23"/>
      <c r="S3" s="24"/>
      <c r="T3" s="21" t="s">
        <v>9</v>
      </c>
      <c r="U3" s="22"/>
      <c r="V3" s="23"/>
      <c r="W3" s="25"/>
      <c r="X3" s="26"/>
      <c r="Y3" s="21" t="s">
        <v>10</v>
      </c>
      <c r="Z3" s="27"/>
      <c r="AA3" s="10"/>
      <c r="AB3" s="28"/>
      <c r="AC3" s="21" t="s">
        <v>11</v>
      </c>
      <c r="AD3" s="27"/>
      <c r="AE3" s="23"/>
      <c r="AF3" s="29"/>
      <c r="AG3" s="30"/>
      <c r="AH3" s="31"/>
      <c r="AI3" s="22"/>
      <c r="AJ3" s="23"/>
      <c r="AK3" s="20"/>
      <c r="AL3" s="32" t="s">
        <v>12</v>
      </c>
      <c r="AM3" s="32" t="s">
        <v>13</v>
      </c>
      <c r="AN3" s="32" t="s">
        <v>14</v>
      </c>
      <c r="AO3" s="32" t="s">
        <v>15</v>
      </c>
      <c r="AP3" s="13"/>
      <c r="AQ3" s="15"/>
      <c r="AR3" s="33"/>
      <c r="AS3" s="20"/>
    </row>
    <row r="4" spans="1:45" ht="30" customHeight="1" x14ac:dyDescent="0.2">
      <c r="A4" s="34" t="s">
        <v>16</v>
      </c>
      <c r="B4" s="34" t="s">
        <v>17</v>
      </c>
      <c r="C4" s="35" t="s">
        <v>18</v>
      </c>
      <c r="D4" s="36" t="s">
        <v>19</v>
      </c>
      <c r="E4" s="36" t="s">
        <v>20</v>
      </c>
      <c r="F4" s="36" t="s">
        <v>21</v>
      </c>
      <c r="G4" s="37" t="s">
        <v>22</v>
      </c>
      <c r="H4" s="38" t="s">
        <v>23</v>
      </c>
      <c r="I4" s="133"/>
      <c r="J4" s="131"/>
      <c r="K4" s="135"/>
      <c r="L4" s="39" t="s">
        <v>18</v>
      </c>
      <c r="M4" s="40" t="s">
        <v>24</v>
      </c>
      <c r="N4" s="41" t="s">
        <v>25</v>
      </c>
      <c r="O4" s="42" t="s">
        <v>18</v>
      </c>
      <c r="P4" s="43" t="s">
        <v>26</v>
      </c>
      <c r="Q4" s="40" t="s">
        <v>27</v>
      </c>
      <c r="R4" s="44" t="s">
        <v>28</v>
      </c>
      <c r="S4" s="45"/>
      <c r="T4" s="43" t="s">
        <v>26</v>
      </c>
      <c r="U4" s="40" t="s">
        <v>27</v>
      </c>
      <c r="V4" s="44" t="s">
        <v>28</v>
      </c>
      <c r="W4" s="46"/>
      <c r="X4" s="47" t="s">
        <v>29</v>
      </c>
      <c r="Y4" s="43" t="s">
        <v>26</v>
      </c>
      <c r="Z4" s="40" t="s">
        <v>27</v>
      </c>
      <c r="AA4" s="44" t="s">
        <v>28</v>
      </c>
      <c r="AB4" s="48"/>
      <c r="AC4" s="49" t="s">
        <v>26</v>
      </c>
      <c r="AD4" s="40" t="s">
        <v>27</v>
      </c>
      <c r="AE4" s="44" t="s">
        <v>28</v>
      </c>
      <c r="AF4" s="50"/>
      <c r="AG4" s="47" t="s">
        <v>30</v>
      </c>
      <c r="AH4" s="49" t="s">
        <v>31</v>
      </c>
      <c r="AI4" s="40" t="s">
        <v>32</v>
      </c>
      <c r="AJ4" s="44" t="s">
        <v>33</v>
      </c>
      <c r="AK4" s="42" t="s">
        <v>18</v>
      </c>
      <c r="AL4" s="89" t="s">
        <v>34</v>
      </c>
      <c r="AM4" s="89" t="s">
        <v>35</v>
      </c>
      <c r="AN4" s="89" t="s">
        <v>36</v>
      </c>
      <c r="AO4" s="90" t="s">
        <v>37</v>
      </c>
      <c r="AP4" s="53" t="s">
        <v>38</v>
      </c>
      <c r="AQ4" s="40" t="s">
        <v>39</v>
      </c>
      <c r="AR4" s="44" t="s">
        <v>40</v>
      </c>
      <c r="AS4" s="42" t="s">
        <v>18</v>
      </c>
    </row>
    <row r="5" spans="1:45" ht="15" customHeight="1" x14ac:dyDescent="0.2">
      <c r="A5" s="54">
        <f>IF(C5,RANK(B5,$B$5:$B$47),"")</f>
        <v>1</v>
      </c>
      <c r="B5" s="55">
        <f t="shared" ref="B5:B47" si="0">IF(C5,(N5+AJ5+AR5),"")</f>
        <v>297</v>
      </c>
      <c r="C5" s="56">
        <v>132</v>
      </c>
      <c r="D5" s="57" t="s">
        <v>74</v>
      </c>
      <c r="E5" s="57" t="s">
        <v>75</v>
      </c>
      <c r="F5" s="57" t="s">
        <v>76</v>
      </c>
      <c r="G5" s="58" t="s">
        <v>77</v>
      </c>
      <c r="H5" s="59" t="s">
        <v>45</v>
      </c>
      <c r="I5" s="60">
        <v>2</v>
      </c>
      <c r="J5" s="61">
        <f t="shared" ref="J5:J47" si="1">IF(C5,AI5,"")</f>
        <v>1</v>
      </c>
      <c r="K5" s="62" t="str">
        <f t="shared" ref="K5:K47" si="2">IF(C5,AQ5,"")</f>
        <v/>
      </c>
      <c r="L5" s="91">
        <f t="shared" ref="L5:AS5" si="3">IF($C5,$C5,"")</f>
        <v>132</v>
      </c>
      <c r="M5" s="60">
        <v>2</v>
      </c>
      <c r="N5" s="65">
        <f>IF(M5,VLOOKUP(M5,Point!$A$3:$B$122,2),0)</f>
        <v>147</v>
      </c>
      <c r="O5" s="66">
        <f t="shared" si="3"/>
        <v>132</v>
      </c>
      <c r="P5" s="67">
        <v>13</v>
      </c>
      <c r="Q5" s="64">
        <v>15</v>
      </c>
      <c r="R5" s="68">
        <v>41</v>
      </c>
      <c r="S5" s="69">
        <f t="shared" ref="S5:S47" si="4">IF(R5&lt;&gt;"",P5*3600+Q5*60+R5,"")</f>
        <v>47741</v>
      </c>
      <c r="T5" s="67">
        <v>13</v>
      </c>
      <c r="U5" s="64">
        <v>17</v>
      </c>
      <c r="V5" s="68">
        <v>37</v>
      </c>
      <c r="W5" s="69">
        <f t="shared" ref="W5:W47" si="5">IF(V5&lt;&gt;"",T5*3600+U5*60+V5,"")</f>
        <v>47857</v>
      </c>
      <c r="X5" s="69">
        <f t="shared" ref="X5:X47" si="6">IF(V5&lt;&gt;"",W5-S5,"")</f>
        <v>116</v>
      </c>
      <c r="Y5" s="70"/>
      <c r="Z5" s="71"/>
      <c r="AA5" s="72"/>
      <c r="AB5" s="73" t="str">
        <f>IF(AA6&lt;&gt;"",Y5*3600+Z5*60+AA6,"")</f>
        <v/>
      </c>
      <c r="AC5" s="70"/>
      <c r="AD5" s="71"/>
      <c r="AE5" s="72"/>
      <c r="AF5" s="73" t="str">
        <f t="shared" ref="AF5:AF47" si="7">IF(AE5&lt;&gt;"",AC5*3600+AD5*60+AE5,"")</f>
        <v/>
      </c>
      <c r="AG5" s="73" t="str">
        <f t="shared" ref="AG5:AG47" si="8">IF(AE5&lt;&gt;"",AF5-AB5,"")</f>
        <v/>
      </c>
      <c r="AH5" s="54">
        <f t="shared" ref="AH5:AH47" si="9">IF(OR(X5&lt;&gt;"",AG5&lt;&gt;""),MIN(X5,AG5),"")</f>
        <v>116</v>
      </c>
      <c r="AI5" s="74">
        <f t="shared" ref="AI5:AI47" si="10">IF(AH5&lt;&gt;"",RANK(AH5,$AH$5:$AH$47,1),"")</f>
        <v>1</v>
      </c>
      <c r="AJ5" s="65">
        <f>IF(AI5&lt;&gt;"",VLOOKUP(AI5,Point!$A$3:$B$122,2),0)</f>
        <v>150</v>
      </c>
      <c r="AK5" s="92">
        <f t="shared" si="3"/>
        <v>132</v>
      </c>
      <c r="AL5" s="76"/>
      <c r="AM5" s="76"/>
      <c r="AN5" s="76"/>
      <c r="AO5" s="77"/>
      <c r="AP5" s="78" t="str">
        <f t="shared" ref="AP5:AP47" si="11">IF(AL5&lt;&gt;"",AL5+AM5+AN5+AO5,"")</f>
        <v/>
      </c>
      <c r="AQ5" s="78" t="str">
        <f t="shared" ref="AQ5:AQ47" si="12">IF(AL5&lt;&gt;"",RANK(AP5,$AP$5:$AP$47,0),"")</f>
        <v/>
      </c>
      <c r="AR5" s="65">
        <f>IF(AP5&lt;&gt;"",VLOOKUP(AQ5,Point!$A$3:$B$122,2),0)</f>
        <v>0</v>
      </c>
      <c r="AS5" s="66">
        <f t="shared" si="3"/>
        <v>132</v>
      </c>
    </row>
    <row r="6" spans="1:45" ht="15" customHeight="1" x14ac:dyDescent="0.2">
      <c r="A6" s="54">
        <f>IF(C6,RANK(B6,$B$5:$B$47),"")</f>
        <v>2</v>
      </c>
      <c r="B6" s="55">
        <f t="shared" si="0"/>
        <v>285</v>
      </c>
      <c r="C6" s="56">
        <v>106</v>
      </c>
      <c r="D6" s="57" t="s">
        <v>78</v>
      </c>
      <c r="E6" s="57" t="s">
        <v>79</v>
      </c>
      <c r="F6" s="57" t="s">
        <v>51</v>
      </c>
      <c r="G6" s="58" t="s">
        <v>77</v>
      </c>
      <c r="H6" s="59" t="s">
        <v>45</v>
      </c>
      <c r="I6" s="60">
        <v>1</v>
      </c>
      <c r="J6" s="61">
        <f t="shared" si="1"/>
        <v>6</v>
      </c>
      <c r="K6" s="62" t="str">
        <f t="shared" si="2"/>
        <v/>
      </c>
      <c r="L6" s="91">
        <f t="shared" ref="L6:L47" si="13">IF($C6,$C6,"")</f>
        <v>106</v>
      </c>
      <c r="M6" s="60">
        <v>1</v>
      </c>
      <c r="N6" s="65">
        <f>IF(M6,VLOOKUP(M6,Point!$A$3:$B$122,2),0)</f>
        <v>150</v>
      </c>
      <c r="O6" s="66">
        <f t="shared" ref="O6:O47" si="14">IF($C6,$C6,"")</f>
        <v>106</v>
      </c>
      <c r="P6" s="67">
        <v>13</v>
      </c>
      <c r="Q6" s="64">
        <v>15</v>
      </c>
      <c r="R6" s="68">
        <v>18</v>
      </c>
      <c r="S6" s="69">
        <f t="shared" si="4"/>
        <v>47718</v>
      </c>
      <c r="T6" s="67">
        <v>13</v>
      </c>
      <c r="U6" s="64">
        <v>17</v>
      </c>
      <c r="V6" s="68">
        <v>21</v>
      </c>
      <c r="W6" s="69">
        <f t="shared" si="5"/>
        <v>47841</v>
      </c>
      <c r="X6" s="69">
        <f t="shared" si="6"/>
        <v>123</v>
      </c>
      <c r="Y6" s="70"/>
      <c r="Z6" s="71"/>
      <c r="AA6" s="72"/>
      <c r="AB6" s="73" t="str">
        <f t="shared" ref="AB6:AB29" si="15">IF(AA6&lt;&gt;"",Y6*3600+Z6*60+AA6,"")</f>
        <v/>
      </c>
      <c r="AC6" s="70"/>
      <c r="AD6" s="71"/>
      <c r="AE6" s="72"/>
      <c r="AF6" s="73" t="str">
        <f t="shared" si="7"/>
        <v/>
      </c>
      <c r="AG6" s="73" t="str">
        <f t="shared" si="8"/>
        <v/>
      </c>
      <c r="AH6" s="54">
        <f t="shared" si="9"/>
        <v>123</v>
      </c>
      <c r="AI6" s="74">
        <f t="shared" si="10"/>
        <v>6</v>
      </c>
      <c r="AJ6" s="65">
        <f>IF(AI6&lt;&gt;"",VLOOKUP(AI6,Point!$A$3:$B$122,2),0)</f>
        <v>135</v>
      </c>
      <c r="AK6" s="93">
        <f t="shared" ref="AK6:AK47" si="16">IF($C6,$C6,"")</f>
        <v>106</v>
      </c>
      <c r="AL6" s="76"/>
      <c r="AM6" s="76"/>
      <c r="AN6" s="76"/>
      <c r="AO6" s="77"/>
      <c r="AP6" s="78" t="str">
        <f t="shared" si="11"/>
        <v/>
      </c>
      <c r="AQ6" s="78" t="str">
        <f t="shared" si="12"/>
        <v/>
      </c>
      <c r="AR6" s="65">
        <f>IF(AP6&lt;&gt;"",VLOOKUP(AQ6,Point!$A$3:$B$122,2),0)</f>
        <v>0</v>
      </c>
      <c r="AS6" s="66">
        <f t="shared" ref="AS6:AS47" si="17">IF($C6,$C6,"")</f>
        <v>106</v>
      </c>
    </row>
    <row r="7" spans="1:45" ht="15" customHeight="1" x14ac:dyDescent="0.2">
      <c r="A7" s="54">
        <v>3</v>
      </c>
      <c r="B7" s="55">
        <f t="shared" si="0"/>
        <v>285</v>
      </c>
      <c r="C7" s="56">
        <v>136</v>
      </c>
      <c r="D7" s="57" t="s">
        <v>80</v>
      </c>
      <c r="E7" s="57" t="s">
        <v>81</v>
      </c>
      <c r="F7" s="57" t="s">
        <v>82</v>
      </c>
      <c r="G7" s="58" t="s">
        <v>77</v>
      </c>
      <c r="H7" s="59" t="s">
        <v>45</v>
      </c>
      <c r="I7" s="60">
        <v>5</v>
      </c>
      <c r="J7" s="61">
        <f t="shared" si="1"/>
        <v>2</v>
      </c>
      <c r="K7" s="62" t="str">
        <f t="shared" si="2"/>
        <v/>
      </c>
      <c r="L7" s="91">
        <f t="shared" si="13"/>
        <v>136</v>
      </c>
      <c r="M7" s="60">
        <v>5</v>
      </c>
      <c r="N7" s="65">
        <f>IF(M7,VLOOKUP(M7,Point!$A$3:$B$122,2),0)</f>
        <v>138</v>
      </c>
      <c r="O7" s="66">
        <f t="shared" si="14"/>
        <v>136</v>
      </c>
      <c r="P7" s="67">
        <v>13</v>
      </c>
      <c r="Q7" s="64">
        <v>16</v>
      </c>
      <c r="R7" s="68">
        <v>40</v>
      </c>
      <c r="S7" s="69">
        <f t="shared" si="4"/>
        <v>47800</v>
      </c>
      <c r="T7" s="67">
        <v>13</v>
      </c>
      <c r="U7" s="64">
        <v>18</v>
      </c>
      <c r="V7" s="68">
        <v>38</v>
      </c>
      <c r="W7" s="69">
        <f t="shared" si="5"/>
        <v>47918</v>
      </c>
      <c r="X7" s="69">
        <f t="shared" si="6"/>
        <v>118</v>
      </c>
      <c r="Y7" s="70"/>
      <c r="Z7" s="71"/>
      <c r="AA7" s="72"/>
      <c r="AB7" s="73" t="str">
        <f t="shared" si="15"/>
        <v/>
      </c>
      <c r="AC7" s="70"/>
      <c r="AD7" s="71"/>
      <c r="AE7" s="72"/>
      <c r="AF7" s="73" t="str">
        <f t="shared" si="7"/>
        <v/>
      </c>
      <c r="AG7" s="73" t="str">
        <f t="shared" si="8"/>
        <v/>
      </c>
      <c r="AH7" s="54">
        <f t="shared" si="9"/>
        <v>118</v>
      </c>
      <c r="AI7" s="74">
        <f t="shared" si="10"/>
        <v>2</v>
      </c>
      <c r="AJ7" s="65">
        <f>IF(AI7&lt;&gt;"",VLOOKUP(AI7,Point!$A$3:$B$122,2),0)</f>
        <v>147</v>
      </c>
      <c r="AK7" s="66">
        <f t="shared" si="16"/>
        <v>136</v>
      </c>
      <c r="AL7" s="76"/>
      <c r="AM7" s="76"/>
      <c r="AN7" s="76"/>
      <c r="AO7" s="77"/>
      <c r="AP7" s="78" t="str">
        <f t="shared" si="11"/>
        <v/>
      </c>
      <c r="AQ7" s="78" t="str">
        <f t="shared" si="12"/>
        <v/>
      </c>
      <c r="AR7" s="65">
        <f>IF(AP7&lt;&gt;"",VLOOKUP(AQ7,Point!$A$3:$B$122,2),0)</f>
        <v>0</v>
      </c>
      <c r="AS7" s="66">
        <f t="shared" si="17"/>
        <v>136</v>
      </c>
    </row>
    <row r="8" spans="1:45" ht="16.899999999999999" customHeight="1" x14ac:dyDescent="0.2">
      <c r="A8" s="94">
        <f t="shared" ref="A8:A27" si="18">IF(C8,RANK(B8,$B$5:$B$47),"")</f>
        <v>4</v>
      </c>
      <c r="B8" s="95">
        <f t="shared" si="0"/>
        <v>276</v>
      </c>
      <c r="C8" s="81">
        <v>119</v>
      </c>
      <c r="D8" s="57" t="s">
        <v>83</v>
      </c>
      <c r="E8" s="57" t="s">
        <v>84</v>
      </c>
      <c r="F8" s="57" t="s">
        <v>85</v>
      </c>
      <c r="G8" s="58" t="s">
        <v>77</v>
      </c>
      <c r="H8" s="59" t="s">
        <v>45</v>
      </c>
      <c r="I8" s="60">
        <v>4</v>
      </c>
      <c r="J8" s="61">
        <f t="shared" si="1"/>
        <v>6</v>
      </c>
      <c r="K8" s="62" t="str">
        <f t="shared" si="2"/>
        <v/>
      </c>
      <c r="L8" s="91">
        <f t="shared" si="13"/>
        <v>119</v>
      </c>
      <c r="M8" s="60">
        <v>4</v>
      </c>
      <c r="N8" s="65">
        <f>IF(M8,VLOOKUP(M8,Point!$A$3:$B$122,2),0)</f>
        <v>141</v>
      </c>
      <c r="O8" s="66">
        <f t="shared" si="14"/>
        <v>119</v>
      </c>
      <c r="P8" s="67">
        <v>13</v>
      </c>
      <c r="Q8" s="64">
        <v>22</v>
      </c>
      <c r="R8" s="68">
        <v>4</v>
      </c>
      <c r="S8" s="69">
        <f t="shared" si="4"/>
        <v>48124</v>
      </c>
      <c r="T8" s="67">
        <v>13</v>
      </c>
      <c r="U8" s="64">
        <v>24</v>
      </c>
      <c r="V8" s="68">
        <v>7</v>
      </c>
      <c r="W8" s="69">
        <f t="shared" si="5"/>
        <v>48247</v>
      </c>
      <c r="X8" s="69">
        <f t="shared" si="6"/>
        <v>123</v>
      </c>
      <c r="Y8" s="70"/>
      <c r="Z8" s="71"/>
      <c r="AA8" s="72"/>
      <c r="AB8" s="73" t="str">
        <f t="shared" si="15"/>
        <v/>
      </c>
      <c r="AC8" s="70"/>
      <c r="AD8" s="71"/>
      <c r="AE8" s="85"/>
      <c r="AF8" s="73" t="str">
        <f t="shared" si="7"/>
        <v/>
      </c>
      <c r="AG8" s="73" t="str">
        <f t="shared" si="8"/>
        <v/>
      </c>
      <c r="AH8" s="54">
        <f t="shared" si="9"/>
        <v>123</v>
      </c>
      <c r="AI8" s="74">
        <f t="shared" si="10"/>
        <v>6</v>
      </c>
      <c r="AJ8" s="65">
        <f>IF(AI8&lt;&gt;"",VLOOKUP(AI8,Point!$A$3:$B$122,2),0)</f>
        <v>135</v>
      </c>
      <c r="AK8" s="66">
        <f t="shared" si="16"/>
        <v>119</v>
      </c>
      <c r="AL8" s="76"/>
      <c r="AM8" s="76"/>
      <c r="AN8" s="76"/>
      <c r="AO8" s="77"/>
      <c r="AP8" s="78" t="str">
        <f t="shared" si="11"/>
        <v/>
      </c>
      <c r="AQ8" s="78" t="str">
        <f t="shared" si="12"/>
        <v/>
      </c>
      <c r="AR8" s="65">
        <f>IF(AP8&lt;&gt;"",VLOOKUP(AQ8,Point!$A$3:$B$122,2),0)</f>
        <v>0</v>
      </c>
      <c r="AS8" s="66">
        <f t="shared" si="17"/>
        <v>119</v>
      </c>
    </row>
    <row r="9" spans="1:45" ht="15" customHeight="1" x14ac:dyDescent="0.2">
      <c r="A9" s="54">
        <f t="shared" si="18"/>
        <v>5</v>
      </c>
      <c r="B9" s="80">
        <f t="shared" si="0"/>
        <v>265</v>
      </c>
      <c r="C9" s="81">
        <v>173</v>
      </c>
      <c r="D9" s="57" t="s">
        <v>86</v>
      </c>
      <c r="E9" s="57" t="s">
        <v>87</v>
      </c>
      <c r="F9" s="57" t="s">
        <v>88</v>
      </c>
      <c r="G9" s="58" t="s">
        <v>77</v>
      </c>
      <c r="H9" s="59" t="s">
        <v>45</v>
      </c>
      <c r="I9" s="60">
        <v>12</v>
      </c>
      <c r="J9" s="61">
        <f t="shared" si="1"/>
        <v>3</v>
      </c>
      <c r="K9" s="62" t="str">
        <f t="shared" si="2"/>
        <v/>
      </c>
      <c r="L9" s="91">
        <f t="shared" si="13"/>
        <v>173</v>
      </c>
      <c r="M9" s="60">
        <v>12</v>
      </c>
      <c r="N9" s="65">
        <f>IF(M9,VLOOKUP(M9,Point!$A$3:$B$122,2),0)</f>
        <v>121</v>
      </c>
      <c r="O9" s="66">
        <f t="shared" si="14"/>
        <v>173</v>
      </c>
      <c r="P9" s="67">
        <v>13</v>
      </c>
      <c r="Q9" s="64">
        <v>34</v>
      </c>
      <c r="R9" s="68">
        <v>5</v>
      </c>
      <c r="S9" s="69">
        <f t="shared" si="4"/>
        <v>48845</v>
      </c>
      <c r="T9" s="67">
        <v>13</v>
      </c>
      <c r="U9" s="64">
        <v>36</v>
      </c>
      <c r="V9" s="68">
        <v>6</v>
      </c>
      <c r="W9" s="69">
        <f t="shared" si="5"/>
        <v>48966</v>
      </c>
      <c r="X9" s="69">
        <f t="shared" si="6"/>
        <v>121</v>
      </c>
      <c r="Y9" s="70"/>
      <c r="Z9" s="71"/>
      <c r="AA9" s="72"/>
      <c r="AB9" s="73" t="str">
        <f t="shared" si="15"/>
        <v/>
      </c>
      <c r="AC9" s="70"/>
      <c r="AD9" s="71"/>
      <c r="AE9" s="85"/>
      <c r="AF9" s="73" t="str">
        <f t="shared" si="7"/>
        <v/>
      </c>
      <c r="AG9" s="73" t="str">
        <f t="shared" si="8"/>
        <v/>
      </c>
      <c r="AH9" s="54">
        <f t="shared" si="9"/>
        <v>121</v>
      </c>
      <c r="AI9" s="74">
        <f t="shared" si="10"/>
        <v>3</v>
      </c>
      <c r="AJ9" s="65">
        <f>IF(AI9&lt;&gt;"",VLOOKUP(AI9,Point!$A$3:$B$122,2),0)</f>
        <v>144</v>
      </c>
      <c r="AK9" s="66">
        <f t="shared" si="16"/>
        <v>173</v>
      </c>
      <c r="AL9" s="76"/>
      <c r="AM9" s="76"/>
      <c r="AN9" s="76"/>
      <c r="AO9" s="77"/>
      <c r="AP9" s="78" t="str">
        <f t="shared" si="11"/>
        <v/>
      </c>
      <c r="AQ9" s="78" t="str">
        <f t="shared" si="12"/>
        <v/>
      </c>
      <c r="AR9" s="65">
        <f>IF(AP9&lt;&gt;"",VLOOKUP(AQ9,Point!$A$3:$B$122,2),0)</f>
        <v>0</v>
      </c>
      <c r="AS9" s="66">
        <f t="shared" si="17"/>
        <v>173</v>
      </c>
    </row>
    <row r="10" spans="1:45" ht="12.95" customHeight="1" x14ac:dyDescent="0.2">
      <c r="A10" s="54">
        <f t="shared" si="18"/>
        <v>6</v>
      </c>
      <c r="B10" s="55">
        <f t="shared" si="0"/>
        <v>262</v>
      </c>
      <c r="C10" s="56">
        <v>108</v>
      </c>
      <c r="D10" s="57" t="s">
        <v>89</v>
      </c>
      <c r="E10" s="57" t="s">
        <v>90</v>
      </c>
      <c r="F10" s="57" t="s">
        <v>91</v>
      </c>
      <c r="G10" s="58" t="s">
        <v>77</v>
      </c>
      <c r="H10" s="59" t="s">
        <v>45</v>
      </c>
      <c r="I10" s="60">
        <v>6</v>
      </c>
      <c r="J10" s="61">
        <f t="shared" si="1"/>
        <v>9</v>
      </c>
      <c r="K10" s="62" t="str">
        <f t="shared" si="2"/>
        <v/>
      </c>
      <c r="L10" s="91">
        <f t="shared" si="13"/>
        <v>108</v>
      </c>
      <c r="M10" s="60">
        <v>6</v>
      </c>
      <c r="N10" s="65">
        <f>IF(M10,VLOOKUP(M10,Point!$A$3:$B$122,2),0)</f>
        <v>135</v>
      </c>
      <c r="O10" s="66">
        <f t="shared" si="14"/>
        <v>108</v>
      </c>
      <c r="P10" s="67">
        <v>13</v>
      </c>
      <c r="Q10" s="64">
        <v>16</v>
      </c>
      <c r="R10" s="68">
        <v>6</v>
      </c>
      <c r="S10" s="69">
        <f t="shared" si="4"/>
        <v>47766</v>
      </c>
      <c r="T10" s="67">
        <v>13</v>
      </c>
      <c r="U10" s="64">
        <v>18</v>
      </c>
      <c r="V10" s="68">
        <v>18</v>
      </c>
      <c r="W10" s="69">
        <f t="shared" si="5"/>
        <v>47898</v>
      </c>
      <c r="X10" s="69">
        <f t="shared" si="6"/>
        <v>132</v>
      </c>
      <c r="Y10" s="70"/>
      <c r="Z10" s="71"/>
      <c r="AA10" s="72"/>
      <c r="AB10" s="73" t="str">
        <f t="shared" si="15"/>
        <v/>
      </c>
      <c r="AC10" s="70"/>
      <c r="AD10" s="71"/>
      <c r="AE10" s="85"/>
      <c r="AF10" s="73" t="str">
        <f t="shared" si="7"/>
        <v/>
      </c>
      <c r="AG10" s="73" t="str">
        <f t="shared" si="8"/>
        <v/>
      </c>
      <c r="AH10" s="54">
        <f t="shared" si="9"/>
        <v>132</v>
      </c>
      <c r="AI10" s="74">
        <f t="shared" si="10"/>
        <v>9</v>
      </c>
      <c r="AJ10" s="65">
        <f>IF(AI10&lt;&gt;"",VLOOKUP(AI10,Point!$A$3:$B$122,2),0)</f>
        <v>127</v>
      </c>
      <c r="AK10" s="66">
        <f t="shared" si="16"/>
        <v>108</v>
      </c>
      <c r="AL10" s="76"/>
      <c r="AM10" s="76"/>
      <c r="AN10" s="76"/>
      <c r="AO10" s="77"/>
      <c r="AP10" s="78" t="str">
        <f t="shared" si="11"/>
        <v/>
      </c>
      <c r="AQ10" s="78" t="str">
        <f t="shared" si="12"/>
        <v/>
      </c>
      <c r="AR10" s="65">
        <f>IF(AP10&lt;&gt;"",VLOOKUP(AQ10,Point!$A$3:$B$122,2),0)</f>
        <v>0</v>
      </c>
      <c r="AS10" s="66">
        <f t="shared" si="17"/>
        <v>108</v>
      </c>
    </row>
    <row r="11" spans="1:45" ht="15" customHeight="1" x14ac:dyDescent="0.2">
      <c r="A11" s="54">
        <f t="shared" si="18"/>
        <v>7</v>
      </c>
      <c r="B11" s="55">
        <f t="shared" si="0"/>
        <v>256</v>
      </c>
      <c r="C11" s="56">
        <v>114</v>
      </c>
      <c r="D11" s="57" t="s">
        <v>92</v>
      </c>
      <c r="E11" s="57" t="s">
        <v>93</v>
      </c>
      <c r="F11" s="57" t="s">
        <v>82</v>
      </c>
      <c r="G11" s="58" t="s">
        <v>77</v>
      </c>
      <c r="H11" s="59" t="s">
        <v>45</v>
      </c>
      <c r="I11" s="60">
        <v>9</v>
      </c>
      <c r="J11" s="61">
        <f t="shared" si="1"/>
        <v>8</v>
      </c>
      <c r="K11" s="62" t="str">
        <f t="shared" si="2"/>
        <v/>
      </c>
      <c r="L11" s="91">
        <f t="shared" si="13"/>
        <v>114</v>
      </c>
      <c r="M11" s="60">
        <v>9</v>
      </c>
      <c r="N11" s="65">
        <f>IF(M11,VLOOKUP(M11,Point!$A$3:$B$122,2),0)</f>
        <v>127</v>
      </c>
      <c r="O11" s="66">
        <f t="shared" si="14"/>
        <v>114</v>
      </c>
      <c r="P11" s="67">
        <v>13</v>
      </c>
      <c r="Q11" s="64">
        <v>23</v>
      </c>
      <c r="R11" s="68">
        <v>1</v>
      </c>
      <c r="S11" s="69">
        <f t="shared" si="4"/>
        <v>48181</v>
      </c>
      <c r="T11" s="67">
        <v>13</v>
      </c>
      <c r="U11" s="64">
        <v>25</v>
      </c>
      <c r="V11" s="68">
        <v>8</v>
      </c>
      <c r="W11" s="69">
        <f t="shared" si="5"/>
        <v>48308</v>
      </c>
      <c r="X11" s="69">
        <f t="shared" si="6"/>
        <v>127</v>
      </c>
      <c r="Y11" s="70"/>
      <c r="Z11" s="71"/>
      <c r="AA11" s="72"/>
      <c r="AB11" s="73" t="str">
        <f t="shared" si="15"/>
        <v/>
      </c>
      <c r="AC11" s="70"/>
      <c r="AD11" s="71"/>
      <c r="AE11" s="72"/>
      <c r="AF11" s="73" t="str">
        <f t="shared" si="7"/>
        <v/>
      </c>
      <c r="AG11" s="73" t="str">
        <f t="shared" si="8"/>
        <v/>
      </c>
      <c r="AH11" s="54">
        <f t="shared" si="9"/>
        <v>127</v>
      </c>
      <c r="AI11" s="74">
        <f t="shared" si="10"/>
        <v>8</v>
      </c>
      <c r="AJ11" s="65">
        <f>IF(AI11&lt;&gt;"",VLOOKUP(AI11,Point!$A$3:$B$122,2),0)</f>
        <v>129</v>
      </c>
      <c r="AK11" s="66">
        <f t="shared" si="16"/>
        <v>114</v>
      </c>
      <c r="AL11" s="76"/>
      <c r="AM11" s="76"/>
      <c r="AN11" s="76"/>
      <c r="AO11" s="77"/>
      <c r="AP11" s="78" t="str">
        <f t="shared" si="11"/>
        <v/>
      </c>
      <c r="AQ11" s="78" t="str">
        <f t="shared" si="12"/>
        <v/>
      </c>
      <c r="AR11" s="65">
        <f>IF(AP11&lt;&gt;"",VLOOKUP(AQ11,Point!$A$3:$B$122,2),0)</f>
        <v>0</v>
      </c>
      <c r="AS11" s="66">
        <f t="shared" si="17"/>
        <v>114</v>
      </c>
    </row>
    <row r="12" spans="1:45" ht="15" customHeight="1" x14ac:dyDescent="0.2">
      <c r="A12" s="54">
        <f t="shared" si="18"/>
        <v>8</v>
      </c>
      <c r="B12" s="55">
        <f t="shared" si="0"/>
        <v>253</v>
      </c>
      <c r="C12" s="56">
        <v>102</v>
      </c>
      <c r="D12" s="57" t="s">
        <v>94</v>
      </c>
      <c r="E12" s="57" t="s">
        <v>95</v>
      </c>
      <c r="F12" s="57" t="s">
        <v>51</v>
      </c>
      <c r="G12" s="58" t="s">
        <v>77</v>
      </c>
      <c r="H12" s="59" t="s">
        <v>45</v>
      </c>
      <c r="I12" s="60">
        <v>3</v>
      </c>
      <c r="J12" s="61">
        <f t="shared" si="1"/>
        <v>18</v>
      </c>
      <c r="K12" s="62" t="str">
        <f t="shared" si="2"/>
        <v/>
      </c>
      <c r="L12" s="91">
        <f t="shared" si="13"/>
        <v>102</v>
      </c>
      <c r="M12" s="60">
        <v>3</v>
      </c>
      <c r="N12" s="65">
        <f>IF(M12,VLOOKUP(M12,Point!$A$3:$B$122,2),0)</f>
        <v>144</v>
      </c>
      <c r="O12" s="66">
        <f t="shared" si="14"/>
        <v>102</v>
      </c>
      <c r="P12" s="67">
        <v>13</v>
      </c>
      <c r="Q12" s="64">
        <v>17</v>
      </c>
      <c r="R12" s="68">
        <v>5</v>
      </c>
      <c r="S12" s="69">
        <f t="shared" si="4"/>
        <v>47825</v>
      </c>
      <c r="T12" s="67">
        <v>13</v>
      </c>
      <c r="U12" s="64">
        <v>19</v>
      </c>
      <c r="V12" s="68">
        <v>39</v>
      </c>
      <c r="W12" s="69">
        <f t="shared" si="5"/>
        <v>47979</v>
      </c>
      <c r="X12" s="69">
        <f t="shared" si="6"/>
        <v>154</v>
      </c>
      <c r="Y12" s="70"/>
      <c r="Z12" s="71"/>
      <c r="AA12" s="72"/>
      <c r="AB12" s="73" t="str">
        <f t="shared" si="15"/>
        <v/>
      </c>
      <c r="AC12" s="70"/>
      <c r="AD12" s="71"/>
      <c r="AE12" s="72"/>
      <c r="AF12" s="73" t="str">
        <f t="shared" si="7"/>
        <v/>
      </c>
      <c r="AG12" s="73" t="str">
        <f t="shared" si="8"/>
        <v/>
      </c>
      <c r="AH12" s="54">
        <f t="shared" si="9"/>
        <v>154</v>
      </c>
      <c r="AI12" s="74">
        <f t="shared" si="10"/>
        <v>18</v>
      </c>
      <c r="AJ12" s="65">
        <f>IF(AI12&lt;&gt;"",VLOOKUP(AI12,Point!$A$3:$B$122,2),0)</f>
        <v>109</v>
      </c>
      <c r="AK12" s="66">
        <f t="shared" si="16"/>
        <v>102</v>
      </c>
      <c r="AL12" s="76"/>
      <c r="AM12" s="76"/>
      <c r="AN12" s="76"/>
      <c r="AO12" s="77"/>
      <c r="AP12" s="78" t="str">
        <f t="shared" si="11"/>
        <v/>
      </c>
      <c r="AQ12" s="78" t="str">
        <f t="shared" si="12"/>
        <v/>
      </c>
      <c r="AR12" s="65">
        <f>IF(AP12&lt;&gt;"",VLOOKUP(AQ12,Point!$A$3:$B$122,2),0)</f>
        <v>0</v>
      </c>
      <c r="AS12" s="66">
        <f t="shared" si="17"/>
        <v>102</v>
      </c>
    </row>
    <row r="13" spans="1:45" ht="15" customHeight="1" x14ac:dyDescent="0.2">
      <c r="A13" s="54">
        <f t="shared" si="18"/>
        <v>9</v>
      </c>
      <c r="B13" s="55">
        <f t="shared" si="0"/>
        <v>251</v>
      </c>
      <c r="C13" s="56">
        <v>141</v>
      </c>
      <c r="D13" s="57" t="s">
        <v>96</v>
      </c>
      <c r="E13" s="57" t="s">
        <v>97</v>
      </c>
      <c r="F13" s="57" t="s">
        <v>98</v>
      </c>
      <c r="G13" s="58" t="s">
        <v>77</v>
      </c>
      <c r="H13" s="59" t="s">
        <v>45</v>
      </c>
      <c r="I13" s="60">
        <v>7</v>
      </c>
      <c r="J13" s="61">
        <f t="shared" si="1"/>
        <v>13</v>
      </c>
      <c r="K13" s="62" t="str">
        <f t="shared" si="2"/>
        <v/>
      </c>
      <c r="L13" s="91">
        <f t="shared" si="13"/>
        <v>141</v>
      </c>
      <c r="M13" s="60">
        <v>7</v>
      </c>
      <c r="N13" s="65">
        <f>IF(M13,VLOOKUP(M13,Point!$A$3:$B$122,2),0)</f>
        <v>132</v>
      </c>
      <c r="O13" s="66">
        <f t="shared" si="14"/>
        <v>141</v>
      </c>
      <c r="P13" s="67">
        <v>13</v>
      </c>
      <c r="Q13" s="64">
        <v>19</v>
      </c>
      <c r="R13" s="68">
        <v>58</v>
      </c>
      <c r="S13" s="69">
        <f t="shared" si="4"/>
        <v>47998</v>
      </c>
      <c r="T13" s="67">
        <v>13</v>
      </c>
      <c r="U13" s="64">
        <v>22</v>
      </c>
      <c r="V13" s="68">
        <v>21</v>
      </c>
      <c r="W13" s="69">
        <f t="shared" si="5"/>
        <v>48141</v>
      </c>
      <c r="X13" s="69">
        <f t="shared" si="6"/>
        <v>143</v>
      </c>
      <c r="Y13" s="70"/>
      <c r="Z13" s="71"/>
      <c r="AA13" s="72"/>
      <c r="AB13" s="73" t="str">
        <f t="shared" si="15"/>
        <v/>
      </c>
      <c r="AC13" s="70"/>
      <c r="AD13" s="71"/>
      <c r="AE13" s="72"/>
      <c r="AF13" s="73" t="str">
        <f t="shared" si="7"/>
        <v/>
      </c>
      <c r="AG13" s="73" t="str">
        <f t="shared" si="8"/>
        <v/>
      </c>
      <c r="AH13" s="54">
        <f t="shared" si="9"/>
        <v>143</v>
      </c>
      <c r="AI13" s="74">
        <f t="shared" si="10"/>
        <v>13</v>
      </c>
      <c r="AJ13" s="65">
        <f>IF(AI13&lt;&gt;"",VLOOKUP(AI13,Point!$A$3:$B$122,2),0)</f>
        <v>119</v>
      </c>
      <c r="AK13" s="66">
        <f t="shared" si="16"/>
        <v>141</v>
      </c>
      <c r="AL13" s="76"/>
      <c r="AM13" s="76"/>
      <c r="AN13" s="76"/>
      <c r="AO13" s="77"/>
      <c r="AP13" s="78" t="str">
        <f t="shared" si="11"/>
        <v/>
      </c>
      <c r="AQ13" s="78" t="str">
        <f t="shared" si="12"/>
        <v/>
      </c>
      <c r="AR13" s="65">
        <f>IF(AP13&lt;&gt;"",VLOOKUP(AQ13,Point!$A$3:$B$122,2),0)</f>
        <v>0</v>
      </c>
      <c r="AS13" s="66">
        <f t="shared" si="17"/>
        <v>141</v>
      </c>
    </row>
    <row r="14" spans="1:45" ht="12.95" customHeight="1" x14ac:dyDescent="0.2">
      <c r="A14" s="54">
        <f t="shared" si="18"/>
        <v>10</v>
      </c>
      <c r="B14" s="55">
        <f t="shared" si="0"/>
        <v>250</v>
      </c>
      <c r="C14" s="56">
        <v>146</v>
      </c>
      <c r="D14" s="57" t="s">
        <v>99</v>
      </c>
      <c r="E14" s="57" t="s">
        <v>100</v>
      </c>
      <c r="F14" s="57" t="s">
        <v>101</v>
      </c>
      <c r="G14" s="58" t="s">
        <v>77</v>
      </c>
      <c r="H14" s="59" t="s">
        <v>45</v>
      </c>
      <c r="I14" s="60">
        <v>18</v>
      </c>
      <c r="J14" s="61">
        <f t="shared" si="1"/>
        <v>4</v>
      </c>
      <c r="K14" s="62" t="str">
        <f t="shared" si="2"/>
        <v/>
      </c>
      <c r="L14" s="91">
        <f t="shared" si="13"/>
        <v>146</v>
      </c>
      <c r="M14" s="60">
        <v>18</v>
      </c>
      <c r="N14" s="65">
        <f>IF(M14,VLOOKUP(M14,Point!$A$3:$B$122,2),0)</f>
        <v>109</v>
      </c>
      <c r="O14" s="66">
        <f t="shared" si="14"/>
        <v>146</v>
      </c>
      <c r="P14" s="67">
        <v>13</v>
      </c>
      <c r="Q14" s="64">
        <v>18</v>
      </c>
      <c r="R14" s="68">
        <v>24</v>
      </c>
      <c r="S14" s="69">
        <f t="shared" si="4"/>
        <v>47904</v>
      </c>
      <c r="T14" s="67">
        <v>13</v>
      </c>
      <c r="U14" s="64">
        <v>20</v>
      </c>
      <c r="V14" s="68">
        <v>26</v>
      </c>
      <c r="W14" s="69">
        <f t="shared" si="5"/>
        <v>48026</v>
      </c>
      <c r="X14" s="69">
        <f t="shared" si="6"/>
        <v>122</v>
      </c>
      <c r="Y14" s="70"/>
      <c r="Z14" s="71"/>
      <c r="AA14" s="72"/>
      <c r="AB14" s="73" t="str">
        <f t="shared" si="15"/>
        <v/>
      </c>
      <c r="AC14" s="70"/>
      <c r="AD14" s="71"/>
      <c r="AE14" s="85"/>
      <c r="AF14" s="73" t="str">
        <f t="shared" si="7"/>
        <v/>
      </c>
      <c r="AG14" s="73" t="str">
        <f t="shared" si="8"/>
        <v/>
      </c>
      <c r="AH14" s="54">
        <f t="shared" si="9"/>
        <v>122</v>
      </c>
      <c r="AI14" s="74">
        <f t="shared" si="10"/>
        <v>4</v>
      </c>
      <c r="AJ14" s="65">
        <f>IF(AI14&lt;&gt;"",VLOOKUP(AI14,Point!$A$3:$B$122,2),0)</f>
        <v>141</v>
      </c>
      <c r="AK14" s="66">
        <f t="shared" si="16"/>
        <v>146</v>
      </c>
      <c r="AL14" s="76"/>
      <c r="AM14" s="76"/>
      <c r="AN14" s="76"/>
      <c r="AO14" s="77"/>
      <c r="AP14" s="78" t="str">
        <f t="shared" si="11"/>
        <v/>
      </c>
      <c r="AQ14" s="78" t="str">
        <f t="shared" si="12"/>
        <v/>
      </c>
      <c r="AR14" s="65">
        <f>IF(AP14&lt;&gt;"",VLOOKUP(AQ14,Point!$A$3:$B$122,2),0)</f>
        <v>0</v>
      </c>
      <c r="AS14" s="66">
        <f t="shared" si="17"/>
        <v>146</v>
      </c>
    </row>
    <row r="15" spans="1:45" ht="15" customHeight="1" x14ac:dyDescent="0.2">
      <c r="A15" s="54">
        <f t="shared" si="18"/>
        <v>11</v>
      </c>
      <c r="B15" s="55">
        <f t="shared" si="0"/>
        <v>246</v>
      </c>
      <c r="C15" s="56">
        <v>120</v>
      </c>
      <c r="D15" s="57" t="s">
        <v>102</v>
      </c>
      <c r="E15" s="57" t="s">
        <v>103</v>
      </c>
      <c r="F15" s="57" t="s">
        <v>104</v>
      </c>
      <c r="G15" s="58" t="s">
        <v>77</v>
      </c>
      <c r="H15" s="59" t="s">
        <v>45</v>
      </c>
      <c r="I15" s="60">
        <v>8</v>
      </c>
      <c r="J15" s="61">
        <f t="shared" si="1"/>
        <v>14</v>
      </c>
      <c r="K15" s="62" t="str">
        <f t="shared" si="2"/>
        <v/>
      </c>
      <c r="L15" s="91">
        <f t="shared" si="13"/>
        <v>120</v>
      </c>
      <c r="M15" s="60">
        <v>8</v>
      </c>
      <c r="N15" s="65">
        <f>IF(M15,VLOOKUP(M15,Point!$A$3:$B$122,2),0)</f>
        <v>129</v>
      </c>
      <c r="O15" s="66">
        <f t="shared" si="14"/>
        <v>120</v>
      </c>
      <c r="P15" s="67">
        <v>13</v>
      </c>
      <c r="Q15" s="64">
        <v>22</v>
      </c>
      <c r="R15" s="68">
        <v>36</v>
      </c>
      <c r="S15" s="69">
        <f t="shared" si="4"/>
        <v>48156</v>
      </c>
      <c r="T15" s="67">
        <v>13</v>
      </c>
      <c r="U15" s="64">
        <v>25</v>
      </c>
      <c r="V15" s="68">
        <v>0</v>
      </c>
      <c r="W15" s="69">
        <f t="shared" si="5"/>
        <v>48300</v>
      </c>
      <c r="X15" s="69">
        <f t="shared" si="6"/>
        <v>144</v>
      </c>
      <c r="Y15" s="70"/>
      <c r="Z15" s="71"/>
      <c r="AA15" s="72"/>
      <c r="AB15" s="73" t="str">
        <f t="shared" si="15"/>
        <v/>
      </c>
      <c r="AC15" s="70"/>
      <c r="AD15" s="71"/>
      <c r="AE15" s="72"/>
      <c r="AF15" s="73" t="str">
        <f t="shared" si="7"/>
        <v/>
      </c>
      <c r="AG15" s="73" t="str">
        <f t="shared" si="8"/>
        <v/>
      </c>
      <c r="AH15" s="54">
        <f t="shared" si="9"/>
        <v>144</v>
      </c>
      <c r="AI15" s="74">
        <f t="shared" si="10"/>
        <v>14</v>
      </c>
      <c r="AJ15" s="65">
        <f>IF(AI15&lt;&gt;"",VLOOKUP(AI15,Point!$A$3:$B$122,2),0)</f>
        <v>117</v>
      </c>
      <c r="AK15" s="66">
        <f t="shared" si="16"/>
        <v>120</v>
      </c>
      <c r="AL15" s="76"/>
      <c r="AM15" s="76"/>
      <c r="AN15" s="76"/>
      <c r="AO15" s="77"/>
      <c r="AP15" s="78" t="str">
        <f t="shared" si="11"/>
        <v/>
      </c>
      <c r="AQ15" s="78" t="str">
        <f t="shared" si="12"/>
        <v/>
      </c>
      <c r="AR15" s="65">
        <f>IF(AP15&lt;&gt;"",VLOOKUP(AQ15,Point!$A$3:$B$122,2),0)</f>
        <v>0</v>
      </c>
      <c r="AS15" s="66">
        <f t="shared" si="17"/>
        <v>120</v>
      </c>
    </row>
    <row r="16" spans="1:45" ht="15" customHeight="1" x14ac:dyDescent="0.2">
      <c r="A16" s="54">
        <f t="shared" si="18"/>
        <v>12</v>
      </c>
      <c r="B16" s="55">
        <f t="shared" si="0"/>
        <v>242</v>
      </c>
      <c r="C16" s="56">
        <v>143</v>
      </c>
      <c r="D16" s="57" t="s">
        <v>56</v>
      </c>
      <c r="E16" s="57" t="s">
        <v>105</v>
      </c>
      <c r="F16" s="57" t="s">
        <v>106</v>
      </c>
      <c r="G16" s="58" t="s">
        <v>77</v>
      </c>
      <c r="H16" s="59" t="s">
        <v>45</v>
      </c>
      <c r="I16" s="60">
        <v>13</v>
      </c>
      <c r="J16" s="61">
        <f t="shared" si="1"/>
        <v>11</v>
      </c>
      <c r="K16" s="62" t="str">
        <f t="shared" si="2"/>
        <v/>
      </c>
      <c r="L16" s="91">
        <f t="shared" si="13"/>
        <v>143</v>
      </c>
      <c r="M16" s="60">
        <v>13</v>
      </c>
      <c r="N16" s="65">
        <f>IF(M16,VLOOKUP(M16,Point!$A$3:$B$122,2),0)</f>
        <v>119</v>
      </c>
      <c r="O16" s="66">
        <f t="shared" si="14"/>
        <v>143</v>
      </c>
      <c r="P16" s="67">
        <v>13</v>
      </c>
      <c r="Q16" s="64">
        <v>28</v>
      </c>
      <c r="R16" s="68">
        <v>45</v>
      </c>
      <c r="S16" s="69">
        <f t="shared" si="4"/>
        <v>48525</v>
      </c>
      <c r="T16" s="67">
        <v>13</v>
      </c>
      <c r="U16" s="64">
        <v>31</v>
      </c>
      <c r="V16" s="68">
        <v>1</v>
      </c>
      <c r="W16" s="69">
        <f t="shared" si="5"/>
        <v>48661</v>
      </c>
      <c r="X16" s="69">
        <f t="shared" si="6"/>
        <v>136</v>
      </c>
      <c r="Y16" s="70"/>
      <c r="Z16" s="71"/>
      <c r="AA16" s="72"/>
      <c r="AB16" s="73" t="str">
        <f t="shared" si="15"/>
        <v/>
      </c>
      <c r="AC16" s="70"/>
      <c r="AD16" s="71"/>
      <c r="AE16" s="72"/>
      <c r="AF16" s="73" t="str">
        <f t="shared" si="7"/>
        <v/>
      </c>
      <c r="AG16" s="73" t="str">
        <f t="shared" si="8"/>
        <v/>
      </c>
      <c r="AH16" s="54">
        <f t="shared" si="9"/>
        <v>136</v>
      </c>
      <c r="AI16" s="74">
        <f t="shared" si="10"/>
        <v>11</v>
      </c>
      <c r="AJ16" s="65">
        <f>IF(AI16&lt;&gt;"",VLOOKUP(AI16,Point!$A$3:$B$122,2),0)</f>
        <v>123</v>
      </c>
      <c r="AK16" s="66">
        <f t="shared" si="16"/>
        <v>143</v>
      </c>
      <c r="AL16" s="76"/>
      <c r="AM16" s="76"/>
      <c r="AN16" s="76"/>
      <c r="AO16" s="77"/>
      <c r="AP16" s="78" t="str">
        <f t="shared" si="11"/>
        <v/>
      </c>
      <c r="AQ16" s="78" t="str">
        <f t="shared" si="12"/>
        <v/>
      </c>
      <c r="AR16" s="65">
        <f>IF(AP16&lt;&gt;"",VLOOKUP(AQ16,Point!$A$3:$B$122,2),0)</f>
        <v>0</v>
      </c>
      <c r="AS16" s="66">
        <f t="shared" si="17"/>
        <v>143</v>
      </c>
    </row>
    <row r="17" spans="1:45" ht="12.95" customHeight="1" x14ac:dyDescent="0.2">
      <c r="A17" s="54">
        <f t="shared" si="18"/>
        <v>13</v>
      </c>
      <c r="B17" s="55">
        <f t="shared" si="0"/>
        <v>240</v>
      </c>
      <c r="C17" s="56">
        <v>123</v>
      </c>
      <c r="D17" s="57" t="s">
        <v>107</v>
      </c>
      <c r="E17" s="57" t="s">
        <v>108</v>
      </c>
      <c r="F17" s="57" t="s">
        <v>85</v>
      </c>
      <c r="G17" s="58" t="s">
        <v>77</v>
      </c>
      <c r="H17" s="59" t="s">
        <v>45</v>
      </c>
      <c r="I17" s="60">
        <v>15</v>
      </c>
      <c r="J17" s="61">
        <f t="shared" si="1"/>
        <v>10</v>
      </c>
      <c r="K17" s="62" t="str">
        <f t="shared" si="2"/>
        <v/>
      </c>
      <c r="L17" s="91">
        <f t="shared" si="13"/>
        <v>123</v>
      </c>
      <c r="M17" s="60">
        <v>15</v>
      </c>
      <c r="N17" s="65">
        <f>IF(M17,VLOOKUP(M17,Point!$A$3:$B$122,2),0)</f>
        <v>115</v>
      </c>
      <c r="O17" s="66">
        <f t="shared" si="14"/>
        <v>123</v>
      </c>
      <c r="P17" s="67">
        <v>13</v>
      </c>
      <c r="Q17" s="64">
        <v>25</v>
      </c>
      <c r="R17" s="68">
        <v>23</v>
      </c>
      <c r="S17" s="69">
        <f t="shared" si="4"/>
        <v>48323</v>
      </c>
      <c r="T17" s="67">
        <v>13</v>
      </c>
      <c r="U17" s="64">
        <v>27</v>
      </c>
      <c r="V17" s="68">
        <v>36</v>
      </c>
      <c r="W17" s="69">
        <f t="shared" si="5"/>
        <v>48456</v>
      </c>
      <c r="X17" s="69">
        <f t="shared" si="6"/>
        <v>133</v>
      </c>
      <c r="Y17" s="70"/>
      <c r="Z17" s="71"/>
      <c r="AA17" s="72"/>
      <c r="AB17" s="73" t="str">
        <f t="shared" si="15"/>
        <v/>
      </c>
      <c r="AC17" s="70"/>
      <c r="AD17" s="71"/>
      <c r="AE17" s="85"/>
      <c r="AF17" s="73" t="str">
        <f t="shared" si="7"/>
        <v/>
      </c>
      <c r="AG17" s="73" t="str">
        <f t="shared" si="8"/>
        <v/>
      </c>
      <c r="AH17" s="54">
        <f t="shared" si="9"/>
        <v>133</v>
      </c>
      <c r="AI17" s="74">
        <f t="shared" si="10"/>
        <v>10</v>
      </c>
      <c r="AJ17" s="65">
        <f>IF(AI17&lt;&gt;"",VLOOKUP(AI17,Point!$A$3:$B$122,2),0)</f>
        <v>125</v>
      </c>
      <c r="AK17" s="66">
        <f t="shared" si="16"/>
        <v>123</v>
      </c>
      <c r="AL17" s="76"/>
      <c r="AM17" s="76"/>
      <c r="AN17" s="76"/>
      <c r="AO17" s="77"/>
      <c r="AP17" s="78" t="str">
        <f t="shared" si="11"/>
        <v/>
      </c>
      <c r="AQ17" s="78" t="str">
        <f t="shared" si="12"/>
        <v/>
      </c>
      <c r="AR17" s="65">
        <f>IF(AP17&lt;&gt;"",VLOOKUP(AQ17,Point!$A$3:$B$122,2),0)</f>
        <v>0</v>
      </c>
      <c r="AS17" s="66">
        <f t="shared" si="17"/>
        <v>123</v>
      </c>
    </row>
    <row r="18" spans="1:45" ht="15" customHeight="1" x14ac:dyDescent="0.2">
      <c r="A18" s="54">
        <f t="shared" si="18"/>
        <v>14</v>
      </c>
      <c r="B18" s="55">
        <f t="shared" si="0"/>
        <v>234</v>
      </c>
      <c r="C18" s="56">
        <v>111</v>
      </c>
      <c r="D18" s="57" t="s">
        <v>109</v>
      </c>
      <c r="E18" s="57" t="s">
        <v>110</v>
      </c>
      <c r="F18" s="57" t="s">
        <v>91</v>
      </c>
      <c r="G18" s="58" t="s">
        <v>77</v>
      </c>
      <c r="H18" s="59" t="s">
        <v>45</v>
      </c>
      <c r="I18" s="60">
        <v>10</v>
      </c>
      <c r="J18" s="61">
        <f t="shared" si="1"/>
        <v>18</v>
      </c>
      <c r="K18" s="62" t="str">
        <f t="shared" si="2"/>
        <v/>
      </c>
      <c r="L18" s="91">
        <f t="shared" si="13"/>
        <v>111</v>
      </c>
      <c r="M18" s="60">
        <v>10</v>
      </c>
      <c r="N18" s="65">
        <f>IF(M18,VLOOKUP(M18,Point!$A$3:$B$122,2),0)</f>
        <v>125</v>
      </c>
      <c r="O18" s="66">
        <f t="shared" si="14"/>
        <v>111</v>
      </c>
      <c r="P18" s="67">
        <v>14</v>
      </c>
      <c r="Q18" s="64">
        <v>30</v>
      </c>
      <c r="R18" s="68">
        <v>39</v>
      </c>
      <c r="S18" s="69">
        <f t="shared" si="4"/>
        <v>52239</v>
      </c>
      <c r="T18" s="67">
        <v>14</v>
      </c>
      <c r="U18" s="64">
        <v>33</v>
      </c>
      <c r="V18" s="68">
        <v>13</v>
      </c>
      <c r="W18" s="69">
        <f t="shared" si="5"/>
        <v>52393</v>
      </c>
      <c r="X18" s="69">
        <f t="shared" si="6"/>
        <v>154</v>
      </c>
      <c r="Y18" s="70"/>
      <c r="Z18" s="71"/>
      <c r="AA18" s="72"/>
      <c r="AB18" s="73" t="str">
        <f t="shared" si="15"/>
        <v/>
      </c>
      <c r="AC18" s="70"/>
      <c r="AD18" s="71"/>
      <c r="AE18" s="72"/>
      <c r="AF18" s="73" t="str">
        <f t="shared" si="7"/>
        <v/>
      </c>
      <c r="AG18" s="73" t="str">
        <f t="shared" si="8"/>
        <v/>
      </c>
      <c r="AH18" s="54">
        <f t="shared" si="9"/>
        <v>154</v>
      </c>
      <c r="AI18" s="74">
        <f t="shared" si="10"/>
        <v>18</v>
      </c>
      <c r="AJ18" s="65">
        <f>IF(AI18&lt;&gt;"",VLOOKUP(AI18,Point!$A$3:$B$122,2),0)</f>
        <v>109</v>
      </c>
      <c r="AK18" s="66">
        <f t="shared" si="16"/>
        <v>111</v>
      </c>
      <c r="AL18" s="76"/>
      <c r="AM18" s="76"/>
      <c r="AN18" s="76"/>
      <c r="AO18" s="77"/>
      <c r="AP18" s="78" t="str">
        <f t="shared" si="11"/>
        <v/>
      </c>
      <c r="AQ18" s="78" t="str">
        <f t="shared" si="12"/>
        <v/>
      </c>
      <c r="AR18" s="65">
        <f>IF(AP18&lt;&gt;"",VLOOKUP(AQ18,Point!$A$3:$B$122,2),0)</f>
        <v>0</v>
      </c>
      <c r="AS18" s="66">
        <f t="shared" si="17"/>
        <v>111</v>
      </c>
    </row>
    <row r="19" spans="1:45" ht="15.75" customHeight="1" x14ac:dyDescent="0.2">
      <c r="A19" s="54">
        <f t="shared" si="18"/>
        <v>15</v>
      </c>
      <c r="B19" s="80">
        <f t="shared" si="0"/>
        <v>228</v>
      </c>
      <c r="C19" s="81">
        <v>176</v>
      </c>
      <c r="D19" s="57" t="s">
        <v>111</v>
      </c>
      <c r="E19" s="57" t="s">
        <v>112</v>
      </c>
      <c r="F19" s="57" t="s">
        <v>88</v>
      </c>
      <c r="G19" s="58" t="s">
        <v>77</v>
      </c>
      <c r="H19" s="59" t="s">
        <v>45</v>
      </c>
      <c r="I19" s="60">
        <v>36</v>
      </c>
      <c r="J19" s="61">
        <f t="shared" si="1"/>
        <v>4</v>
      </c>
      <c r="K19" s="62" t="str">
        <f t="shared" si="2"/>
        <v/>
      </c>
      <c r="L19" s="91">
        <f t="shared" si="13"/>
        <v>176</v>
      </c>
      <c r="M19" s="60">
        <v>36</v>
      </c>
      <c r="N19" s="65">
        <f>IF(M19,VLOOKUP(M19,Point!$A$3:$B$122,2),0)</f>
        <v>87</v>
      </c>
      <c r="O19" s="66">
        <f t="shared" si="14"/>
        <v>176</v>
      </c>
      <c r="P19" s="67">
        <v>13</v>
      </c>
      <c r="Q19" s="64">
        <v>38</v>
      </c>
      <c r="R19" s="68">
        <v>18</v>
      </c>
      <c r="S19" s="69">
        <f t="shared" si="4"/>
        <v>49098</v>
      </c>
      <c r="T19" s="67">
        <v>13</v>
      </c>
      <c r="U19" s="83">
        <v>40</v>
      </c>
      <c r="V19" s="68">
        <v>20</v>
      </c>
      <c r="W19" s="69">
        <f t="shared" si="5"/>
        <v>49220</v>
      </c>
      <c r="X19" s="69">
        <f t="shared" si="6"/>
        <v>122</v>
      </c>
      <c r="Y19" s="70"/>
      <c r="Z19" s="71"/>
      <c r="AA19" s="72"/>
      <c r="AB19" s="73" t="str">
        <f t="shared" si="15"/>
        <v/>
      </c>
      <c r="AC19" s="70"/>
      <c r="AD19" s="71"/>
      <c r="AE19" s="85"/>
      <c r="AF19" s="73" t="str">
        <f t="shared" si="7"/>
        <v/>
      </c>
      <c r="AG19" s="73" t="str">
        <f t="shared" si="8"/>
        <v/>
      </c>
      <c r="AH19" s="54">
        <f t="shared" si="9"/>
        <v>122</v>
      </c>
      <c r="AI19" s="74">
        <f t="shared" si="10"/>
        <v>4</v>
      </c>
      <c r="AJ19" s="65">
        <f>IF(AI19&lt;&gt;"",VLOOKUP(AI19,Point!$A$3:$B$122,2),0)</f>
        <v>141</v>
      </c>
      <c r="AK19" s="66">
        <f t="shared" si="16"/>
        <v>176</v>
      </c>
      <c r="AL19" s="76"/>
      <c r="AM19" s="76"/>
      <c r="AN19" s="76"/>
      <c r="AO19" s="77"/>
      <c r="AP19" s="78" t="str">
        <f t="shared" si="11"/>
        <v/>
      </c>
      <c r="AQ19" s="78" t="str">
        <f t="shared" si="12"/>
        <v/>
      </c>
      <c r="AR19" s="65">
        <f>IF(AP19&lt;&gt;"",VLOOKUP(AQ19,Point!$A$3:$B$122,2),0)</f>
        <v>0</v>
      </c>
      <c r="AS19" s="66">
        <f t="shared" si="17"/>
        <v>176</v>
      </c>
    </row>
    <row r="20" spans="1:45" ht="12.95" customHeight="1" x14ac:dyDescent="0.2">
      <c r="A20" s="94">
        <f t="shared" si="18"/>
        <v>16</v>
      </c>
      <c r="B20" s="95">
        <f t="shared" si="0"/>
        <v>226</v>
      </c>
      <c r="C20" s="81">
        <v>168</v>
      </c>
      <c r="D20" s="57" t="s">
        <v>113</v>
      </c>
      <c r="E20" s="57" t="s">
        <v>114</v>
      </c>
      <c r="F20" s="57" t="s">
        <v>51</v>
      </c>
      <c r="G20" s="58" t="s">
        <v>77</v>
      </c>
      <c r="H20" s="59" t="s">
        <v>45</v>
      </c>
      <c r="I20" s="60">
        <v>11</v>
      </c>
      <c r="J20" s="61">
        <f t="shared" si="1"/>
        <v>21</v>
      </c>
      <c r="K20" s="62" t="str">
        <f t="shared" si="2"/>
        <v/>
      </c>
      <c r="L20" s="91">
        <f t="shared" si="13"/>
        <v>168</v>
      </c>
      <c r="M20" s="60">
        <v>11</v>
      </c>
      <c r="N20" s="65">
        <f>IF(M20,VLOOKUP(M20,Point!$A$3:$B$122,2),0)</f>
        <v>123</v>
      </c>
      <c r="O20" s="66">
        <f t="shared" si="14"/>
        <v>168</v>
      </c>
      <c r="P20" s="67">
        <v>13</v>
      </c>
      <c r="Q20" s="64">
        <v>33</v>
      </c>
      <c r="R20" s="68">
        <v>36</v>
      </c>
      <c r="S20" s="69">
        <f t="shared" si="4"/>
        <v>48816</v>
      </c>
      <c r="T20" s="67">
        <v>13</v>
      </c>
      <c r="U20" s="83">
        <v>36</v>
      </c>
      <c r="V20" s="68">
        <v>11</v>
      </c>
      <c r="W20" s="69">
        <f t="shared" si="5"/>
        <v>48971</v>
      </c>
      <c r="X20" s="69">
        <f t="shared" si="6"/>
        <v>155</v>
      </c>
      <c r="Y20" s="70"/>
      <c r="Z20" s="71"/>
      <c r="AA20" s="72"/>
      <c r="AB20" s="73" t="str">
        <f t="shared" si="15"/>
        <v/>
      </c>
      <c r="AC20" s="70"/>
      <c r="AD20" s="71"/>
      <c r="AE20" s="85"/>
      <c r="AF20" s="73" t="str">
        <f t="shared" si="7"/>
        <v/>
      </c>
      <c r="AG20" s="73" t="str">
        <f t="shared" si="8"/>
        <v/>
      </c>
      <c r="AH20" s="54">
        <f t="shared" si="9"/>
        <v>155</v>
      </c>
      <c r="AI20" s="74">
        <f t="shared" si="10"/>
        <v>21</v>
      </c>
      <c r="AJ20" s="65">
        <f>IF(AI20&lt;&gt;"",VLOOKUP(AI20,Point!$A$3:$B$122,2),0)</f>
        <v>103</v>
      </c>
      <c r="AK20" s="66">
        <f t="shared" si="16"/>
        <v>168</v>
      </c>
      <c r="AL20" s="76"/>
      <c r="AM20" s="76"/>
      <c r="AN20" s="76"/>
      <c r="AO20" s="77"/>
      <c r="AP20" s="78" t="str">
        <f t="shared" si="11"/>
        <v/>
      </c>
      <c r="AQ20" s="78" t="str">
        <f t="shared" si="12"/>
        <v/>
      </c>
      <c r="AR20" s="65">
        <f>IF(AP20&lt;&gt;"",VLOOKUP(AQ20,Point!$A$3:$B$122,2),0)</f>
        <v>0</v>
      </c>
      <c r="AS20" s="66">
        <f t="shared" si="17"/>
        <v>168</v>
      </c>
    </row>
    <row r="21" spans="1:45" ht="15" customHeight="1" x14ac:dyDescent="0.2">
      <c r="A21" s="54">
        <f t="shared" si="18"/>
        <v>17</v>
      </c>
      <c r="B21" s="55">
        <f t="shared" si="0"/>
        <v>222</v>
      </c>
      <c r="C21" s="56">
        <v>100</v>
      </c>
      <c r="D21" s="57" t="s">
        <v>115</v>
      </c>
      <c r="E21" s="57" t="s">
        <v>75</v>
      </c>
      <c r="F21" s="57" t="s">
        <v>116</v>
      </c>
      <c r="G21" s="58" t="s">
        <v>77</v>
      </c>
      <c r="H21" s="59" t="s">
        <v>45</v>
      </c>
      <c r="I21" s="60">
        <v>19</v>
      </c>
      <c r="J21" s="61">
        <f t="shared" si="1"/>
        <v>15</v>
      </c>
      <c r="K21" s="62" t="str">
        <f t="shared" si="2"/>
        <v/>
      </c>
      <c r="L21" s="91">
        <f t="shared" si="13"/>
        <v>100</v>
      </c>
      <c r="M21" s="60">
        <v>19</v>
      </c>
      <c r="N21" s="65">
        <f>IF(M21,VLOOKUP(M21,Point!$A$3:$B$122,2),0)</f>
        <v>107</v>
      </c>
      <c r="O21" s="66">
        <f t="shared" si="14"/>
        <v>100</v>
      </c>
      <c r="P21" s="67">
        <v>13</v>
      </c>
      <c r="Q21" s="64">
        <v>23</v>
      </c>
      <c r="R21" s="68">
        <v>28</v>
      </c>
      <c r="S21" s="69">
        <f t="shared" si="4"/>
        <v>48208</v>
      </c>
      <c r="T21" s="67">
        <v>13</v>
      </c>
      <c r="U21" s="64">
        <v>25</v>
      </c>
      <c r="V21" s="68">
        <v>57</v>
      </c>
      <c r="W21" s="69">
        <f t="shared" si="5"/>
        <v>48357</v>
      </c>
      <c r="X21" s="69">
        <f t="shared" si="6"/>
        <v>149</v>
      </c>
      <c r="Y21" s="70"/>
      <c r="Z21" s="71"/>
      <c r="AA21" s="72"/>
      <c r="AB21" s="73" t="str">
        <f t="shared" si="15"/>
        <v/>
      </c>
      <c r="AC21" s="70"/>
      <c r="AD21" s="71"/>
      <c r="AE21" s="72"/>
      <c r="AF21" s="73" t="str">
        <f t="shared" si="7"/>
        <v/>
      </c>
      <c r="AG21" s="73" t="str">
        <f t="shared" si="8"/>
        <v/>
      </c>
      <c r="AH21" s="54">
        <f t="shared" si="9"/>
        <v>149</v>
      </c>
      <c r="AI21" s="74">
        <f t="shared" si="10"/>
        <v>15</v>
      </c>
      <c r="AJ21" s="65">
        <f>IF(AI21&lt;&gt;"",VLOOKUP(AI21,Point!$A$3:$B$122,2),0)</f>
        <v>115</v>
      </c>
      <c r="AK21" s="66">
        <f t="shared" si="16"/>
        <v>100</v>
      </c>
      <c r="AL21" s="76"/>
      <c r="AM21" s="76"/>
      <c r="AN21" s="76"/>
      <c r="AO21" s="77"/>
      <c r="AP21" s="78" t="str">
        <f t="shared" si="11"/>
        <v/>
      </c>
      <c r="AQ21" s="78" t="str">
        <f t="shared" si="12"/>
        <v/>
      </c>
      <c r="AR21" s="65">
        <f>IF(AP21&lt;&gt;"",VLOOKUP(AQ21,Point!$A$3:$B$122,2),0)</f>
        <v>0</v>
      </c>
      <c r="AS21" s="66">
        <f t="shared" si="17"/>
        <v>100</v>
      </c>
    </row>
    <row r="22" spans="1:45" ht="15" customHeight="1" x14ac:dyDescent="0.2">
      <c r="A22" s="54">
        <f t="shared" si="18"/>
        <v>18</v>
      </c>
      <c r="B22" s="55">
        <f t="shared" si="0"/>
        <v>216</v>
      </c>
      <c r="C22" s="56">
        <v>159</v>
      </c>
      <c r="D22" s="79" t="s">
        <v>117</v>
      </c>
      <c r="E22" s="79" t="s">
        <v>118</v>
      </c>
      <c r="F22" s="79" t="s">
        <v>119</v>
      </c>
      <c r="G22" s="58" t="s">
        <v>77</v>
      </c>
      <c r="H22" s="59" t="s">
        <v>52</v>
      </c>
      <c r="I22" s="60">
        <v>21</v>
      </c>
      <c r="J22" s="61">
        <f t="shared" si="1"/>
        <v>16</v>
      </c>
      <c r="K22" s="62" t="str">
        <f t="shared" si="2"/>
        <v/>
      </c>
      <c r="L22" s="91">
        <f t="shared" si="13"/>
        <v>159</v>
      </c>
      <c r="M22" s="60">
        <v>21</v>
      </c>
      <c r="N22" s="65">
        <f>IF(M22,VLOOKUP(M22,Point!$A$3:$B$122,2),0)</f>
        <v>103</v>
      </c>
      <c r="O22" s="66">
        <f t="shared" si="14"/>
        <v>159</v>
      </c>
      <c r="P22" s="67">
        <v>13</v>
      </c>
      <c r="Q22" s="64">
        <v>26</v>
      </c>
      <c r="R22" s="68">
        <v>37</v>
      </c>
      <c r="S22" s="69">
        <f t="shared" si="4"/>
        <v>48397</v>
      </c>
      <c r="T22" s="67">
        <v>13</v>
      </c>
      <c r="U22" s="64">
        <v>29</v>
      </c>
      <c r="V22" s="68">
        <v>7</v>
      </c>
      <c r="W22" s="69">
        <f t="shared" si="5"/>
        <v>48547</v>
      </c>
      <c r="X22" s="69">
        <f t="shared" si="6"/>
        <v>150</v>
      </c>
      <c r="Y22" s="70"/>
      <c r="Z22" s="71"/>
      <c r="AA22" s="72"/>
      <c r="AB22" s="73" t="str">
        <f t="shared" si="15"/>
        <v/>
      </c>
      <c r="AC22" s="70"/>
      <c r="AD22" s="71"/>
      <c r="AE22" s="72"/>
      <c r="AF22" s="73" t="str">
        <f t="shared" si="7"/>
        <v/>
      </c>
      <c r="AG22" s="73" t="str">
        <f t="shared" si="8"/>
        <v/>
      </c>
      <c r="AH22" s="54">
        <f t="shared" si="9"/>
        <v>150</v>
      </c>
      <c r="AI22" s="74">
        <f t="shared" si="10"/>
        <v>16</v>
      </c>
      <c r="AJ22" s="65">
        <f>IF(AI22&lt;&gt;"",VLOOKUP(AI22,Point!$A$3:$B$122,2),0)</f>
        <v>113</v>
      </c>
      <c r="AK22" s="66">
        <f t="shared" si="16"/>
        <v>159</v>
      </c>
      <c r="AL22" s="76"/>
      <c r="AM22" s="76"/>
      <c r="AN22" s="76"/>
      <c r="AO22" s="77"/>
      <c r="AP22" s="78" t="str">
        <f t="shared" si="11"/>
        <v/>
      </c>
      <c r="AQ22" s="78" t="str">
        <f t="shared" si="12"/>
        <v/>
      </c>
      <c r="AR22" s="65">
        <f>IF(AP22&lt;&gt;"",VLOOKUP(AQ22,Point!$A$3:$B$122,2),0)</f>
        <v>0</v>
      </c>
      <c r="AS22" s="66">
        <f t="shared" si="17"/>
        <v>159</v>
      </c>
    </row>
    <row r="23" spans="1:45" ht="15" customHeight="1" x14ac:dyDescent="0.2">
      <c r="A23" s="54">
        <f t="shared" si="18"/>
        <v>19</v>
      </c>
      <c r="B23" s="55">
        <f t="shared" si="0"/>
        <v>215</v>
      </c>
      <c r="C23" s="56">
        <v>142</v>
      </c>
      <c r="D23" s="57" t="s">
        <v>120</v>
      </c>
      <c r="E23" s="57" t="s">
        <v>121</v>
      </c>
      <c r="F23" s="57" t="s">
        <v>104</v>
      </c>
      <c r="G23" s="58" t="s">
        <v>77</v>
      </c>
      <c r="H23" s="59" t="s">
        <v>45</v>
      </c>
      <c r="I23" s="60">
        <v>29</v>
      </c>
      <c r="J23" s="61">
        <f t="shared" si="1"/>
        <v>12</v>
      </c>
      <c r="K23" s="62" t="str">
        <f t="shared" si="2"/>
        <v/>
      </c>
      <c r="L23" s="91">
        <f t="shared" si="13"/>
        <v>142</v>
      </c>
      <c r="M23" s="60">
        <v>29</v>
      </c>
      <c r="N23" s="65">
        <f>IF(M23,VLOOKUP(M23,Point!$A$3:$B$122,2),0)</f>
        <v>94</v>
      </c>
      <c r="O23" s="66">
        <f t="shared" si="14"/>
        <v>142</v>
      </c>
      <c r="P23" s="67">
        <v>13</v>
      </c>
      <c r="Q23" s="64">
        <v>25</v>
      </c>
      <c r="R23" s="68">
        <v>50</v>
      </c>
      <c r="S23" s="69">
        <f t="shared" si="4"/>
        <v>48350</v>
      </c>
      <c r="T23" s="67">
        <v>13</v>
      </c>
      <c r="U23" s="64">
        <v>28</v>
      </c>
      <c r="V23" s="68">
        <v>8</v>
      </c>
      <c r="W23" s="69">
        <f t="shared" si="5"/>
        <v>48488</v>
      </c>
      <c r="X23" s="69">
        <f t="shared" si="6"/>
        <v>138</v>
      </c>
      <c r="Y23" s="70"/>
      <c r="Z23" s="71"/>
      <c r="AA23" s="72"/>
      <c r="AB23" s="73" t="str">
        <f t="shared" si="15"/>
        <v/>
      </c>
      <c r="AC23" s="70"/>
      <c r="AD23" s="71"/>
      <c r="AE23" s="72"/>
      <c r="AF23" s="73" t="str">
        <f t="shared" si="7"/>
        <v/>
      </c>
      <c r="AG23" s="73" t="str">
        <f t="shared" si="8"/>
        <v/>
      </c>
      <c r="AH23" s="54">
        <f t="shared" si="9"/>
        <v>138</v>
      </c>
      <c r="AI23" s="74">
        <f t="shared" si="10"/>
        <v>12</v>
      </c>
      <c r="AJ23" s="65">
        <f>IF(AI23&lt;&gt;"",VLOOKUP(AI23,Point!$A$3:$B$122,2),0)</f>
        <v>121</v>
      </c>
      <c r="AK23" s="66">
        <f t="shared" si="16"/>
        <v>142</v>
      </c>
      <c r="AL23" s="76"/>
      <c r="AM23" s="76"/>
      <c r="AN23" s="76"/>
      <c r="AO23" s="77"/>
      <c r="AP23" s="78" t="str">
        <f t="shared" si="11"/>
        <v/>
      </c>
      <c r="AQ23" s="78" t="str">
        <f t="shared" si="12"/>
        <v/>
      </c>
      <c r="AR23" s="65">
        <f>IF(AP23&lt;&gt;"",VLOOKUP(AQ23,Point!$A$3:$B$122,2),0)</f>
        <v>0</v>
      </c>
      <c r="AS23" s="66">
        <f t="shared" si="17"/>
        <v>142</v>
      </c>
    </row>
    <row r="24" spans="1:45" ht="12.95" customHeight="1" x14ac:dyDescent="0.2">
      <c r="A24" s="54">
        <f t="shared" si="18"/>
        <v>20</v>
      </c>
      <c r="B24" s="55">
        <f t="shared" si="0"/>
        <v>214</v>
      </c>
      <c r="C24" s="56">
        <v>149</v>
      </c>
      <c r="D24" s="57" t="s">
        <v>122</v>
      </c>
      <c r="E24" s="57" t="s">
        <v>123</v>
      </c>
      <c r="F24" s="57" t="s">
        <v>76</v>
      </c>
      <c r="G24" s="58" t="s">
        <v>77</v>
      </c>
      <c r="H24" s="59" t="s">
        <v>45</v>
      </c>
      <c r="I24" s="60">
        <v>16</v>
      </c>
      <c r="J24" s="61">
        <f t="shared" si="1"/>
        <v>22</v>
      </c>
      <c r="K24" s="62" t="str">
        <f t="shared" si="2"/>
        <v/>
      </c>
      <c r="L24" s="91">
        <f t="shared" si="13"/>
        <v>149</v>
      </c>
      <c r="M24" s="60">
        <v>16</v>
      </c>
      <c r="N24" s="65">
        <f>IF(M24,VLOOKUP(M24,Point!$A$3:$B$122,2),0)</f>
        <v>113</v>
      </c>
      <c r="O24" s="66">
        <f t="shared" si="14"/>
        <v>149</v>
      </c>
      <c r="P24" s="67">
        <v>13</v>
      </c>
      <c r="Q24" s="64">
        <v>33</v>
      </c>
      <c r="R24" s="68">
        <v>3</v>
      </c>
      <c r="S24" s="69">
        <f t="shared" si="4"/>
        <v>48783</v>
      </c>
      <c r="T24" s="67">
        <v>13</v>
      </c>
      <c r="U24" s="83">
        <v>35</v>
      </c>
      <c r="V24" s="68">
        <v>45</v>
      </c>
      <c r="W24" s="69">
        <f t="shared" si="5"/>
        <v>48945</v>
      </c>
      <c r="X24" s="69">
        <f t="shared" si="6"/>
        <v>162</v>
      </c>
      <c r="Y24" s="70"/>
      <c r="Z24" s="71"/>
      <c r="AA24" s="72"/>
      <c r="AB24" s="73" t="str">
        <f t="shared" si="15"/>
        <v/>
      </c>
      <c r="AC24" s="70"/>
      <c r="AD24" s="71"/>
      <c r="AE24" s="85"/>
      <c r="AF24" s="73" t="str">
        <f t="shared" si="7"/>
        <v/>
      </c>
      <c r="AG24" s="73" t="str">
        <f t="shared" si="8"/>
        <v/>
      </c>
      <c r="AH24" s="54">
        <f t="shared" si="9"/>
        <v>162</v>
      </c>
      <c r="AI24" s="74">
        <f t="shared" si="10"/>
        <v>22</v>
      </c>
      <c r="AJ24" s="65">
        <f>IF(AI24&lt;&gt;"",VLOOKUP(AI24,Point!$A$3:$B$122,2),0)</f>
        <v>101</v>
      </c>
      <c r="AK24" s="66">
        <f t="shared" si="16"/>
        <v>149</v>
      </c>
      <c r="AL24" s="76"/>
      <c r="AM24" s="76"/>
      <c r="AN24" s="76"/>
      <c r="AO24" s="77"/>
      <c r="AP24" s="78" t="str">
        <f t="shared" si="11"/>
        <v/>
      </c>
      <c r="AQ24" s="78" t="str">
        <f t="shared" si="12"/>
        <v/>
      </c>
      <c r="AR24" s="65">
        <f>IF(AP24&lt;&gt;"",VLOOKUP(AQ24,Point!$A$3:$B$122,2),0)</f>
        <v>0</v>
      </c>
      <c r="AS24" s="66">
        <f t="shared" si="17"/>
        <v>149</v>
      </c>
    </row>
    <row r="25" spans="1:45" ht="13.7" customHeight="1" x14ac:dyDescent="0.2">
      <c r="A25" s="94">
        <f t="shared" si="18"/>
        <v>21</v>
      </c>
      <c r="B25" s="95">
        <f t="shared" si="0"/>
        <v>210</v>
      </c>
      <c r="C25" s="81">
        <v>177</v>
      </c>
      <c r="D25" s="57" t="s">
        <v>124</v>
      </c>
      <c r="E25" s="57" t="s">
        <v>84</v>
      </c>
      <c r="F25" s="57" t="s">
        <v>125</v>
      </c>
      <c r="G25" s="58" t="s">
        <v>126</v>
      </c>
      <c r="H25" s="59" t="s">
        <v>45</v>
      </c>
      <c r="I25" s="60">
        <v>24</v>
      </c>
      <c r="J25" s="61">
        <f t="shared" si="1"/>
        <v>17</v>
      </c>
      <c r="K25" s="62" t="str">
        <f t="shared" si="2"/>
        <v/>
      </c>
      <c r="L25" s="91">
        <f t="shared" si="13"/>
        <v>177</v>
      </c>
      <c r="M25" s="60">
        <v>24</v>
      </c>
      <c r="N25" s="65">
        <f>IF(M25,VLOOKUP(M25,Point!$A$3:$B$122,2),0)</f>
        <v>99</v>
      </c>
      <c r="O25" s="66">
        <f t="shared" si="14"/>
        <v>177</v>
      </c>
      <c r="P25" s="67">
        <v>13</v>
      </c>
      <c r="Q25" s="64">
        <v>14</v>
      </c>
      <c r="R25" s="68">
        <v>18</v>
      </c>
      <c r="S25" s="69">
        <f t="shared" si="4"/>
        <v>47658</v>
      </c>
      <c r="T25" s="67">
        <v>13</v>
      </c>
      <c r="U25" s="83">
        <v>16</v>
      </c>
      <c r="V25" s="68">
        <v>51</v>
      </c>
      <c r="W25" s="69">
        <f t="shared" si="5"/>
        <v>47811</v>
      </c>
      <c r="X25" s="69">
        <f t="shared" si="6"/>
        <v>153</v>
      </c>
      <c r="Y25" s="70"/>
      <c r="Z25" s="71"/>
      <c r="AA25" s="72"/>
      <c r="AB25" s="73" t="str">
        <f t="shared" si="15"/>
        <v/>
      </c>
      <c r="AC25" s="70"/>
      <c r="AD25" s="71"/>
      <c r="AE25" s="85"/>
      <c r="AF25" s="73" t="str">
        <f t="shared" si="7"/>
        <v/>
      </c>
      <c r="AG25" s="73" t="str">
        <f t="shared" si="8"/>
        <v/>
      </c>
      <c r="AH25" s="54">
        <f t="shared" si="9"/>
        <v>153</v>
      </c>
      <c r="AI25" s="74">
        <f t="shared" si="10"/>
        <v>17</v>
      </c>
      <c r="AJ25" s="65">
        <f>IF(AI25&lt;&gt;"",VLOOKUP(AI25,Point!$A$3:$B$122,2),0)</f>
        <v>111</v>
      </c>
      <c r="AK25" s="66">
        <f t="shared" si="16"/>
        <v>177</v>
      </c>
      <c r="AL25" s="76"/>
      <c r="AM25" s="76"/>
      <c r="AN25" s="76"/>
      <c r="AO25" s="77"/>
      <c r="AP25" s="78" t="str">
        <f t="shared" si="11"/>
        <v/>
      </c>
      <c r="AQ25" s="78" t="str">
        <f t="shared" si="12"/>
        <v/>
      </c>
      <c r="AR25" s="65">
        <f>IF(AP25&lt;&gt;"",VLOOKUP(AQ25,Point!$A$3:$B$122,2),0)</f>
        <v>0</v>
      </c>
      <c r="AS25" s="66">
        <f t="shared" si="17"/>
        <v>177</v>
      </c>
    </row>
    <row r="26" spans="1:45" ht="12.95" customHeight="1" x14ac:dyDescent="0.2">
      <c r="A26" s="54">
        <f t="shared" si="18"/>
        <v>22</v>
      </c>
      <c r="B26" s="55">
        <f t="shared" si="0"/>
        <v>209</v>
      </c>
      <c r="C26" s="56">
        <v>105</v>
      </c>
      <c r="D26" s="57" t="s">
        <v>127</v>
      </c>
      <c r="E26" s="57" t="s">
        <v>128</v>
      </c>
      <c r="F26" s="57" t="s">
        <v>51</v>
      </c>
      <c r="G26" s="58" t="s">
        <v>77</v>
      </c>
      <c r="H26" s="59" t="s">
        <v>45</v>
      </c>
      <c r="I26" s="60">
        <v>14</v>
      </c>
      <c r="J26" s="61">
        <f t="shared" si="1"/>
        <v>31</v>
      </c>
      <c r="K26" s="62" t="str">
        <f t="shared" si="2"/>
        <v/>
      </c>
      <c r="L26" s="91">
        <f t="shared" si="13"/>
        <v>105</v>
      </c>
      <c r="M26" s="60">
        <v>14</v>
      </c>
      <c r="N26" s="65">
        <f>IF(M26,VLOOKUP(M26,Point!$A$3:$B$122,2),0)</f>
        <v>117</v>
      </c>
      <c r="O26" s="66">
        <f t="shared" si="14"/>
        <v>105</v>
      </c>
      <c r="P26" s="67">
        <v>13</v>
      </c>
      <c r="Q26" s="64">
        <v>27</v>
      </c>
      <c r="R26" s="68">
        <v>31</v>
      </c>
      <c r="S26" s="69">
        <f t="shared" si="4"/>
        <v>48451</v>
      </c>
      <c r="T26" s="67">
        <v>13</v>
      </c>
      <c r="U26" s="64">
        <v>30</v>
      </c>
      <c r="V26" s="68">
        <v>35</v>
      </c>
      <c r="W26" s="69">
        <f t="shared" si="5"/>
        <v>48635</v>
      </c>
      <c r="X26" s="69">
        <f t="shared" si="6"/>
        <v>184</v>
      </c>
      <c r="Y26" s="70"/>
      <c r="Z26" s="71"/>
      <c r="AA26" s="72"/>
      <c r="AB26" s="73" t="str">
        <f t="shared" si="15"/>
        <v/>
      </c>
      <c r="AC26" s="70"/>
      <c r="AD26" s="71"/>
      <c r="AE26" s="72"/>
      <c r="AF26" s="73" t="str">
        <f t="shared" si="7"/>
        <v/>
      </c>
      <c r="AG26" s="73" t="str">
        <f t="shared" si="8"/>
        <v/>
      </c>
      <c r="AH26" s="54">
        <f t="shared" si="9"/>
        <v>184</v>
      </c>
      <c r="AI26" s="74">
        <f t="shared" si="10"/>
        <v>31</v>
      </c>
      <c r="AJ26" s="65">
        <f>IF(AI26&lt;&gt;"",VLOOKUP(AI26,Point!$A$3:$B$122,2),0)</f>
        <v>92</v>
      </c>
      <c r="AK26" s="66">
        <f t="shared" si="16"/>
        <v>105</v>
      </c>
      <c r="AL26" s="76"/>
      <c r="AM26" s="76"/>
      <c r="AN26" s="76"/>
      <c r="AO26" s="77"/>
      <c r="AP26" s="78" t="str">
        <f t="shared" si="11"/>
        <v/>
      </c>
      <c r="AQ26" s="78" t="str">
        <f t="shared" si="12"/>
        <v/>
      </c>
      <c r="AR26" s="65">
        <f>IF(AP26&lt;&gt;"",VLOOKUP(AQ26,Point!$A$3:$B$122,2),0)</f>
        <v>0</v>
      </c>
      <c r="AS26" s="66">
        <f t="shared" si="17"/>
        <v>105</v>
      </c>
    </row>
    <row r="27" spans="1:45" ht="12.95" customHeight="1" x14ac:dyDescent="0.2">
      <c r="A27" s="54">
        <f t="shared" si="18"/>
        <v>23</v>
      </c>
      <c r="B27" s="55">
        <f t="shared" si="0"/>
        <v>204</v>
      </c>
      <c r="C27" s="56">
        <v>160</v>
      </c>
      <c r="D27" s="57" t="s">
        <v>129</v>
      </c>
      <c r="E27" s="57" t="s">
        <v>130</v>
      </c>
      <c r="F27" s="57" t="s">
        <v>88</v>
      </c>
      <c r="G27" s="58" t="s">
        <v>77</v>
      </c>
      <c r="H27" s="59" t="s">
        <v>45</v>
      </c>
      <c r="I27" s="60">
        <v>17</v>
      </c>
      <c r="J27" s="61">
        <f t="shared" si="1"/>
        <v>30</v>
      </c>
      <c r="K27" s="62" t="str">
        <f t="shared" si="2"/>
        <v/>
      </c>
      <c r="L27" s="91">
        <f t="shared" si="13"/>
        <v>160</v>
      </c>
      <c r="M27" s="60">
        <v>17</v>
      </c>
      <c r="N27" s="65">
        <f>IF(M27,VLOOKUP(M27,Point!$A$3:$B$122,2),0)</f>
        <v>111</v>
      </c>
      <c r="O27" s="66">
        <f t="shared" si="14"/>
        <v>160</v>
      </c>
      <c r="P27" s="67">
        <v>13</v>
      </c>
      <c r="Q27" s="64">
        <v>32</v>
      </c>
      <c r="R27" s="68">
        <v>33</v>
      </c>
      <c r="S27" s="69">
        <f t="shared" si="4"/>
        <v>48753</v>
      </c>
      <c r="T27" s="67">
        <v>13</v>
      </c>
      <c r="U27" s="83">
        <v>35</v>
      </c>
      <c r="V27" s="68">
        <v>32</v>
      </c>
      <c r="W27" s="69">
        <f t="shared" si="5"/>
        <v>48932</v>
      </c>
      <c r="X27" s="69">
        <f t="shared" si="6"/>
        <v>179</v>
      </c>
      <c r="Y27" s="70"/>
      <c r="Z27" s="71"/>
      <c r="AA27" s="72"/>
      <c r="AB27" s="73" t="str">
        <f t="shared" si="15"/>
        <v/>
      </c>
      <c r="AC27" s="70"/>
      <c r="AD27" s="71"/>
      <c r="AE27" s="85"/>
      <c r="AF27" s="73" t="str">
        <f t="shared" si="7"/>
        <v/>
      </c>
      <c r="AG27" s="73" t="str">
        <f t="shared" si="8"/>
        <v/>
      </c>
      <c r="AH27" s="54">
        <f t="shared" si="9"/>
        <v>179</v>
      </c>
      <c r="AI27" s="74">
        <f t="shared" si="10"/>
        <v>30</v>
      </c>
      <c r="AJ27" s="65">
        <f>IF(AI27&lt;&gt;"",VLOOKUP(AI27,Point!$A$3:$B$122,2),0)</f>
        <v>93</v>
      </c>
      <c r="AK27" s="66">
        <f t="shared" si="16"/>
        <v>160</v>
      </c>
      <c r="AL27" s="76"/>
      <c r="AM27" s="76"/>
      <c r="AN27" s="76"/>
      <c r="AO27" s="77"/>
      <c r="AP27" s="78" t="str">
        <f t="shared" si="11"/>
        <v/>
      </c>
      <c r="AQ27" s="78" t="str">
        <f t="shared" si="12"/>
        <v/>
      </c>
      <c r="AR27" s="65">
        <f>IF(AP27&lt;&gt;"",VLOOKUP(AQ27,Point!$A$3:$B$122,2),0)</f>
        <v>0</v>
      </c>
      <c r="AS27" s="66">
        <f t="shared" si="17"/>
        <v>160</v>
      </c>
    </row>
    <row r="28" spans="1:45" ht="12.95" customHeight="1" x14ac:dyDescent="0.2">
      <c r="A28" s="54">
        <v>24</v>
      </c>
      <c r="B28" s="55">
        <f t="shared" si="0"/>
        <v>204</v>
      </c>
      <c r="C28" s="56">
        <v>162</v>
      </c>
      <c r="D28" s="79" t="s">
        <v>131</v>
      </c>
      <c r="E28" s="79" t="s">
        <v>132</v>
      </c>
      <c r="F28" s="79" t="s">
        <v>101</v>
      </c>
      <c r="G28" s="58" t="s">
        <v>77</v>
      </c>
      <c r="H28" s="59" t="s">
        <v>52</v>
      </c>
      <c r="I28" s="60">
        <v>28</v>
      </c>
      <c r="J28" s="61">
        <f t="shared" si="1"/>
        <v>18</v>
      </c>
      <c r="K28" s="62" t="str">
        <f t="shared" si="2"/>
        <v/>
      </c>
      <c r="L28" s="91">
        <f t="shared" si="13"/>
        <v>162</v>
      </c>
      <c r="M28" s="60">
        <v>28</v>
      </c>
      <c r="N28" s="65">
        <f>IF(M28,VLOOKUP(M28,Point!$A$3:$B$122,2),0)</f>
        <v>95</v>
      </c>
      <c r="O28" s="66">
        <f t="shared" si="14"/>
        <v>162</v>
      </c>
      <c r="P28" s="67">
        <v>13</v>
      </c>
      <c r="Q28" s="64">
        <v>31</v>
      </c>
      <c r="R28" s="68">
        <v>8</v>
      </c>
      <c r="S28" s="69">
        <f t="shared" si="4"/>
        <v>48668</v>
      </c>
      <c r="T28" s="67">
        <v>13</v>
      </c>
      <c r="U28" s="83">
        <v>33</v>
      </c>
      <c r="V28" s="68">
        <v>42</v>
      </c>
      <c r="W28" s="69">
        <f t="shared" si="5"/>
        <v>48822</v>
      </c>
      <c r="X28" s="69">
        <f t="shared" si="6"/>
        <v>154</v>
      </c>
      <c r="Y28" s="70"/>
      <c r="Z28" s="71"/>
      <c r="AA28" s="72"/>
      <c r="AB28" s="73" t="str">
        <f t="shared" si="15"/>
        <v/>
      </c>
      <c r="AC28" s="70"/>
      <c r="AD28" s="71"/>
      <c r="AE28" s="85"/>
      <c r="AF28" s="73" t="str">
        <f t="shared" si="7"/>
        <v/>
      </c>
      <c r="AG28" s="73" t="str">
        <f t="shared" si="8"/>
        <v/>
      </c>
      <c r="AH28" s="54">
        <f t="shared" si="9"/>
        <v>154</v>
      </c>
      <c r="AI28" s="74">
        <f t="shared" si="10"/>
        <v>18</v>
      </c>
      <c r="AJ28" s="65">
        <f>IF(AI28&lt;&gt;"",VLOOKUP(AI28,Point!$A$3:$B$122,2),0)</f>
        <v>109</v>
      </c>
      <c r="AK28" s="66">
        <f t="shared" si="16"/>
        <v>162</v>
      </c>
      <c r="AL28" s="76"/>
      <c r="AM28" s="76"/>
      <c r="AN28" s="76"/>
      <c r="AO28" s="77"/>
      <c r="AP28" s="78" t="str">
        <f t="shared" si="11"/>
        <v/>
      </c>
      <c r="AQ28" s="78" t="str">
        <f t="shared" si="12"/>
        <v/>
      </c>
      <c r="AR28" s="65">
        <f>IF(AP28&lt;&gt;"",VLOOKUP(AQ28,Point!$A$3:$B$122,2),0)</f>
        <v>0</v>
      </c>
      <c r="AS28" s="66">
        <f t="shared" si="17"/>
        <v>162</v>
      </c>
    </row>
    <row r="29" spans="1:45" ht="12.95" customHeight="1" x14ac:dyDescent="0.2">
      <c r="A29" s="54">
        <f>IF(C29,RANK(B29,$B$5:$B$47),"")</f>
        <v>25</v>
      </c>
      <c r="B29" s="55">
        <f t="shared" si="0"/>
        <v>197</v>
      </c>
      <c r="C29" s="56">
        <v>158</v>
      </c>
      <c r="D29" s="79" t="s">
        <v>133</v>
      </c>
      <c r="E29" s="79" t="s">
        <v>134</v>
      </c>
      <c r="F29" s="79" t="s">
        <v>101</v>
      </c>
      <c r="G29" s="58" t="s">
        <v>77</v>
      </c>
      <c r="H29" s="59" t="s">
        <v>52</v>
      </c>
      <c r="I29" s="60">
        <v>22</v>
      </c>
      <c r="J29" s="61">
        <f t="shared" si="1"/>
        <v>27</v>
      </c>
      <c r="K29" s="62" t="str">
        <f t="shared" si="2"/>
        <v/>
      </c>
      <c r="L29" s="91">
        <f t="shared" si="13"/>
        <v>158</v>
      </c>
      <c r="M29" s="60">
        <v>22</v>
      </c>
      <c r="N29" s="65">
        <f>IF(M29,VLOOKUP(M29,Point!$A$3:$B$122,2),0)</f>
        <v>101</v>
      </c>
      <c r="O29" s="66">
        <f t="shared" si="14"/>
        <v>158</v>
      </c>
      <c r="P29" s="67">
        <v>13</v>
      </c>
      <c r="Q29" s="64">
        <v>28</v>
      </c>
      <c r="R29" s="68">
        <v>6</v>
      </c>
      <c r="S29" s="69">
        <f t="shared" si="4"/>
        <v>48486</v>
      </c>
      <c r="T29" s="67">
        <v>13</v>
      </c>
      <c r="U29" s="64">
        <v>30</v>
      </c>
      <c r="V29" s="68">
        <v>58</v>
      </c>
      <c r="W29" s="69">
        <f t="shared" si="5"/>
        <v>48658</v>
      </c>
      <c r="X29" s="69">
        <f t="shared" si="6"/>
        <v>172</v>
      </c>
      <c r="Y29" s="70"/>
      <c r="Z29" s="71"/>
      <c r="AA29" s="72"/>
      <c r="AB29" s="73" t="str">
        <f t="shared" si="15"/>
        <v/>
      </c>
      <c r="AC29" s="70"/>
      <c r="AD29" s="71"/>
      <c r="AE29" s="72"/>
      <c r="AF29" s="73" t="str">
        <f t="shared" si="7"/>
        <v/>
      </c>
      <c r="AG29" s="73" t="str">
        <f t="shared" si="8"/>
        <v/>
      </c>
      <c r="AH29" s="54">
        <f t="shared" si="9"/>
        <v>172</v>
      </c>
      <c r="AI29" s="74">
        <f t="shared" si="10"/>
        <v>27</v>
      </c>
      <c r="AJ29" s="65">
        <f>IF(AI29&lt;&gt;"",VLOOKUP(AI29,Point!$A$3:$B$122,2),0)</f>
        <v>96</v>
      </c>
      <c r="AK29" s="66">
        <f t="shared" si="16"/>
        <v>158</v>
      </c>
      <c r="AL29" s="76"/>
      <c r="AM29" s="76"/>
      <c r="AN29" s="76"/>
      <c r="AO29" s="77"/>
      <c r="AP29" s="78" t="str">
        <f t="shared" si="11"/>
        <v/>
      </c>
      <c r="AQ29" s="78" t="str">
        <f t="shared" si="12"/>
        <v/>
      </c>
      <c r="AR29" s="65">
        <f>IF(AP29&lt;&gt;"",VLOOKUP(AQ29,Point!$A$3:$B$122,2),0)</f>
        <v>0</v>
      </c>
      <c r="AS29" s="66">
        <f t="shared" si="17"/>
        <v>158</v>
      </c>
    </row>
    <row r="30" spans="1:45" ht="15" customHeight="1" x14ac:dyDescent="0.2">
      <c r="A30" s="54">
        <f>IF(C30,RANK(B30,$B$5:$B$47),"")</f>
        <v>26</v>
      </c>
      <c r="B30" s="55">
        <f t="shared" si="0"/>
        <v>193</v>
      </c>
      <c r="C30" s="56">
        <v>130</v>
      </c>
      <c r="D30" s="79" t="s">
        <v>135</v>
      </c>
      <c r="E30" s="79" t="s">
        <v>136</v>
      </c>
      <c r="F30" s="79" t="s">
        <v>137</v>
      </c>
      <c r="G30" s="58" t="s">
        <v>77</v>
      </c>
      <c r="H30" s="59" t="s">
        <v>52</v>
      </c>
      <c r="I30" s="60">
        <v>20</v>
      </c>
      <c r="J30" s="61">
        <f t="shared" si="1"/>
        <v>35</v>
      </c>
      <c r="K30" s="62" t="str">
        <f t="shared" si="2"/>
        <v/>
      </c>
      <c r="L30" s="91">
        <f t="shared" si="13"/>
        <v>130</v>
      </c>
      <c r="M30" s="60">
        <v>20</v>
      </c>
      <c r="N30" s="65">
        <f>IF(M30,VLOOKUP(M30,Point!$A$3:$B$122,2),0)</f>
        <v>105</v>
      </c>
      <c r="O30" s="66">
        <f t="shared" si="14"/>
        <v>130</v>
      </c>
      <c r="P30" s="67">
        <v>13</v>
      </c>
      <c r="Q30" s="64">
        <v>21</v>
      </c>
      <c r="R30" s="68">
        <v>24</v>
      </c>
      <c r="S30" s="69">
        <f t="shared" si="4"/>
        <v>48084</v>
      </c>
      <c r="T30" s="67">
        <v>13</v>
      </c>
      <c r="U30" s="64">
        <v>24</v>
      </c>
      <c r="V30" s="68">
        <v>39</v>
      </c>
      <c r="W30" s="69">
        <f t="shared" si="5"/>
        <v>48279</v>
      </c>
      <c r="X30" s="69">
        <f t="shared" si="6"/>
        <v>195</v>
      </c>
      <c r="Y30" s="70"/>
      <c r="Z30" s="71"/>
      <c r="AA30" s="72"/>
      <c r="AB30" s="73" t="str">
        <f>IF(AA31&lt;&gt;"",Y30*3600+Z30*60+AA31,"")</f>
        <v/>
      </c>
      <c r="AC30" s="70"/>
      <c r="AD30" s="71"/>
      <c r="AE30" s="72"/>
      <c r="AF30" s="73" t="str">
        <f t="shared" si="7"/>
        <v/>
      </c>
      <c r="AG30" s="73" t="str">
        <f t="shared" si="8"/>
        <v/>
      </c>
      <c r="AH30" s="54">
        <f t="shared" si="9"/>
        <v>195</v>
      </c>
      <c r="AI30" s="74">
        <f t="shared" si="10"/>
        <v>35</v>
      </c>
      <c r="AJ30" s="65">
        <f>IF(AI30&lt;&gt;"",VLOOKUP(AI30,Point!$A$3:$B$122,2),0)</f>
        <v>88</v>
      </c>
      <c r="AK30" s="66">
        <f t="shared" si="16"/>
        <v>130</v>
      </c>
      <c r="AL30" s="76"/>
      <c r="AM30" s="76"/>
      <c r="AN30" s="76"/>
      <c r="AO30" s="77"/>
      <c r="AP30" s="78" t="str">
        <f t="shared" si="11"/>
        <v/>
      </c>
      <c r="AQ30" s="78" t="str">
        <f t="shared" si="12"/>
        <v/>
      </c>
      <c r="AR30" s="65">
        <f>IF(AP30&lt;&gt;"",VLOOKUP(AQ30,Point!$A$3:$B$122,2),0)</f>
        <v>0</v>
      </c>
      <c r="AS30" s="66">
        <f t="shared" si="17"/>
        <v>130</v>
      </c>
    </row>
    <row r="31" spans="1:45" ht="12.95" customHeight="1" x14ac:dyDescent="0.2">
      <c r="A31" s="54">
        <f>IF(C31,RANK(B31,$B$5:$B$47),"")</f>
        <v>27</v>
      </c>
      <c r="B31" s="55">
        <f t="shared" si="0"/>
        <v>192</v>
      </c>
      <c r="C31" s="56">
        <v>103</v>
      </c>
      <c r="D31" s="79" t="s">
        <v>138</v>
      </c>
      <c r="E31" s="79" t="s">
        <v>139</v>
      </c>
      <c r="F31" s="79" t="s">
        <v>51</v>
      </c>
      <c r="G31" s="58" t="s">
        <v>77</v>
      </c>
      <c r="H31" s="59" t="s">
        <v>52</v>
      </c>
      <c r="I31" s="60">
        <v>23</v>
      </c>
      <c r="J31" s="61">
        <f t="shared" si="1"/>
        <v>31</v>
      </c>
      <c r="K31" s="62" t="str">
        <f t="shared" si="2"/>
        <v/>
      </c>
      <c r="L31" s="91">
        <f t="shared" si="13"/>
        <v>103</v>
      </c>
      <c r="M31" s="60">
        <v>23</v>
      </c>
      <c r="N31" s="65">
        <f>IF(M31,VLOOKUP(M31,Point!$A$3:$B$122,2),0)</f>
        <v>100</v>
      </c>
      <c r="O31" s="66">
        <f t="shared" si="14"/>
        <v>103</v>
      </c>
      <c r="P31" s="67">
        <v>13</v>
      </c>
      <c r="Q31" s="64">
        <v>27</v>
      </c>
      <c r="R31" s="68">
        <v>0</v>
      </c>
      <c r="S31" s="69">
        <f t="shared" si="4"/>
        <v>48420</v>
      </c>
      <c r="T31" s="67">
        <v>13</v>
      </c>
      <c r="U31" s="83">
        <v>30</v>
      </c>
      <c r="V31" s="68">
        <v>4</v>
      </c>
      <c r="W31" s="69">
        <f t="shared" si="5"/>
        <v>48604</v>
      </c>
      <c r="X31" s="69">
        <f t="shared" si="6"/>
        <v>184</v>
      </c>
      <c r="Y31" s="70"/>
      <c r="Z31" s="71"/>
      <c r="AA31" s="72"/>
      <c r="AB31" s="73" t="str">
        <f t="shared" ref="AB31:AB47" si="19">IF(AA31&lt;&gt;"",Y31*3600+Z31*60+AA31,"")</f>
        <v/>
      </c>
      <c r="AC31" s="70"/>
      <c r="AD31" s="71"/>
      <c r="AE31" s="85"/>
      <c r="AF31" s="73" t="str">
        <f t="shared" si="7"/>
        <v/>
      </c>
      <c r="AG31" s="73" t="str">
        <f t="shared" si="8"/>
        <v/>
      </c>
      <c r="AH31" s="54">
        <f t="shared" si="9"/>
        <v>184</v>
      </c>
      <c r="AI31" s="74">
        <f t="shared" si="10"/>
        <v>31</v>
      </c>
      <c r="AJ31" s="65">
        <f>IF(AI31&lt;&gt;"",VLOOKUP(AI31,Point!$A$3:$B$122,2),0)</f>
        <v>92</v>
      </c>
      <c r="AK31" s="66">
        <f t="shared" si="16"/>
        <v>103</v>
      </c>
      <c r="AL31" s="76"/>
      <c r="AM31" s="76"/>
      <c r="AN31" s="76"/>
      <c r="AO31" s="77"/>
      <c r="AP31" s="78" t="str">
        <f t="shared" si="11"/>
        <v/>
      </c>
      <c r="AQ31" s="78" t="str">
        <f t="shared" si="12"/>
        <v/>
      </c>
      <c r="AR31" s="65">
        <f>IF(AP31&lt;&gt;"",VLOOKUP(AQ31,Point!$A$3:$B$122,2),0)</f>
        <v>0</v>
      </c>
      <c r="AS31" s="66">
        <f t="shared" si="17"/>
        <v>103</v>
      </c>
    </row>
    <row r="32" spans="1:45" ht="13.7" customHeight="1" x14ac:dyDescent="0.2">
      <c r="A32" s="54">
        <v>28</v>
      </c>
      <c r="B32" s="80">
        <f t="shared" si="0"/>
        <v>192</v>
      </c>
      <c r="C32" s="81">
        <v>104</v>
      </c>
      <c r="D32" s="57" t="s">
        <v>140</v>
      </c>
      <c r="E32" s="57" t="s">
        <v>95</v>
      </c>
      <c r="F32" s="57" t="s">
        <v>51</v>
      </c>
      <c r="G32" s="96"/>
      <c r="H32" s="59" t="s">
        <v>45</v>
      </c>
      <c r="I32" s="60">
        <v>25</v>
      </c>
      <c r="J32" s="61">
        <f t="shared" si="1"/>
        <v>29</v>
      </c>
      <c r="K32" s="62" t="str">
        <f t="shared" si="2"/>
        <v/>
      </c>
      <c r="L32" s="91">
        <f t="shared" si="13"/>
        <v>104</v>
      </c>
      <c r="M32" s="60">
        <v>25</v>
      </c>
      <c r="N32" s="65">
        <f>IF(M32,VLOOKUP(M32,Point!$A$3:$B$122,2),0)</f>
        <v>98</v>
      </c>
      <c r="O32" s="66">
        <f t="shared" si="14"/>
        <v>104</v>
      </c>
      <c r="P32" s="67">
        <v>13</v>
      </c>
      <c r="Q32" s="64">
        <v>34</v>
      </c>
      <c r="R32" s="68">
        <v>34</v>
      </c>
      <c r="S32" s="69">
        <f t="shared" si="4"/>
        <v>48874</v>
      </c>
      <c r="T32" s="67">
        <v>13</v>
      </c>
      <c r="U32" s="83">
        <v>37</v>
      </c>
      <c r="V32" s="68">
        <v>29</v>
      </c>
      <c r="W32" s="69">
        <f t="shared" si="5"/>
        <v>49049</v>
      </c>
      <c r="X32" s="69">
        <f t="shared" si="6"/>
        <v>175</v>
      </c>
      <c r="Y32" s="70"/>
      <c r="Z32" s="71"/>
      <c r="AA32" s="72"/>
      <c r="AB32" s="73" t="str">
        <f t="shared" si="19"/>
        <v/>
      </c>
      <c r="AC32" s="70"/>
      <c r="AD32" s="71"/>
      <c r="AE32" s="85"/>
      <c r="AF32" s="73" t="str">
        <f t="shared" si="7"/>
        <v/>
      </c>
      <c r="AG32" s="73" t="str">
        <f t="shared" si="8"/>
        <v/>
      </c>
      <c r="AH32" s="54">
        <f t="shared" si="9"/>
        <v>175</v>
      </c>
      <c r="AI32" s="74">
        <f t="shared" si="10"/>
        <v>29</v>
      </c>
      <c r="AJ32" s="65">
        <f>IF(AI32&lt;&gt;"",VLOOKUP(AI32,Point!$A$3:$B$122,2),0)</f>
        <v>94</v>
      </c>
      <c r="AK32" s="66">
        <f t="shared" si="16"/>
        <v>104</v>
      </c>
      <c r="AL32" s="76"/>
      <c r="AM32" s="76"/>
      <c r="AN32" s="76"/>
      <c r="AO32" s="77"/>
      <c r="AP32" s="78" t="str">
        <f t="shared" si="11"/>
        <v/>
      </c>
      <c r="AQ32" s="78" t="str">
        <f t="shared" si="12"/>
        <v/>
      </c>
      <c r="AR32" s="65">
        <f>IF(AP32&lt;&gt;"",VLOOKUP(AQ32,Point!$A$3:$B$122,2),0)</f>
        <v>0</v>
      </c>
      <c r="AS32" s="66">
        <f t="shared" si="17"/>
        <v>104</v>
      </c>
    </row>
    <row r="33" spans="1:45" ht="12.95" customHeight="1" x14ac:dyDescent="0.2">
      <c r="A33" s="54">
        <v>29</v>
      </c>
      <c r="B33" s="55">
        <f t="shared" si="0"/>
        <v>192</v>
      </c>
      <c r="C33" s="56">
        <v>125</v>
      </c>
      <c r="D33" s="79" t="s">
        <v>141</v>
      </c>
      <c r="E33" s="79" t="s">
        <v>142</v>
      </c>
      <c r="F33" s="79" t="s">
        <v>88</v>
      </c>
      <c r="G33" s="58" t="s">
        <v>77</v>
      </c>
      <c r="H33" s="59" t="s">
        <v>52</v>
      </c>
      <c r="I33" s="60">
        <v>31</v>
      </c>
      <c r="J33" s="61">
        <f t="shared" si="1"/>
        <v>23</v>
      </c>
      <c r="K33" s="62" t="str">
        <f t="shared" si="2"/>
        <v/>
      </c>
      <c r="L33" s="91">
        <f t="shared" si="13"/>
        <v>125</v>
      </c>
      <c r="M33" s="60">
        <v>31</v>
      </c>
      <c r="N33" s="65">
        <f>IF(M33,VLOOKUP(M33,Point!$A$3:$B$122,2),0)</f>
        <v>92</v>
      </c>
      <c r="O33" s="66">
        <f t="shared" si="14"/>
        <v>125</v>
      </c>
      <c r="P33" s="67">
        <v>13</v>
      </c>
      <c r="Q33" s="64">
        <v>18</v>
      </c>
      <c r="R33" s="68">
        <v>52</v>
      </c>
      <c r="S33" s="69">
        <f t="shared" si="4"/>
        <v>47932</v>
      </c>
      <c r="T33" s="67">
        <v>13</v>
      </c>
      <c r="U33" s="83">
        <v>21</v>
      </c>
      <c r="V33" s="68">
        <v>36</v>
      </c>
      <c r="W33" s="69">
        <f t="shared" si="5"/>
        <v>48096</v>
      </c>
      <c r="X33" s="69">
        <f t="shared" si="6"/>
        <v>164</v>
      </c>
      <c r="Y33" s="70"/>
      <c r="Z33" s="71"/>
      <c r="AA33" s="72"/>
      <c r="AB33" s="73" t="str">
        <f t="shared" si="19"/>
        <v/>
      </c>
      <c r="AC33" s="70"/>
      <c r="AD33" s="71"/>
      <c r="AE33" s="85"/>
      <c r="AF33" s="73" t="str">
        <f t="shared" si="7"/>
        <v/>
      </c>
      <c r="AG33" s="73" t="str">
        <f t="shared" si="8"/>
        <v/>
      </c>
      <c r="AH33" s="54">
        <f t="shared" si="9"/>
        <v>164</v>
      </c>
      <c r="AI33" s="74">
        <f t="shared" si="10"/>
        <v>23</v>
      </c>
      <c r="AJ33" s="65">
        <f>IF(AI33&lt;&gt;"",VLOOKUP(AI33,Point!$A$3:$B$122,2),0)</f>
        <v>100</v>
      </c>
      <c r="AK33" s="66">
        <f t="shared" si="16"/>
        <v>125</v>
      </c>
      <c r="AL33" s="76"/>
      <c r="AM33" s="76"/>
      <c r="AN33" s="76"/>
      <c r="AO33" s="77"/>
      <c r="AP33" s="78" t="str">
        <f t="shared" si="11"/>
        <v/>
      </c>
      <c r="AQ33" s="78" t="str">
        <f t="shared" si="12"/>
        <v/>
      </c>
      <c r="AR33" s="65">
        <f>IF(AP33&lt;&gt;"",VLOOKUP(AQ33,Point!$A$3:$B$122,2),0)</f>
        <v>0</v>
      </c>
      <c r="AS33" s="66">
        <f t="shared" si="17"/>
        <v>125</v>
      </c>
    </row>
    <row r="34" spans="1:45" ht="12.95" customHeight="1" x14ac:dyDescent="0.2">
      <c r="A34" s="54">
        <f>IF(C34,RANK(B34,$B$5:$B$47),"")</f>
        <v>30</v>
      </c>
      <c r="B34" s="55">
        <f t="shared" si="0"/>
        <v>191</v>
      </c>
      <c r="C34" s="56">
        <v>140</v>
      </c>
      <c r="D34" s="57" t="s">
        <v>143</v>
      </c>
      <c r="E34" s="57" t="s">
        <v>144</v>
      </c>
      <c r="F34" s="57" t="s">
        <v>82</v>
      </c>
      <c r="G34" s="58" t="s">
        <v>77</v>
      </c>
      <c r="H34" s="59" t="s">
        <v>45</v>
      </c>
      <c r="I34" s="60">
        <v>27</v>
      </c>
      <c r="J34" s="61">
        <f t="shared" si="1"/>
        <v>28</v>
      </c>
      <c r="K34" s="62" t="str">
        <f t="shared" si="2"/>
        <v/>
      </c>
      <c r="L34" s="91">
        <f t="shared" si="13"/>
        <v>140</v>
      </c>
      <c r="M34" s="60">
        <v>27</v>
      </c>
      <c r="N34" s="65">
        <f>IF(M34,VLOOKUP(M34,Point!$A$3:$B$122,2),0)</f>
        <v>96</v>
      </c>
      <c r="O34" s="66">
        <f t="shared" si="14"/>
        <v>140</v>
      </c>
      <c r="P34" s="67">
        <v>13</v>
      </c>
      <c r="Q34" s="64">
        <v>29</v>
      </c>
      <c r="R34" s="68">
        <v>55</v>
      </c>
      <c r="S34" s="69">
        <f t="shared" si="4"/>
        <v>48595</v>
      </c>
      <c r="T34" s="67">
        <v>13</v>
      </c>
      <c r="U34" s="83">
        <v>32</v>
      </c>
      <c r="V34" s="68">
        <v>48</v>
      </c>
      <c r="W34" s="69">
        <f t="shared" si="5"/>
        <v>48768</v>
      </c>
      <c r="X34" s="69">
        <f t="shared" si="6"/>
        <v>173</v>
      </c>
      <c r="Y34" s="70"/>
      <c r="Z34" s="71"/>
      <c r="AA34" s="72"/>
      <c r="AB34" s="73" t="str">
        <f t="shared" si="19"/>
        <v/>
      </c>
      <c r="AC34" s="70"/>
      <c r="AD34" s="71"/>
      <c r="AE34" s="85"/>
      <c r="AF34" s="73" t="str">
        <f t="shared" si="7"/>
        <v/>
      </c>
      <c r="AG34" s="73" t="str">
        <f t="shared" si="8"/>
        <v/>
      </c>
      <c r="AH34" s="54">
        <f t="shared" si="9"/>
        <v>173</v>
      </c>
      <c r="AI34" s="74">
        <f t="shared" si="10"/>
        <v>28</v>
      </c>
      <c r="AJ34" s="65">
        <f>IF(AI34&lt;&gt;"",VLOOKUP(AI34,Point!$A$3:$B$122,2),0)</f>
        <v>95</v>
      </c>
      <c r="AK34" s="66">
        <f t="shared" si="16"/>
        <v>140</v>
      </c>
      <c r="AL34" s="76"/>
      <c r="AM34" s="76"/>
      <c r="AN34" s="76"/>
      <c r="AO34" s="77"/>
      <c r="AP34" s="78" t="str">
        <f t="shared" si="11"/>
        <v/>
      </c>
      <c r="AQ34" s="78" t="str">
        <f t="shared" si="12"/>
        <v/>
      </c>
      <c r="AR34" s="65">
        <f>IF(AP34&lt;&gt;"",VLOOKUP(AQ34,Point!$A$3:$B$122,2),0)</f>
        <v>0</v>
      </c>
      <c r="AS34" s="66">
        <f t="shared" si="17"/>
        <v>140</v>
      </c>
    </row>
    <row r="35" spans="1:45" ht="15" customHeight="1" x14ac:dyDescent="0.2">
      <c r="A35" s="54">
        <f>IF(C35,RANK(B35,$B$5:$B$47),"")</f>
        <v>31</v>
      </c>
      <c r="B35" s="55">
        <f t="shared" si="0"/>
        <v>188</v>
      </c>
      <c r="C35" s="56">
        <v>126</v>
      </c>
      <c r="D35" s="57" t="s">
        <v>145</v>
      </c>
      <c r="E35" s="57" t="s">
        <v>146</v>
      </c>
      <c r="F35" s="57" t="s">
        <v>88</v>
      </c>
      <c r="G35" s="58" t="s">
        <v>77</v>
      </c>
      <c r="H35" s="59" t="s">
        <v>45</v>
      </c>
      <c r="I35" s="60">
        <v>33</v>
      </c>
      <c r="J35" s="61">
        <f t="shared" si="1"/>
        <v>25</v>
      </c>
      <c r="K35" s="62" t="str">
        <f t="shared" si="2"/>
        <v/>
      </c>
      <c r="L35" s="91">
        <f t="shared" si="13"/>
        <v>126</v>
      </c>
      <c r="M35" s="60">
        <v>33</v>
      </c>
      <c r="N35" s="65">
        <f>IF(M35,VLOOKUP(M35,Point!$A$3:$B$122,2),0)</f>
        <v>90</v>
      </c>
      <c r="O35" s="66">
        <f t="shared" si="14"/>
        <v>126</v>
      </c>
      <c r="P35" s="67">
        <v>13</v>
      </c>
      <c r="Q35" s="64">
        <v>19</v>
      </c>
      <c r="R35" s="68">
        <v>31</v>
      </c>
      <c r="S35" s="69">
        <f t="shared" si="4"/>
        <v>47971</v>
      </c>
      <c r="T35" s="67">
        <v>13</v>
      </c>
      <c r="U35" s="64">
        <v>22</v>
      </c>
      <c r="V35" s="68">
        <v>17</v>
      </c>
      <c r="W35" s="69">
        <f t="shared" si="5"/>
        <v>48137</v>
      </c>
      <c r="X35" s="69">
        <f t="shared" si="6"/>
        <v>166</v>
      </c>
      <c r="Y35" s="70"/>
      <c r="Z35" s="71"/>
      <c r="AA35" s="72"/>
      <c r="AB35" s="73" t="str">
        <f t="shared" si="19"/>
        <v/>
      </c>
      <c r="AC35" s="70"/>
      <c r="AD35" s="71"/>
      <c r="AE35" s="72"/>
      <c r="AF35" s="73" t="str">
        <f t="shared" si="7"/>
        <v/>
      </c>
      <c r="AG35" s="73" t="str">
        <f t="shared" si="8"/>
        <v/>
      </c>
      <c r="AH35" s="54">
        <f t="shared" si="9"/>
        <v>166</v>
      </c>
      <c r="AI35" s="74">
        <f t="shared" si="10"/>
        <v>25</v>
      </c>
      <c r="AJ35" s="65">
        <f>IF(AI35&lt;&gt;"",VLOOKUP(AI35,Point!$A$3:$B$122,2),0)</f>
        <v>98</v>
      </c>
      <c r="AK35" s="66">
        <f t="shared" si="16"/>
        <v>126</v>
      </c>
      <c r="AL35" s="76"/>
      <c r="AM35" s="76"/>
      <c r="AN35" s="76"/>
      <c r="AO35" s="77"/>
      <c r="AP35" s="78" t="str">
        <f t="shared" si="11"/>
        <v/>
      </c>
      <c r="AQ35" s="78" t="str">
        <f t="shared" si="12"/>
        <v/>
      </c>
      <c r="AR35" s="65">
        <f>IF(AP35&lt;&gt;"",VLOOKUP(AQ35,Point!$A$3:$B$122,2),0)</f>
        <v>0</v>
      </c>
      <c r="AS35" s="66">
        <f t="shared" si="17"/>
        <v>126</v>
      </c>
    </row>
    <row r="36" spans="1:45" ht="15" customHeight="1" x14ac:dyDescent="0.2">
      <c r="A36" s="54">
        <v>32</v>
      </c>
      <c r="B36" s="55">
        <f t="shared" si="0"/>
        <v>188</v>
      </c>
      <c r="C36" s="56">
        <v>139</v>
      </c>
      <c r="D36" s="79" t="s">
        <v>147</v>
      </c>
      <c r="E36" s="79" t="s">
        <v>148</v>
      </c>
      <c r="F36" s="79" t="s">
        <v>76</v>
      </c>
      <c r="G36" s="58" t="s">
        <v>77</v>
      </c>
      <c r="H36" s="59" t="s">
        <v>52</v>
      </c>
      <c r="I36" s="60">
        <v>34</v>
      </c>
      <c r="J36" s="61">
        <f t="shared" si="1"/>
        <v>24</v>
      </c>
      <c r="K36" s="62" t="str">
        <f t="shared" si="2"/>
        <v/>
      </c>
      <c r="L36" s="91">
        <f t="shared" si="13"/>
        <v>139</v>
      </c>
      <c r="M36" s="60">
        <v>34</v>
      </c>
      <c r="N36" s="65">
        <f>IF(M36,VLOOKUP(M36,Point!$A$3:$B$122,2),0)</f>
        <v>89</v>
      </c>
      <c r="O36" s="66">
        <f t="shared" si="14"/>
        <v>139</v>
      </c>
      <c r="P36" s="67">
        <v>13</v>
      </c>
      <c r="Q36" s="64">
        <v>23</v>
      </c>
      <c r="R36" s="68">
        <v>55</v>
      </c>
      <c r="S36" s="69">
        <f t="shared" si="4"/>
        <v>48235</v>
      </c>
      <c r="T36" s="67">
        <v>13</v>
      </c>
      <c r="U36" s="64">
        <v>26</v>
      </c>
      <c r="V36" s="68">
        <v>40</v>
      </c>
      <c r="W36" s="69">
        <f t="shared" si="5"/>
        <v>48400</v>
      </c>
      <c r="X36" s="69">
        <f t="shared" si="6"/>
        <v>165</v>
      </c>
      <c r="Y36" s="70"/>
      <c r="Z36" s="71"/>
      <c r="AA36" s="72"/>
      <c r="AB36" s="73" t="str">
        <f t="shared" si="19"/>
        <v/>
      </c>
      <c r="AC36" s="70"/>
      <c r="AD36" s="71"/>
      <c r="AE36" s="72"/>
      <c r="AF36" s="73" t="str">
        <f t="shared" si="7"/>
        <v/>
      </c>
      <c r="AG36" s="73" t="str">
        <f t="shared" si="8"/>
        <v/>
      </c>
      <c r="AH36" s="54">
        <f t="shared" si="9"/>
        <v>165</v>
      </c>
      <c r="AI36" s="74">
        <f t="shared" si="10"/>
        <v>24</v>
      </c>
      <c r="AJ36" s="65">
        <f>IF(AI36&lt;&gt;"",VLOOKUP(AI36,Point!$A$3:$B$122,2),0)</f>
        <v>99</v>
      </c>
      <c r="AK36" s="66">
        <f t="shared" si="16"/>
        <v>139</v>
      </c>
      <c r="AL36" s="76"/>
      <c r="AM36" s="76"/>
      <c r="AN36" s="76"/>
      <c r="AO36" s="77"/>
      <c r="AP36" s="78" t="str">
        <f t="shared" si="11"/>
        <v/>
      </c>
      <c r="AQ36" s="78" t="str">
        <f t="shared" si="12"/>
        <v/>
      </c>
      <c r="AR36" s="65">
        <f>IF(AP36&lt;&gt;"",VLOOKUP(AQ36,Point!$A$3:$B$122,2),0)</f>
        <v>0</v>
      </c>
      <c r="AS36" s="66">
        <f t="shared" si="17"/>
        <v>139</v>
      </c>
    </row>
    <row r="37" spans="1:45" ht="11.45" customHeight="1" x14ac:dyDescent="0.2">
      <c r="A37" s="54">
        <f t="shared" ref="A37:A47" si="20">IF(C37,RANK(B37,$B$5:$B$47),"")</f>
        <v>33</v>
      </c>
      <c r="B37" s="80">
        <f t="shared" si="0"/>
        <v>186</v>
      </c>
      <c r="C37" s="81">
        <v>109</v>
      </c>
      <c r="D37" s="57" t="s">
        <v>149</v>
      </c>
      <c r="E37" s="57" t="s">
        <v>150</v>
      </c>
      <c r="F37" s="57" t="s">
        <v>91</v>
      </c>
      <c r="G37" s="58" t="s">
        <v>77</v>
      </c>
      <c r="H37" s="59" t="s">
        <v>45</v>
      </c>
      <c r="I37" s="60">
        <v>26</v>
      </c>
      <c r="J37" s="61">
        <f t="shared" si="1"/>
        <v>34</v>
      </c>
      <c r="K37" s="62" t="str">
        <f t="shared" si="2"/>
        <v/>
      </c>
      <c r="L37" s="91">
        <f t="shared" si="13"/>
        <v>109</v>
      </c>
      <c r="M37" s="60">
        <v>26</v>
      </c>
      <c r="N37" s="65">
        <f>IF(M37,VLOOKUP(M37,Point!$A$3:$B$122,2),0)</f>
        <v>97</v>
      </c>
      <c r="O37" s="66">
        <f t="shared" si="14"/>
        <v>109</v>
      </c>
      <c r="P37" s="67">
        <v>13</v>
      </c>
      <c r="Q37" s="64">
        <v>30</v>
      </c>
      <c r="R37" s="68">
        <v>18</v>
      </c>
      <c r="S37" s="69">
        <f t="shared" si="4"/>
        <v>48618</v>
      </c>
      <c r="T37" s="67">
        <v>13</v>
      </c>
      <c r="U37" s="83">
        <v>33</v>
      </c>
      <c r="V37" s="68">
        <v>28</v>
      </c>
      <c r="W37" s="69">
        <f t="shared" si="5"/>
        <v>48808</v>
      </c>
      <c r="X37" s="69">
        <f t="shared" si="6"/>
        <v>190</v>
      </c>
      <c r="Y37" s="70"/>
      <c r="Z37" s="71"/>
      <c r="AA37" s="72"/>
      <c r="AB37" s="73" t="str">
        <f t="shared" si="19"/>
        <v/>
      </c>
      <c r="AC37" s="70"/>
      <c r="AD37" s="71"/>
      <c r="AE37" s="85"/>
      <c r="AF37" s="73" t="str">
        <f t="shared" si="7"/>
        <v/>
      </c>
      <c r="AG37" s="73" t="str">
        <f t="shared" si="8"/>
        <v/>
      </c>
      <c r="AH37" s="54">
        <f t="shared" si="9"/>
        <v>190</v>
      </c>
      <c r="AI37" s="74">
        <f t="shared" si="10"/>
        <v>34</v>
      </c>
      <c r="AJ37" s="65">
        <f>IF(AI37&lt;&gt;"",VLOOKUP(AI37,Point!$A$3:$B$122,2),0)</f>
        <v>89</v>
      </c>
      <c r="AK37" s="66">
        <f t="shared" si="16"/>
        <v>109</v>
      </c>
      <c r="AL37" s="76"/>
      <c r="AM37" s="76"/>
      <c r="AN37" s="76"/>
      <c r="AO37" s="77"/>
      <c r="AP37" s="78" t="str">
        <f t="shared" si="11"/>
        <v/>
      </c>
      <c r="AQ37" s="78" t="str">
        <f t="shared" si="12"/>
        <v/>
      </c>
      <c r="AR37" s="65">
        <f>IF(AP37&lt;&gt;"",VLOOKUP(AQ37,Point!$A$3:$B$122,2),0)</f>
        <v>0</v>
      </c>
      <c r="AS37" s="66">
        <f t="shared" si="17"/>
        <v>109</v>
      </c>
    </row>
    <row r="38" spans="1:45" ht="15.4" customHeight="1" x14ac:dyDescent="0.2">
      <c r="A38" s="94">
        <f t="shared" si="20"/>
        <v>34</v>
      </c>
      <c r="B38" s="95">
        <f t="shared" si="0"/>
        <v>184</v>
      </c>
      <c r="C38" s="81">
        <v>175</v>
      </c>
      <c r="D38" s="57" t="s">
        <v>151</v>
      </c>
      <c r="E38" s="57" t="s">
        <v>152</v>
      </c>
      <c r="F38" s="57" t="s">
        <v>88</v>
      </c>
      <c r="G38" s="58" t="s">
        <v>77</v>
      </c>
      <c r="H38" s="59" t="s">
        <v>45</v>
      </c>
      <c r="I38" s="60">
        <v>37</v>
      </c>
      <c r="J38" s="61">
        <f t="shared" si="1"/>
        <v>25</v>
      </c>
      <c r="K38" s="62" t="str">
        <f t="shared" si="2"/>
        <v/>
      </c>
      <c r="L38" s="91">
        <f t="shared" si="13"/>
        <v>175</v>
      </c>
      <c r="M38" s="60">
        <v>37</v>
      </c>
      <c r="N38" s="65">
        <f>IF(M38,VLOOKUP(M38,Point!$A$3:$B$122,2),0)</f>
        <v>86</v>
      </c>
      <c r="O38" s="66">
        <f t="shared" si="14"/>
        <v>175</v>
      </c>
      <c r="P38" s="67">
        <v>13</v>
      </c>
      <c r="Q38" s="64">
        <v>37</v>
      </c>
      <c r="R38" s="68">
        <v>5</v>
      </c>
      <c r="S38" s="69">
        <f t="shared" si="4"/>
        <v>49025</v>
      </c>
      <c r="T38" s="67">
        <v>13</v>
      </c>
      <c r="U38" s="83">
        <v>39</v>
      </c>
      <c r="V38" s="68">
        <v>51</v>
      </c>
      <c r="W38" s="69">
        <f t="shared" si="5"/>
        <v>49191</v>
      </c>
      <c r="X38" s="69">
        <f t="shared" si="6"/>
        <v>166</v>
      </c>
      <c r="Y38" s="70"/>
      <c r="Z38" s="71"/>
      <c r="AA38" s="72"/>
      <c r="AB38" s="73" t="str">
        <f t="shared" si="19"/>
        <v/>
      </c>
      <c r="AC38" s="70"/>
      <c r="AD38" s="71"/>
      <c r="AE38" s="85"/>
      <c r="AF38" s="73" t="str">
        <f t="shared" si="7"/>
        <v/>
      </c>
      <c r="AG38" s="73" t="str">
        <f t="shared" si="8"/>
        <v/>
      </c>
      <c r="AH38" s="54">
        <f t="shared" si="9"/>
        <v>166</v>
      </c>
      <c r="AI38" s="74">
        <f t="shared" si="10"/>
        <v>25</v>
      </c>
      <c r="AJ38" s="65">
        <f>IF(AI38&lt;&gt;"",VLOOKUP(AI38,Point!$A$3:$B$122,2),0)</f>
        <v>98</v>
      </c>
      <c r="AK38" s="66">
        <f t="shared" si="16"/>
        <v>175</v>
      </c>
      <c r="AL38" s="76"/>
      <c r="AM38" s="76"/>
      <c r="AN38" s="76"/>
      <c r="AO38" s="77"/>
      <c r="AP38" s="78" t="str">
        <f t="shared" si="11"/>
        <v/>
      </c>
      <c r="AQ38" s="78" t="str">
        <f t="shared" si="12"/>
        <v/>
      </c>
      <c r="AR38" s="65">
        <f>IF(AP38&lt;&gt;"",VLOOKUP(AQ38,Point!$A$3:$B$122,2),0)</f>
        <v>0</v>
      </c>
      <c r="AS38" s="66">
        <f t="shared" si="17"/>
        <v>175</v>
      </c>
    </row>
    <row r="39" spans="1:45" ht="15" customHeight="1" x14ac:dyDescent="0.2">
      <c r="A39" s="54">
        <f t="shared" si="20"/>
        <v>35</v>
      </c>
      <c r="B39" s="55">
        <f t="shared" si="0"/>
        <v>183</v>
      </c>
      <c r="C39" s="56">
        <v>116</v>
      </c>
      <c r="D39" s="79" t="s">
        <v>153</v>
      </c>
      <c r="E39" s="79" t="s">
        <v>154</v>
      </c>
      <c r="F39" s="79" t="s">
        <v>155</v>
      </c>
      <c r="G39" s="58" t="s">
        <v>77</v>
      </c>
      <c r="H39" s="59" t="s">
        <v>52</v>
      </c>
      <c r="I39" s="60">
        <v>32</v>
      </c>
      <c r="J39" s="61">
        <f t="shared" si="1"/>
        <v>31</v>
      </c>
      <c r="K39" s="62" t="str">
        <f t="shared" si="2"/>
        <v/>
      </c>
      <c r="L39" s="91">
        <f t="shared" si="13"/>
        <v>116</v>
      </c>
      <c r="M39" s="60">
        <v>32</v>
      </c>
      <c r="N39" s="65">
        <f>IF(M39,VLOOKUP(M39,Point!$A$3:$B$122,2),0)</f>
        <v>91</v>
      </c>
      <c r="O39" s="66">
        <f t="shared" si="14"/>
        <v>116</v>
      </c>
      <c r="P39" s="67">
        <v>13</v>
      </c>
      <c r="Q39" s="64">
        <v>24</v>
      </c>
      <c r="R39" s="68">
        <v>46</v>
      </c>
      <c r="S39" s="69">
        <f t="shared" si="4"/>
        <v>48286</v>
      </c>
      <c r="T39" s="67">
        <v>13</v>
      </c>
      <c r="U39" s="64">
        <v>27</v>
      </c>
      <c r="V39" s="68">
        <v>50</v>
      </c>
      <c r="W39" s="69">
        <f t="shared" si="5"/>
        <v>48470</v>
      </c>
      <c r="X39" s="69">
        <f t="shared" si="6"/>
        <v>184</v>
      </c>
      <c r="Y39" s="70"/>
      <c r="Z39" s="71"/>
      <c r="AA39" s="72"/>
      <c r="AB39" s="73" t="str">
        <f t="shared" si="19"/>
        <v/>
      </c>
      <c r="AC39" s="70"/>
      <c r="AD39" s="71"/>
      <c r="AE39" s="72"/>
      <c r="AF39" s="73" t="str">
        <f t="shared" si="7"/>
        <v/>
      </c>
      <c r="AG39" s="73" t="str">
        <f t="shared" si="8"/>
        <v/>
      </c>
      <c r="AH39" s="54">
        <f t="shared" si="9"/>
        <v>184</v>
      </c>
      <c r="AI39" s="74">
        <f t="shared" si="10"/>
        <v>31</v>
      </c>
      <c r="AJ39" s="65">
        <f>IF(AI39&lt;&gt;"",VLOOKUP(AI39,Point!$A$3:$B$122,2),0)</f>
        <v>92</v>
      </c>
      <c r="AK39" s="66">
        <f t="shared" si="16"/>
        <v>116</v>
      </c>
      <c r="AL39" s="76"/>
      <c r="AM39" s="76"/>
      <c r="AN39" s="76"/>
      <c r="AO39" s="77"/>
      <c r="AP39" s="78" t="str">
        <f t="shared" si="11"/>
        <v/>
      </c>
      <c r="AQ39" s="78" t="str">
        <f t="shared" si="12"/>
        <v/>
      </c>
      <c r="AR39" s="65">
        <f>IF(AP39&lt;&gt;"",VLOOKUP(AQ39,Point!$A$3:$B$122,2),0)</f>
        <v>0</v>
      </c>
      <c r="AS39" s="66">
        <f t="shared" si="17"/>
        <v>116</v>
      </c>
    </row>
    <row r="40" spans="1:45" ht="12.95" customHeight="1" x14ac:dyDescent="0.2">
      <c r="A40" s="54">
        <f t="shared" si="20"/>
        <v>36</v>
      </c>
      <c r="B40" s="55">
        <f t="shared" si="0"/>
        <v>178</v>
      </c>
      <c r="C40" s="56">
        <v>133</v>
      </c>
      <c r="D40" s="57" t="s">
        <v>156</v>
      </c>
      <c r="E40" s="57" t="s">
        <v>157</v>
      </c>
      <c r="F40" s="57" t="s">
        <v>155</v>
      </c>
      <c r="G40" s="58" t="s">
        <v>77</v>
      </c>
      <c r="H40" s="59" t="s">
        <v>45</v>
      </c>
      <c r="I40" s="60">
        <v>30</v>
      </c>
      <c r="J40" s="61">
        <f t="shared" si="1"/>
        <v>38</v>
      </c>
      <c r="K40" s="62" t="str">
        <f t="shared" si="2"/>
        <v/>
      </c>
      <c r="L40" s="91">
        <f t="shared" si="13"/>
        <v>133</v>
      </c>
      <c r="M40" s="60">
        <v>30</v>
      </c>
      <c r="N40" s="65">
        <f>IF(M40,VLOOKUP(M40,Point!$A$3:$B$122,2),0)</f>
        <v>93</v>
      </c>
      <c r="O40" s="66">
        <f t="shared" si="14"/>
        <v>133</v>
      </c>
      <c r="P40" s="67">
        <v>13</v>
      </c>
      <c r="Q40" s="64">
        <v>36</v>
      </c>
      <c r="R40" s="68">
        <v>0</v>
      </c>
      <c r="S40" s="69">
        <f t="shared" si="4"/>
        <v>48960</v>
      </c>
      <c r="T40" s="67">
        <v>13</v>
      </c>
      <c r="U40" s="83">
        <v>39</v>
      </c>
      <c r="V40" s="68">
        <v>23</v>
      </c>
      <c r="W40" s="69">
        <f t="shared" si="5"/>
        <v>49163</v>
      </c>
      <c r="X40" s="69">
        <f t="shared" si="6"/>
        <v>203</v>
      </c>
      <c r="Y40" s="70"/>
      <c r="Z40" s="71"/>
      <c r="AA40" s="72"/>
      <c r="AB40" s="73" t="str">
        <f t="shared" si="19"/>
        <v/>
      </c>
      <c r="AC40" s="70"/>
      <c r="AD40" s="71"/>
      <c r="AE40" s="85"/>
      <c r="AF40" s="73" t="str">
        <f t="shared" si="7"/>
        <v/>
      </c>
      <c r="AG40" s="73" t="str">
        <f t="shared" si="8"/>
        <v/>
      </c>
      <c r="AH40" s="54">
        <f t="shared" si="9"/>
        <v>203</v>
      </c>
      <c r="AI40" s="74">
        <f t="shared" si="10"/>
        <v>38</v>
      </c>
      <c r="AJ40" s="65">
        <f>IF(AI40&lt;&gt;"",VLOOKUP(AI40,Point!$A$3:$B$122,2),0)</f>
        <v>85</v>
      </c>
      <c r="AK40" s="66">
        <f t="shared" si="16"/>
        <v>133</v>
      </c>
      <c r="AL40" s="76"/>
      <c r="AM40" s="76"/>
      <c r="AN40" s="76"/>
      <c r="AO40" s="77"/>
      <c r="AP40" s="78" t="str">
        <f t="shared" si="11"/>
        <v/>
      </c>
      <c r="AQ40" s="78" t="str">
        <f t="shared" si="12"/>
        <v/>
      </c>
      <c r="AR40" s="65">
        <f>IF(AP40&lt;&gt;"",VLOOKUP(AQ40,Point!$A$3:$B$122,2),0)</f>
        <v>0</v>
      </c>
      <c r="AS40" s="66">
        <f t="shared" si="17"/>
        <v>133</v>
      </c>
    </row>
    <row r="41" spans="1:45" ht="12.95" customHeight="1" x14ac:dyDescent="0.2">
      <c r="A41" s="54">
        <f t="shared" si="20"/>
        <v>37</v>
      </c>
      <c r="B41" s="55">
        <f t="shared" si="0"/>
        <v>175</v>
      </c>
      <c r="C41" s="56">
        <v>131</v>
      </c>
      <c r="D41" s="57" t="s">
        <v>158</v>
      </c>
      <c r="E41" s="57" t="s">
        <v>159</v>
      </c>
      <c r="F41" s="57" t="s">
        <v>137</v>
      </c>
      <c r="G41" s="58" t="s">
        <v>77</v>
      </c>
      <c r="H41" s="59" t="s">
        <v>45</v>
      </c>
      <c r="I41" s="60">
        <v>35</v>
      </c>
      <c r="J41" s="61">
        <f t="shared" si="1"/>
        <v>36</v>
      </c>
      <c r="K41" s="62" t="str">
        <f t="shared" si="2"/>
        <v/>
      </c>
      <c r="L41" s="91">
        <f t="shared" si="13"/>
        <v>131</v>
      </c>
      <c r="M41" s="60">
        <v>35</v>
      </c>
      <c r="N41" s="65">
        <f>IF(M41,VLOOKUP(M41,Point!$A$3:$B$122,2),0)</f>
        <v>88</v>
      </c>
      <c r="O41" s="66">
        <f t="shared" si="14"/>
        <v>131</v>
      </c>
      <c r="P41" s="67">
        <v>13</v>
      </c>
      <c r="Q41" s="64">
        <v>31</v>
      </c>
      <c r="R41" s="68">
        <v>34</v>
      </c>
      <c r="S41" s="69">
        <f t="shared" si="4"/>
        <v>48694</v>
      </c>
      <c r="T41" s="67">
        <v>13</v>
      </c>
      <c r="U41" s="64">
        <v>34</v>
      </c>
      <c r="V41" s="68">
        <v>50</v>
      </c>
      <c r="W41" s="69">
        <f t="shared" si="5"/>
        <v>48890</v>
      </c>
      <c r="X41" s="69">
        <f t="shared" si="6"/>
        <v>196</v>
      </c>
      <c r="Y41" s="70"/>
      <c r="Z41" s="71"/>
      <c r="AA41" s="72"/>
      <c r="AB41" s="73" t="str">
        <f t="shared" si="19"/>
        <v/>
      </c>
      <c r="AC41" s="70"/>
      <c r="AD41" s="71"/>
      <c r="AE41" s="72"/>
      <c r="AF41" s="73" t="str">
        <f t="shared" si="7"/>
        <v/>
      </c>
      <c r="AG41" s="73" t="str">
        <f t="shared" si="8"/>
        <v/>
      </c>
      <c r="AH41" s="54">
        <f t="shared" si="9"/>
        <v>196</v>
      </c>
      <c r="AI41" s="74">
        <f t="shared" si="10"/>
        <v>36</v>
      </c>
      <c r="AJ41" s="65">
        <f>IF(AI41&lt;&gt;"",VLOOKUP(AI41,Point!$A$3:$B$122,2),0)</f>
        <v>87</v>
      </c>
      <c r="AK41" s="66">
        <f t="shared" si="16"/>
        <v>131</v>
      </c>
      <c r="AL41" s="76"/>
      <c r="AM41" s="76"/>
      <c r="AN41" s="76"/>
      <c r="AO41" s="77"/>
      <c r="AP41" s="78" t="str">
        <f t="shared" si="11"/>
        <v/>
      </c>
      <c r="AQ41" s="78" t="str">
        <f t="shared" si="12"/>
        <v/>
      </c>
      <c r="AR41" s="65">
        <f>IF(AP41&lt;&gt;"",VLOOKUP(AQ41,Point!$A$3:$B$122,2),0)</f>
        <v>0</v>
      </c>
      <c r="AS41" s="66">
        <f t="shared" si="17"/>
        <v>131</v>
      </c>
    </row>
    <row r="42" spans="1:45" ht="15" customHeight="1" x14ac:dyDescent="0.2">
      <c r="A42" s="54">
        <f t="shared" si="20"/>
        <v>38</v>
      </c>
      <c r="B42" s="55">
        <f t="shared" si="0"/>
        <v>171</v>
      </c>
      <c r="C42" s="56">
        <v>144</v>
      </c>
      <c r="D42" s="79" t="s">
        <v>160</v>
      </c>
      <c r="E42" s="79" t="s">
        <v>161</v>
      </c>
      <c r="F42" s="79" t="s">
        <v>101</v>
      </c>
      <c r="G42" s="58" t="s">
        <v>77</v>
      </c>
      <c r="H42" s="59" t="s">
        <v>52</v>
      </c>
      <c r="I42" s="60">
        <v>38</v>
      </c>
      <c r="J42" s="61">
        <f t="shared" si="1"/>
        <v>37</v>
      </c>
      <c r="K42" s="62" t="str">
        <f t="shared" si="2"/>
        <v/>
      </c>
      <c r="L42" s="91">
        <f t="shared" si="13"/>
        <v>144</v>
      </c>
      <c r="M42" s="60">
        <v>38</v>
      </c>
      <c r="N42" s="65">
        <f>IF(M42,VLOOKUP(M42,Point!$A$3:$B$122,2),0)</f>
        <v>85</v>
      </c>
      <c r="O42" s="66">
        <f t="shared" si="14"/>
        <v>144</v>
      </c>
      <c r="P42" s="67">
        <v>13</v>
      </c>
      <c r="Q42" s="64">
        <v>29</v>
      </c>
      <c r="R42" s="68">
        <v>23</v>
      </c>
      <c r="S42" s="69">
        <f t="shared" si="4"/>
        <v>48563</v>
      </c>
      <c r="T42" s="67">
        <v>13</v>
      </c>
      <c r="U42" s="64">
        <v>32</v>
      </c>
      <c r="V42" s="68">
        <v>45</v>
      </c>
      <c r="W42" s="69">
        <f t="shared" si="5"/>
        <v>48765</v>
      </c>
      <c r="X42" s="69">
        <f t="shared" si="6"/>
        <v>202</v>
      </c>
      <c r="Y42" s="70"/>
      <c r="Z42" s="71"/>
      <c r="AA42" s="72"/>
      <c r="AB42" s="73" t="str">
        <f t="shared" si="19"/>
        <v/>
      </c>
      <c r="AC42" s="70"/>
      <c r="AD42" s="71"/>
      <c r="AE42" s="72"/>
      <c r="AF42" s="73" t="str">
        <f t="shared" si="7"/>
        <v/>
      </c>
      <c r="AG42" s="73" t="str">
        <f t="shared" si="8"/>
        <v/>
      </c>
      <c r="AH42" s="54">
        <f t="shared" si="9"/>
        <v>202</v>
      </c>
      <c r="AI42" s="74">
        <f t="shared" si="10"/>
        <v>37</v>
      </c>
      <c r="AJ42" s="65">
        <f>IF(AI42&lt;&gt;"",VLOOKUP(AI42,Point!$A$3:$B$122,2),0)</f>
        <v>86</v>
      </c>
      <c r="AK42" s="66">
        <f t="shared" si="16"/>
        <v>144</v>
      </c>
      <c r="AL42" s="76"/>
      <c r="AM42" s="76"/>
      <c r="AN42" s="76"/>
      <c r="AO42" s="77"/>
      <c r="AP42" s="78" t="str">
        <f t="shared" si="11"/>
        <v/>
      </c>
      <c r="AQ42" s="78" t="str">
        <f t="shared" si="12"/>
        <v/>
      </c>
      <c r="AR42" s="65">
        <f>IF(AP42&lt;&gt;"",VLOOKUP(AQ42,Point!$A$3:$B$122,2),0)</f>
        <v>0</v>
      </c>
      <c r="AS42" s="66">
        <f t="shared" si="17"/>
        <v>144</v>
      </c>
    </row>
    <row r="43" spans="1:45" ht="12.95" customHeight="1" x14ac:dyDescent="0.2">
      <c r="A43" s="54">
        <f t="shared" si="20"/>
        <v>39</v>
      </c>
      <c r="B43" s="55">
        <f t="shared" si="0"/>
        <v>168</v>
      </c>
      <c r="C43" s="56">
        <v>107</v>
      </c>
      <c r="D43" s="57" t="s">
        <v>162</v>
      </c>
      <c r="E43" s="57" t="s">
        <v>163</v>
      </c>
      <c r="F43" s="57" t="s">
        <v>51</v>
      </c>
      <c r="G43" s="58" t="s">
        <v>77</v>
      </c>
      <c r="H43" s="59" t="s">
        <v>45</v>
      </c>
      <c r="I43" s="60">
        <v>39</v>
      </c>
      <c r="J43" s="61">
        <f t="shared" si="1"/>
        <v>39</v>
      </c>
      <c r="K43" s="62" t="str">
        <f t="shared" si="2"/>
        <v/>
      </c>
      <c r="L43" s="91">
        <f t="shared" si="13"/>
        <v>107</v>
      </c>
      <c r="M43" s="60">
        <v>39</v>
      </c>
      <c r="N43" s="65">
        <f>IF(M43,VLOOKUP(M43,Point!$A$3:$B$122,2),0)</f>
        <v>84</v>
      </c>
      <c r="O43" s="66">
        <f t="shared" si="14"/>
        <v>107</v>
      </c>
      <c r="P43" s="67">
        <v>13</v>
      </c>
      <c r="Q43" s="64">
        <v>32</v>
      </c>
      <c r="R43" s="68">
        <v>5</v>
      </c>
      <c r="S43" s="69">
        <f t="shared" si="4"/>
        <v>48725</v>
      </c>
      <c r="T43" s="67">
        <v>13</v>
      </c>
      <c r="U43" s="83">
        <v>35</v>
      </c>
      <c r="V43" s="68">
        <v>54</v>
      </c>
      <c r="W43" s="69">
        <f t="shared" si="5"/>
        <v>48954</v>
      </c>
      <c r="X43" s="69">
        <f t="shared" si="6"/>
        <v>229</v>
      </c>
      <c r="Y43" s="70"/>
      <c r="Z43" s="71"/>
      <c r="AA43" s="72"/>
      <c r="AB43" s="73" t="str">
        <f t="shared" si="19"/>
        <v/>
      </c>
      <c r="AC43" s="70"/>
      <c r="AD43" s="71"/>
      <c r="AE43" s="85"/>
      <c r="AF43" s="73" t="str">
        <f t="shared" si="7"/>
        <v/>
      </c>
      <c r="AG43" s="73" t="str">
        <f t="shared" si="8"/>
        <v/>
      </c>
      <c r="AH43" s="54">
        <f t="shared" si="9"/>
        <v>229</v>
      </c>
      <c r="AI43" s="74">
        <f t="shared" si="10"/>
        <v>39</v>
      </c>
      <c r="AJ43" s="65">
        <f>IF(AI43&lt;&gt;"",VLOOKUP(AI43,Point!$A$3:$B$122,2),0)</f>
        <v>84</v>
      </c>
      <c r="AK43" s="66">
        <f t="shared" si="16"/>
        <v>107</v>
      </c>
      <c r="AL43" s="76"/>
      <c r="AM43" s="76"/>
      <c r="AN43" s="76"/>
      <c r="AO43" s="77"/>
      <c r="AP43" s="78" t="str">
        <f t="shared" si="11"/>
        <v/>
      </c>
      <c r="AQ43" s="78" t="str">
        <f t="shared" si="12"/>
        <v/>
      </c>
      <c r="AR43" s="65">
        <f>IF(AP43&lt;&gt;"",VLOOKUP(AQ43,Point!$A$3:$B$122,2),0)</f>
        <v>0</v>
      </c>
      <c r="AS43" s="66">
        <f t="shared" si="17"/>
        <v>107</v>
      </c>
    </row>
    <row r="44" spans="1:45" ht="13.7" customHeight="1" x14ac:dyDescent="0.2">
      <c r="A44" s="54">
        <f t="shared" si="20"/>
        <v>40</v>
      </c>
      <c r="B44" s="80">
        <f t="shared" si="0"/>
        <v>166</v>
      </c>
      <c r="C44" s="81">
        <v>179</v>
      </c>
      <c r="D44" s="97" t="s">
        <v>164</v>
      </c>
      <c r="E44" s="97" t="s">
        <v>161</v>
      </c>
      <c r="F44" s="97" t="s">
        <v>165</v>
      </c>
      <c r="G44" s="96"/>
      <c r="H44" s="59" t="s">
        <v>52</v>
      </c>
      <c r="I44" s="60">
        <v>40</v>
      </c>
      <c r="J44" s="61">
        <f t="shared" si="1"/>
        <v>40</v>
      </c>
      <c r="K44" s="62" t="str">
        <f t="shared" si="2"/>
        <v/>
      </c>
      <c r="L44" s="91">
        <f t="shared" si="13"/>
        <v>179</v>
      </c>
      <c r="M44" s="60">
        <v>40</v>
      </c>
      <c r="N44" s="65">
        <f>IF(M44,VLOOKUP(M44,Point!$A$3:$B$122,2),0)</f>
        <v>83</v>
      </c>
      <c r="O44" s="66">
        <f t="shared" si="14"/>
        <v>179</v>
      </c>
      <c r="P44" s="67">
        <v>13</v>
      </c>
      <c r="Q44" s="64">
        <v>35</v>
      </c>
      <c r="R44" s="68">
        <v>29</v>
      </c>
      <c r="S44" s="69">
        <f t="shared" si="4"/>
        <v>48929</v>
      </c>
      <c r="T44" s="67">
        <v>13</v>
      </c>
      <c r="U44" s="83">
        <v>39</v>
      </c>
      <c r="V44" s="68">
        <v>50</v>
      </c>
      <c r="W44" s="69">
        <f t="shared" si="5"/>
        <v>49190</v>
      </c>
      <c r="X44" s="69">
        <f t="shared" si="6"/>
        <v>261</v>
      </c>
      <c r="Y44" s="70"/>
      <c r="Z44" s="71"/>
      <c r="AA44" s="72"/>
      <c r="AB44" s="73" t="str">
        <f t="shared" si="19"/>
        <v/>
      </c>
      <c r="AC44" s="70"/>
      <c r="AD44" s="71"/>
      <c r="AE44" s="85"/>
      <c r="AF44" s="73" t="str">
        <f t="shared" si="7"/>
        <v/>
      </c>
      <c r="AG44" s="73" t="str">
        <f t="shared" si="8"/>
        <v/>
      </c>
      <c r="AH44" s="54">
        <f t="shared" si="9"/>
        <v>261</v>
      </c>
      <c r="AI44" s="74">
        <f t="shared" si="10"/>
        <v>40</v>
      </c>
      <c r="AJ44" s="65">
        <f>IF(AI44&lt;&gt;"",VLOOKUP(AI44,Point!$A$3:$B$122,2),0)</f>
        <v>83</v>
      </c>
      <c r="AK44" s="66">
        <f t="shared" si="16"/>
        <v>179</v>
      </c>
      <c r="AL44" s="76"/>
      <c r="AM44" s="76"/>
      <c r="AN44" s="76"/>
      <c r="AO44" s="77"/>
      <c r="AP44" s="78" t="str">
        <f t="shared" si="11"/>
        <v/>
      </c>
      <c r="AQ44" s="78" t="str">
        <f t="shared" si="12"/>
        <v/>
      </c>
      <c r="AR44" s="65">
        <f>IF(AP44&lt;&gt;"",VLOOKUP(AQ44,Point!$A$3:$B$122,2),0)</f>
        <v>0</v>
      </c>
      <c r="AS44" s="66">
        <f t="shared" si="17"/>
        <v>179</v>
      </c>
    </row>
    <row r="45" spans="1:45" ht="12.95" customHeight="1" x14ac:dyDescent="0.2">
      <c r="A45" s="54">
        <f t="shared" si="20"/>
        <v>41</v>
      </c>
      <c r="B45" s="55">
        <f t="shared" si="0"/>
        <v>164</v>
      </c>
      <c r="C45" s="56">
        <v>151</v>
      </c>
      <c r="D45" s="57" t="s">
        <v>166</v>
      </c>
      <c r="E45" s="57" t="s">
        <v>167</v>
      </c>
      <c r="F45" s="57" t="s">
        <v>168</v>
      </c>
      <c r="G45" s="58" t="s">
        <v>77</v>
      </c>
      <c r="H45" s="59" t="s">
        <v>45</v>
      </c>
      <c r="I45" s="60">
        <v>41</v>
      </c>
      <c r="J45" s="61">
        <f t="shared" si="1"/>
        <v>41</v>
      </c>
      <c r="K45" s="62" t="str">
        <f t="shared" si="2"/>
        <v/>
      </c>
      <c r="L45" s="91">
        <f t="shared" si="13"/>
        <v>151</v>
      </c>
      <c r="M45" s="60">
        <v>41</v>
      </c>
      <c r="N45" s="65">
        <f>IF(M45,VLOOKUP(M45,Point!$A$3:$B$122,2),0)</f>
        <v>82</v>
      </c>
      <c r="O45" s="66">
        <f t="shared" si="14"/>
        <v>151</v>
      </c>
      <c r="P45" s="67">
        <v>14</v>
      </c>
      <c r="Q45" s="64">
        <v>31</v>
      </c>
      <c r="R45" s="68">
        <v>10</v>
      </c>
      <c r="S45" s="69">
        <f t="shared" si="4"/>
        <v>52270</v>
      </c>
      <c r="T45" s="67">
        <v>14</v>
      </c>
      <c r="U45" s="64">
        <v>35</v>
      </c>
      <c r="V45" s="68">
        <v>43</v>
      </c>
      <c r="W45" s="69">
        <f t="shared" si="5"/>
        <v>52543</v>
      </c>
      <c r="X45" s="69">
        <f t="shared" si="6"/>
        <v>273</v>
      </c>
      <c r="Y45" s="70"/>
      <c r="Z45" s="71"/>
      <c r="AA45" s="72"/>
      <c r="AB45" s="73" t="str">
        <f t="shared" si="19"/>
        <v/>
      </c>
      <c r="AC45" s="70"/>
      <c r="AD45" s="71"/>
      <c r="AE45" s="72"/>
      <c r="AF45" s="73" t="str">
        <f t="shared" si="7"/>
        <v/>
      </c>
      <c r="AG45" s="73" t="str">
        <f t="shared" si="8"/>
        <v/>
      </c>
      <c r="AH45" s="54">
        <f t="shared" si="9"/>
        <v>273</v>
      </c>
      <c r="AI45" s="74">
        <f t="shared" si="10"/>
        <v>41</v>
      </c>
      <c r="AJ45" s="65">
        <f>IF(AI45&lt;&gt;"",VLOOKUP(AI45,Point!$A$3:$B$122,2),0)</f>
        <v>82</v>
      </c>
      <c r="AK45" s="66">
        <f t="shared" si="16"/>
        <v>151</v>
      </c>
      <c r="AL45" s="76"/>
      <c r="AM45" s="76"/>
      <c r="AN45" s="76"/>
      <c r="AO45" s="77"/>
      <c r="AP45" s="78" t="str">
        <f t="shared" si="11"/>
        <v/>
      </c>
      <c r="AQ45" s="78" t="str">
        <f t="shared" si="12"/>
        <v/>
      </c>
      <c r="AR45" s="65">
        <f>IF(AP45&lt;&gt;"",VLOOKUP(AQ45,Point!$A$3:$B$122,2),0)</f>
        <v>0</v>
      </c>
      <c r="AS45" s="66">
        <f t="shared" si="17"/>
        <v>151</v>
      </c>
    </row>
    <row r="46" spans="1:45" ht="14.45" customHeight="1" x14ac:dyDescent="0.2">
      <c r="A46" s="94">
        <f t="shared" si="20"/>
        <v>42</v>
      </c>
      <c r="B46" s="95">
        <f t="shared" si="0"/>
        <v>162</v>
      </c>
      <c r="C46" s="81">
        <v>178</v>
      </c>
      <c r="D46" s="57" t="s">
        <v>169</v>
      </c>
      <c r="E46" s="57" t="s">
        <v>170</v>
      </c>
      <c r="F46" s="98"/>
      <c r="G46" s="58" t="s">
        <v>77</v>
      </c>
      <c r="H46" s="59" t="s">
        <v>45</v>
      </c>
      <c r="I46" s="60">
        <v>42</v>
      </c>
      <c r="J46" s="61">
        <f t="shared" si="1"/>
        <v>42</v>
      </c>
      <c r="K46" s="62" t="str">
        <f t="shared" si="2"/>
        <v/>
      </c>
      <c r="L46" s="91">
        <f t="shared" si="13"/>
        <v>178</v>
      </c>
      <c r="M46" s="60">
        <v>42</v>
      </c>
      <c r="N46" s="65">
        <f>IF(M46,VLOOKUP(M46,Point!$A$3:$B$122,2),0)</f>
        <v>81</v>
      </c>
      <c r="O46" s="66">
        <f t="shared" si="14"/>
        <v>178</v>
      </c>
      <c r="P46" s="67">
        <v>13</v>
      </c>
      <c r="Q46" s="64">
        <v>37</v>
      </c>
      <c r="R46" s="68">
        <v>50</v>
      </c>
      <c r="S46" s="69">
        <f t="shared" si="4"/>
        <v>49070</v>
      </c>
      <c r="T46" s="67">
        <v>13</v>
      </c>
      <c r="U46" s="83">
        <v>43</v>
      </c>
      <c r="V46" s="68">
        <v>17</v>
      </c>
      <c r="W46" s="69">
        <f t="shared" si="5"/>
        <v>49397</v>
      </c>
      <c r="X46" s="69">
        <f t="shared" si="6"/>
        <v>327</v>
      </c>
      <c r="Y46" s="70"/>
      <c r="Z46" s="71"/>
      <c r="AA46" s="72"/>
      <c r="AB46" s="73" t="str">
        <f t="shared" si="19"/>
        <v/>
      </c>
      <c r="AC46" s="70"/>
      <c r="AD46" s="71"/>
      <c r="AE46" s="85"/>
      <c r="AF46" s="73" t="str">
        <f t="shared" si="7"/>
        <v/>
      </c>
      <c r="AG46" s="73" t="str">
        <f t="shared" si="8"/>
        <v/>
      </c>
      <c r="AH46" s="54">
        <f t="shared" si="9"/>
        <v>327</v>
      </c>
      <c r="AI46" s="74">
        <f t="shared" si="10"/>
        <v>42</v>
      </c>
      <c r="AJ46" s="65">
        <f>IF(AI46&lt;&gt;"",VLOOKUP(AI46,Point!$A$3:$B$122,2),0)</f>
        <v>81</v>
      </c>
      <c r="AK46" s="66">
        <f t="shared" si="16"/>
        <v>178</v>
      </c>
      <c r="AL46" s="76"/>
      <c r="AM46" s="76"/>
      <c r="AN46" s="76"/>
      <c r="AO46" s="77"/>
      <c r="AP46" s="78" t="str">
        <f t="shared" si="11"/>
        <v/>
      </c>
      <c r="AQ46" s="78" t="str">
        <f t="shared" si="12"/>
        <v/>
      </c>
      <c r="AR46" s="65">
        <f>IF(AP46&lt;&gt;"",VLOOKUP(AQ46,Point!$A$3:$B$122,2),0)</f>
        <v>0</v>
      </c>
      <c r="AS46" s="66">
        <f t="shared" si="17"/>
        <v>178</v>
      </c>
    </row>
    <row r="47" spans="1:45" ht="15" customHeight="1" x14ac:dyDescent="0.2">
      <c r="A47" s="54">
        <f t="shared" si="20"/>
        <v>43</v>
      </c>
      <c r="B47" s="55">
        <f t="shared" si="0"/>
        <v>80</v>
      </c>
      <c r="C47" s="56">
        <v>127</v>
      </c>
      <c r="D47" s="57" t="s">
        <v>171</v>
      </c>
      <c r="E47" s="57" t="s">
        <v>172</v>
      </c>
      <c r="F47" s="57" t="s">
        <v>106</v>
      </c>
      <c r="G47" s="58" t="s">
        <v>77</v>
      </c>
      <c r="H47" s="59" t="s">
        <v>45</v>
      </c>
      <c r="I47" s="60">
        <v>43</v>
      </c>
      <c r="J47" s="99" t="str">
        <f t="shared" si="1"/>
        <v/>
      </c>
      <c r="K47" s="62" t="str">
        <f t="shared" si="2"/>
        <v/>
      </c>
      <c r="L47" s="91">
        <f t="shared" si="13"/>
        <v>127</v>
      </c>
      <c r="M47" s="60">
        <v>43</v>
      </c>
      <c r="N47" s="65">
        <f>IF(M47,VLOOKUP(M47,Point!$A$3:$B$122,2),0)</f>
        <v>80</v>
      </c>
      <c r="O47" s="66">
        <f t="shared" si="14"/>
        <v>127</v>
      </c>
      <c r="P47" s="70"/>
      <c r="Q47" s="71"/>
      <c r="R47" s="68">
        <v>0</v>
      </c>
      <c r="S47" s="69">
        <f t="shared" si="4"/>
        <v>0</v>
      </c>
      <c r="T47" s="70"/>
      <c r="U47" s="71"/>
      <c r="V47" s="72"/>
      <c r="W47" s="73" t="str">
        <f t="shared" si="5"/>
        <v/>
      </c>
      <c r="X47" s="73" t="str">
        <f t="shared" si="6"/>
        <v/>
      </c>
      <c r="Y47" s="70"/>
      <c r="Z47" s="71"/>
      <c r="AA47" s="72"/>
      <c r="AB47" s="73" t="str">
        <f t="shared" si="19"/>
        <v/>
      </c>
      <c r="AC47" s="70"/>
      <c r="AD47" s="71"/>
      <c r="AE47" s="72"/>
      <c r="AF47" s="73" t="str">
        <f t="shared" si="7"/>
        <v/>
      </c>
      <c r="AG47" s="73" t="str">
        <f t="shared" si="8"/>
        <v/>
      </c>
      <c r="AH47" s="100" t="str">
        <f t="shared" si="9"/>
        <v/>
      </c>
      <c r="AI47" s="78" t="str">
        <f t="shared" si="10"/>
        <v/>
      </c>
      <c r="AJ47" s="65">
        <f>IF(AI47&lt;&gt;"",VLOOKUP(AI47,Point!$A$3:$B$122,2),0)</f>
        <v>0</v>
      </c>
      <c r="AK47" s="66">
        <f t="shared" si="16"/>
        <v>127</v>
      </c>
      <c r="AL47" s="76"/>
      <c r="AM47" s="76"/>
      <c r="AN47" s="76"/>
      <c r="AO47" s="77"/>
      <c r="AP47" s="78" t="str">
        <f t="shared" si="11"/>
        <v/>
      </c>
      <c r="AQ47" s="78" t="str">
        <f t="shared" si="12"/>
        <v/>
      </c>
      <c r="AR47" s="65">
        <f>IF(AP47&lt;&gt;"",VLOOKUP(AQ47,Point!$A$3:$B$122,2),0)</f>
        <v>0</v>
      </c>
      <c r="AS47" s="66">
        <f t="shared" si="17"/>
        <v>127</v>
      </c>
    </row>
  </sheetData>
  <mergeCells count="7">
    <mergeCell ref="K2:K4"/>
    <mergeCell ref="J2:J4"/>
    <mergeCell ref="I2:I4"/>
    <mergeCell ref="A2:B2"/>
    <mergeCell ref="AL2:AR2"/>
    <mergeCell ref="P2:AJ2"/>
    <mergeCell ref="M2:N2"/>
  </mergeCells>
  <pageMargins left="0.39370077848434448" right="0.39370077848434448" top="0.39370077848434448" bottom="0.39370077848434448" header="0.11811023205518723" footer="0.11811023205518723"/>
  <pageSetup paperSize="0" scale="80" orientation="portrait" horizontalDpi="0" verticalDpi="2048"/>
  <headerFooter alignWithMargins="0">
    <oddHeader>&amp;C&amp;"+,Regular"&amp;14&amp;K000000PUP</oddHead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0"/>
  <sheetViews>
    <sheetView showGridLines="0" workbookViewId="0"/>
  </sheetViews>
  <sheetFormatPr baseColWidth="10" defaultRowHeight="13.15" customHeight="1" x14ac:dyDescent="0.2"/>
  <cols>
    <col min="1" max="1" width="6.875" style="1" customWidth="1"/>
    <col min="2" max="2" width="7.375" style="1" customWidth="1"/>
    <col min="3" max="3" width="7.5" style="1" customWidth="1"/>
    <col min="4" max="4" width="17.625" style="1" customWidth="1"/>
    <col min="5" max="5" width="8.5" style="1" customWidth="1"/>
    <col min="6" max="6" width="13.5" style="1" customWidth="1"/>
    <col min="7" max="7" width="4.375" style="1" customWidth="1"/>
    <col min="8" max="11" width="5.375" style="1" customWidth="1"/>
    <col min="12" max="12" width="7" style="1" customWidth="1"/>
    <col min="13" max="13" width="6" style="1" customWidth="1"/>
    <col min="14" max="14" width="6.625" style="1" customWidth="1"/>
    <col min="15" max="16" width="5.375" style="1" customWidth="1"/>
    <col min="17" max="24" width="6.625" style="1" customWidth="1"/>
    <col min="25" max="30" width="6.875" style="1" customWidth="1"/>
    <col min="31" max="32" width="5.625" style="1" customWidth="1"/>
    <col min="33" max="33" width="6.875" style="1" customWidth="1"/>
    <col min="34" max="34" width="8.375" style="1" customWidth="1"/>
    <col min="35" max="35" width="5" style="1" customWidth="1"/>
    <col min="36" max="37" width="5.375" style="1" customWidth="1"/>
    <col min="38" max="38" width="6.875" style="1" customWidth="1"/>
    <col min="39" max="40" width="7.125" style="1" customWidth="1"/>
    <col min="41" max="41" width="6.375" style="1" customWidth="1"/>
    <col min="42" max="42" width="5.625" style="1" customWidth="1"/>
    <col min="43" max="43" width="4.625" style="1" customWidth="1"/>
    <col min="44" max="44" width="7.125" style="1" customWidth="1"/>
    <col min="45" max="45" width="5.375" style="1" customWidth="1"/>
    <col min="46" max="256" width="11" style="1" customWidth="1"/>
  </cols>
  <sheetData>
    <row r="1" spans="1:45" ht="60.75" customHeight="1" x14ac:dyDescent="0.5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17.25" customHeight="1" x14ac:dyDescent="0.2">
      <c r="A2" s="136" t="s">
        <v>1</v>
      </c>
      <c r="B2" s="137"/>
      <c r="C2" s="6" t="s">
        <v>173</v>
      </c>
      <c r="D2" s="7"/>
      <c r="E2" s="7"/>
      <c r="F2" s="7"/>
      <c r="G2" s="7"/>
      <c r="H2" s="88"/>
      <c r="I2" s="132" t="s">
        <v>3</v>
      </c>
      <c r="J2" s="130" t="s">
        <v>4</v>
      </c>
      <c r="K2" s="134" t="s">
        <v>5</v>
      </c>
      <c r="L2" s="9"/>
      <c r="M2" s="123" t="s">
        <v>3</v>
      </c>
      <c r="N2" s="124"/>
      <c r="O2" s="11"/>
      <c r="P2" s="125" t="s">
        <v>4</v>
      </c>
      <c r="Q2" s="126"/>
      <c r="R2" s="126"/>
      <c r="S2" s="127"/>
      <c r="T2" s="126"/>
      <c r="U2" s="126"/>
      <c r="V2" s="126"/>
      <c r="W2" s="127"/>
      <c r="X2" s="127"/>
      <c r="Y2" s="126"/>
      <c r="Z2" s="126"/>
      <c r="AA2" s="126"/>
      <c r="AB2" s="127"/>
      <c r="AC2" s="126"/>
      <c r="AD2" s="126"/>
      <c r="AE2" s="126"/>
      <c r="AF2" s="126"/>
      <c r="AG2" s="126"/>
      <c r="AH2" s="126"/>
      <c r="AI2" s="126"/>
      <c r="AJ2" s="128"/>
      <c r="AK2" s="11"/>
      <c r="AL2" s="125" t="s">
        <v>5</v>
      </c>
      <c r="AM2" s="126"/>
      <c r="AN2" s="126"/>
      <c r="AO2" s="126"/>
      <c r="AP2" s="127"/>
      <c r="AQ2" s="127"/>
      <c r="AR2" s="129"/>
      <c r="AS2" s="11"/>
    </row>
    <row r="3" spans="1:45" ht="17.25" customHeight="1" x14ac:dyDescent="0.2">
      <c r="A3" s="12" t="s">
        <v>6</v>
      </c>
      <c r="B3" s="12" t="s">
        <v>7</v>
      </c>
      <c r="C3" s="13"/>
      <c r="D3" s="14"/>
      <c r="E3" s="14"/>
      <c r="F3" s="14"/>
      <c r="G3" s="15"/>
      <c r="H3" s="16"/>
      <c r="I3" s="133"/>
      <c r="J3" s="131"/>
      <c r="K3" s="135"/>
      <c r="L3" s="17"/>
      <c r="M3" s="18"/>
      <c r="N3" s="19"/>
      <c r="O3" s="20"/>
      <c r="P3" s="21" t="s">
        <v>8</v>
      </c>
      <c r="Q3" s="22"/>
      <c r="R3" s="23"/>
      <c r="S3" s="24"/>
      <c r="T3" s="21" t="s">
        <v>9</v>
      </c>
      <c r="U3" s="22"/>
      <c r="V3" s="23"/>
      <c r="W3" s="25"/>
      <c r="X3" s="26"/>
      <c r="Y3" s="21" t="s">
        <v>10</v>
      </c>
      <c r="Z3" s="27"/>
      <c r="AA3" s="10"/>
      <c r="AB3" s="28"/>
      <c r="AC3" s="21" t="s">
        <v>11</v>
      </c>
      <c r="AD3" s="27"/>
      <c r="AE3" s="23"/>
      <c r="AF3" s="29"/>
      <c r="AG3" s="30"/>
      <c r="AH3" s="31"/>
      <c r="AI3" s="22"/>
      <c r="AJ3" s="23"/>
      <c r="AK3" s="20"/>
      <c r="AL3" s="32" t="s">
        <v>12</v>
      </c>
      <c r="AM3" s="32" t="s">
        <v>13</v>
      </c>
      <c r="AN3" s="32" t="s">
        <v>14</v>
      </c>
      <c r="AO3" s="32" t="s">
        <v>15</v>
      </c>
      <c r="AP3" s="13"/>
      <c r="AQ3" s="15"/>
      <c r="AR3" s="33"/>
      <c r="AS3" s="20"/>
    </row>
    <row r="4" spans="1:45" ht="30" customHeight="1" x14ac:dyDescent="0.2">
      <c r="A4" s="34" t="s">
        <v>16</v>
      </c>
      <c r="B4" s="34" t="s">
        <v>17</v>
      </c>
      <c r="C4" s="35" t="s">
        <v>18</v>
      </c>
      <c r="D4" s="36" t="s">
        <v>19</v>
      </c>
      <c r="E4" s="36" t="s">
        <v>20</v>
      </c>
      <c r="F4" s="36" t="s">
        <v>21</v>
      </c>
      <c r="G4" s="37" t="s">
        <v>22</v>
      </c>
      <c r="H4" s="38" t="s">
        <v>23</v>
      </c>
      <c r="I4" s="133"/>
      <c r="J4" s="131"/>
      <c r="K4" s="135"/>
      <c r="L4" s="39" t="s">
        <v>18</v>
      </c>
      <c r="M4" s="40" t="s">
        <v>24</v>
      </c>
      <c r="N4" s="41" t="s">
        <v>25</v>
      </c>
      <c r="O4" s="42" t="s">
        <v>18</v>
      </c>
      <c r="P4" s="43" t="s">
        <v>26</v>
      </c>
      <c r="Q4" s="40" t="s">
        <v>27</v>
      </c>
      <c r="R4" s="44" t="s">
        <v>28</v>
      </c>
      <c r="S4" s="45"/>
      <c r="T4" s="43" t="s">
        <v>26</v>
      </c>
      <c r="U4" s="40" t="s">
        <v>27</v>
      </c>
      <c r="V4" s="44" t="s">
        <v>28</v>
      </c>
      <c r="W4" s="46"/>
      <c r="X4" s="47" t="s">
        <v>29</v>
      </c>
      <c r="Y4" s="43" t="s">
        <v>26</v>
      </c>
      <c r="Z4" s="40" t="s">
        <v>27</v>
      </c>
      <c r="AA4" s="44" t="s">
        <v>28</v>
      </c>
      <c r="AB4" s="48"/>
      <c r="AC4" s="49" t="s">
        <v>26</v>
      </c>
      <c r="AD4" s="40" t="s">
        <v>27</v>
      </c>
      <c r="AE4" s="44" t="s">
        <v>28</v>
      </c>
      <c r="AF4" s="50"/>
      <c r="AG4" s="47" t="s">
        <v>30</v>
      </c>
      <c r="AH4" s="49" t="s">
        <v>31</v>
      </c>
      <c r="AI4" s="40" t="s">
        <v>32</v>
      </c>
      <c r="AJ4" s="44" t="s">
        <v>33</v>
      </c>
      <c r="AK4" s="42" t="s">
        <v>18</v>
      </c>
      <c r="AL4" s="89" t="s">
        <v>34</v>
      </c>
      <c r="AM4" s="89" t="s">
        <v>35</v>
      </c>
      <c r="AN4" s="89" t="s">
        <v>36</v>
      </c>
      <c r="AO4" s="90" t="s">
        <v>37</v>
      </c>
      <c r="AP4" s="53" t="s">
        <v>38</v>
      </c>
      <c r="AQ4" s="40" t="s">
        <v>39</v>
      </c>
      <c r="AR4" s="44" t="s">
        <v>40</v>
      </c>
      <c r="AS4" s="42" t="s">
        <v>18</v>
      </c>
    </row>
    <row r="5" spans="1:45" ht="15" customHeight="1" x14ac:dyDescent="0.2">
      <c r="A5" s="54">
        <f>IF(C5,RANK(B5,$B$5:$B$50),"")</f>
        <v>2</v>
      </c>
      <c r="B5" s="55">
        <f t="shared" ref="B5:B50" si="0">IF(C5,(N5+AJ5+AR5),"")</f>
        <v>294</v>
      </c>
      <c r="C5" s="56">
        <v>201</v>
      </c>
      <c r="D5" s="57" t="s">
        <v>174</v>
      </c>
      <c r="E5" s="57" t="s">
        <v>175</v>
      </c>
      <c r="F5" s="57" t="s">
        <v>116</v>
      </c>
      <c r="G5" s="58" t="s">
        <v>176</v>
      </c>
      <c r="H5" s="59" t="s">
        <v>45</v>
      </c>
      <c r="I5" s="60">
        <v>2</v>
      </c>
      <c r="J5" s="61">
        <f t="shared" ref="J5:J50" si="1">IF(C5,AI5,"")</f>
        <v>2</v>
      </c>
      <c r="K5" s="62" t="str">
        <f t="shared" ref="K5:K50" si="2">IF(C5,AQ5,"")</f>
        <v/>
      </c>
      <c r="L5" s="91">
        <f t="shared" ref="L5:AS5" si="3">IF($C5,$C5,"")</f>
        <v>201</v>
      </c>
      <c r="M5" s="60">
        <v>2</v>
      </c>
      <c r="N5" s="65">
        <f>IF(M5,VLOOKUP(M5,Point!$A$3:$B$122,2),0)</f>
        <v>147</v>
      </c>
      <c r="O5" s="66">
        <f t="shared" si="3"/>
        <v>201</v>
      </c>
      <c r="P5" s="67">
        <v>13</v>
      </c>
      <c r="Q5" s="64">
        <v>56</v>
      </c>
      <c r="R5" s="68">
        <v>14</v>
      </c>
      <c r="S5" s="69">
        <f t="shared" ref="S5:S50" si="4">IF(R5&lt;&gt;"",P5*3600+Q5*60+R5,"")</f>
        <v>50174</v>
      </c>
      <c r="T5" s="67">
        <v>13</v>
      </c>
      <c r="U5" s="64">
        <v>58</v>
      </c>
      <c r="V5" s="68">
        <v>5</v>
      </c>
      <c r="W5" s="69">
        <f t="shared" ref="W5:W50" si="5">IF(V5&lt;&gt;"",T5*3600+U5*60+V5,"")</f>
        <v>50285</v>
      </c>
      <c r="X5" s="69">
        <f t="shared" ref="X5:X50" si="6">IF(V5&lt;&gt;"",W5-S5,"")</f>
        <v>111</v>
      </c>
      <c r="Y5" s="67">
        <v>14</v>
      </c>
      <c r="Z5" s="64">
        <v>59</v>
      </c>
      <c r="AA5" s="68">
        <v>36</v>
      </c>
      <c r="AB5" s="69">
        <f t="shared" ref="AB5:AB50" si="7">IF(AA5&lt;&gt;"",Y5*3600+Z5*60+AA5,"")</f>
        <v>53976</v>
      </c>
      <c r="AC5" s="67">
        <v>15</v>
      </c>
      <c r="AD5" s="64">
        <v>1</v>
      </c>
      <c r="AE5" s="68">
        <v>52</v>
      </c>
      <c r="AF5" s="69">
        <f t="shared" ref="AF5:AF50" si="8">IF(AE5&lt;&gt;"",AC5*3600+AD5*60+AE5,"")</f>
        <v>54112</v>
      </c>
      <c r="AG5" s="69">
        <f t="shared" ref="AG5:AG50" si="9">IF(AE5&lt;&gt;"",AF5-AB5,"")</f>
        <v>136</v>
      </c>
      <c r="AH5" s="54">
        <f t="shared" ref="AH5:AH50" si="10">IF(OR(X5&lt;&gt;"",AG5&lt;&gt;""),MIN(X5,AG5),"")</f>
        <v>111</v>
      </c>
      <c r="AI5" s="74">
        <f t="shared" ref="AI5:AI50" si="11">IF(AH5&lt;&gt;"",RANK(AH5,$AH$5:$AH$50,1),"")</f>
        <v>2</v>
      </c>
      <c r="AJ5" s="65">
        <f>IF(AI5&lt;&gt;"",VLOOKUP(AI5,Point!$A$3:$B$122,2),0)</f>
        <v>147</v>
      </c>
      <c r="AK5" s="66">
        <f t="shared" si="3"/>
        <v>201</v>
      </c>
      <c r="AL5" s="76"/>
      <c r="AM5" s="76"/>
      <c r="AN5" s="76"/>
      <c r="AO5" s="77"/>
      <c r="AP5" s="78" t="str">
        <f t="shared" ref="AP5:AP50" si="12">IF(AL5&lt;&gt;"",AL5+AM5+AN5+AO5,"")</f>
        <v/>
      </c>
      <c r="AQ5" s="78" t="str">
        <f t="shared" ref="AQ5:AQ50" si="13">IF(AL5&lt;&gt;"",RANK(AP5,$AP$5:$AP$50,0),"")</f>
        <v/>
      </c>
      <c r="AR5" s="65">
        <f>IF(AP5&lt;&gt;"",VLOOKUP(AQ5,Point!$A$3:$B$122,2),0)</f>
        <v>0</v>
      </c>
      <c r="AS5" s="66">
        <f t="shared" si="3"/>
        <v>201</v>
      </c>
    </row>
    <row r="6" spans="1:45" ht="15" customHeight="1" x14ac:dyDescent="0.2">
      <c r="A6" s="54">
        <f>IF(C6,RANK(B6,$B$5:$B$50),"")</f>
        <v>11</v>
      </c>
      <c r="B6" s="55">
        <f t="shared" si="0"/>
        <v>242</v>
      </c>
      <c r="C6" s="56">
        <v>202</v>
      </c>
      <c r="D6" s="57" t="s">
        <v>177</v>
      </c>
      <c r="E6" s="57" t="s">
        <v>178</v>
      </c>
      <c r="F6" s="57" t="s">
        <v>116</v>
      </c>
      <c r="G6" s="58" t="s">
        <v>176</v>
      </c>
      <c r="H6" s="59" t="s">
        <v>45</v>
      </c>
      <c r="I6" s="60">
        <v>6</v>
      </c>
      <c r="J6" s="61">
        <f t="shared" si="1"/>
        <v>19</v>
      </c>
      <c r="K6" s="62" t="str">
        <f t="shared" si="2"/>
        <v/>
      </c>
      <c r="L6" s="91">
        <f t="shared" ref="L6:L50" si="14">IF($C6,$C6,"")</f>
        <v>202</v>
      </c>
      <c r="M6" s="60">
        <v>6</v>
      </c>
      <c r="N6" s="65">
        <f>IF(M6,VLOOKUP(M6,Point!$A$3:$B$122,2),0)</f>
        <v>135</v>
      </c>
      <c r="O6" s="66">
        <f t="shared" ref="O6:O50" si="15">IF($C6,$C6,"")</f>
        <v>202</v>
      </c>
      <c r="P6" s="67">
        <v>13</v>
      </c>
      <c r="Q6" s="64">
        <v>59</v>
      </c>
      <c r="R6" s="68">
        <v>54</v>
      </c>
      <c r="S6" s="69">
        <f t="shared" si="4"/>
        <v>50394</v>
      </c>
      <c r="T6" s="67">
        <v>14</v>
      </c>
      <c r="U6" s="64">
        <v>2</v>
      </c>
      <c r="V6" s="68">
        <v>5</v>
      </c>
      <c r="W6" s="69">
        <f t="shared" si="5"/>
        <v>50525</v>
      </c>
      <c r="X6" s="69">
        <f t="shared" si="6"/>
        <v>131</v>
      </c>
      <c r="Y6" s="67">
        <v>15</v>
      </c>
      <c r="Z6" s="64">
        <v>9</v>
      </c>
      <c r="AA6" s="68">
        <v>40</v>
      </c>
      <c r="AB6" s="69">
        <f t="shared" si="7"/>
        <v>54580</v>
      </c>
      <c r="AC6" s="67">
        <v>15</v>
      </c>
      <c r="AD6" s="64">
        <v>12</v>
      </c>
      <c r="AE6" s="68">
        <v>1</v>
      </c>
      <c r="AF6" s="69">
        <f t="shared" si="8"/>
        <v>54721</v>
      </c>
      <c r="AG6" s="69">
        <f t="shared" si="9"/>
        <v>141</v>
      </c>
      <c r="AH6" s="54">
        <f t="shared" si="10"/>
        <v>131</v>
      </c>
      <c r="AI6" s="74">
        <f t="shared" si="11"/>
        <v>19</v>
      </c>
      <c r="AJ6" s="65">
        <f>IF(AI6&lt;&gt;"",VLOOKUP(AI6,Point!$A$3:$B$122,2),0)</f>
        <v>107</v>
      </c>
      <c r="AK6" s="66">
        <f t="shared" ref="AK6:AK50" si="16">IF($C6,$C6,"")</f>
        <v>202</v>
      </c>
      <c r="AL6" s="76"/>
      <c r="AM6" s="76"/>
      <c r="AN6" s="76"/>
      <c r="AO6" s="77"/>
      <c r="AP6" s="78" t="str">
        <f t="shared" si="12"/>
        <v/>
      </c>
      <c r="AQ6" s="78" t="str">
        <f t="shared" si="13"/>
        <v/>
      </c>
      <c r="AR6" s="65">
        <f>IF(AP6&lt;&gt;"",VLOOKUP(AQ6,Point!$A$3:$B$122,2),0)</f>
        <v>0</v>
      </c>
      <c r="AS6" s="66">
        <f t="shared" ref="AS6:AS50" si="17">IF($C6,$C6,"")</f>
        <v>202</v>
      </c>
    </row>
    <row r="7" spans="1:45" ht="15" customHeight="1" x14ac:dyDescent="0.2">
      <c r="A7" s="54">
        <f>IF(C7,RANK(B7,$B$5:$B$50),"")</f>
        <v>25</v>
      </c>
      <c r="B7" s="55">
        <f t="shared" si="0"/>
        <v>203</v>
      </c>
      <c r="C7" s="56">
        <v>205</v>
      </c>
      <c r="D7" s="57" t="s">
        <v>179</v>
      </c>
      <c r="E7" s="57" t="s">
        <v>180</v>
      </c>
      <c r="F7" s="57" t="s">
        <v>76</v>
      </c>
      <c r="G7" s="58" t="s">
        <v>176</v>
      </c>
      <c r="H7" s="59" t="s">
        <v>45</v>
      </c>
      <c r="I7" s="60">
        <v>23</v>
      </c>
      <c r="J7" s="61">
        <f t="shared" si="1"/>
        <v>21</v>
      </c>
      <c r="K7" s="62" t="str">
        <f t="shared" si="2"/>
        <v/>
      </c>
      <c r="L7" s="91">
        <f t="shared" si="14"/>
        <v>205</v>
      </c>
      <c r="M7" s="60">
        <v>23</v>
      </c>
      <c r="N7" s="65">
        <f>IF(M7,VLOOKUP(M7,Point!$A$3:$B$122,2),0)</f>
        <v>100</v>
      </c>
      <c r="O7" s="66">
        <f t="shared" si="15"/>
        <v>205</v>
      </c>
      <c r="P7" s="67">
        <v>14</v>
      </c>
      <c r="Q7" s="64">
        <v>4</v>
      </c>
      <c r="R7" s="68">
        <v>42</v>
      </c>
      <c r="S7" s="69">
        <f t="shared" si="4"/>
        <v>50682</v>
      </c>
      <c r="T7" s="67">
        <v>14</v>
      </c>
      <c r="U7" s="64">
        <v>6</v>
      </c>
      <c r="V7" s="68">
        <v>55</v>
      </c>
      <c r="W7" s="69">
        <f t="shared" si="5"/>
        <v>50815</v>
      </c>
      <c r="X7" s="69">
        <f t="shared" si="6"/>
        <v>133</v>
      </c>
      <c r="Y7" s="67">
        <v>15</v>
      </c>
      <c r="Z7" s="64">
        <v>10</v>
      </c>
      <c r="AA7" s="68">
        <v>39</v>
      </c>
      <c r="AB7" s="69">
        <f t="shared" si="7"/>
        <v>54639</v>
      </c>
      <c r="AC7" s="67">
        <v>15</v>
      </c>
      <c r="AD7" s="64">
        <v>13</v>
      </c>
      <c r="AE7" s="68">
        <v>2</v>
      </c>
      <c r="AF7" s="69">
        <f t="shared" si="8"/>
        <v>54782</v>
      </c>
      <c r="AG7" s="69">
        <f t="shared" si="9"/>
        <v>143</v>
      </c>
      <c r="AH7" s="54">
        <f t="shared" si="10"/>
        <v>133</v>
      </c>
      <c r="AI7" s="74">
        <f t="shared" si="11"/>
        <v>21</v>
      </c>
      <c r="AJ7" s="65">
        <f>IF(AI7&lt;&gt;"",VLOOKUP(AI7,Point!$A$3:$B$122,2),0)</f>
        <v>103</v>
      </c>
      <c r="AK7" s="66">
        <f t="shared" si="16"/>
        <v>205</v>
      </c>
      <c r="AL7" s="76"/>
      <c r="AM7" s="76"/>
      <c r="AN7" s="76"/>
      <c r="AO7" s="77"/>
      <c r="AP7" s="78" t="str">
        <f t="shared" si="12"/>
        <v/>
      </c>
      <c r="AQ7" s="78" t="str">
        <f t="shared" si="13"/>
        <v/>
      </c>
      <c r="AR7" s="65">
        <f>IF(AP7&lt;&gt;"",VLOOKUP(AQ7,Point!$A$3:$B$122,2),0)</f>
        <v>0</v>
      </c>
      <c r="AS7" s="66">
        <f t="shared" si="17"/>
        <v>205</v>
      </c>
    </row>
    <row r="8" spans="1:45" ht="15" customHeight="1" x14ac:dyDescent="0.2">
      <c r="A8" s="54">
        <f>IF(C8,RANK(B8,$B$5:$B$50),"")</f>
        <v>23</v>
      </c>
      <c r="B8" s="55">
        <f t="shared" si="0"/>
        <v>210</v>
      </c>
      <c r="C8" s="56">
        <v>206</v>
      </c>
      <c r="D8" s="57" t="s">
        <v>181</v>
      </c>
      <c r="E8" s="57" t="s">
        <v>182</v>
      </c>
      <c r="F8" s="57" t="s">
        <v>155</v>
      </c>
      <c r="G8" s="58" t="s">
        <v>176</v>
      </c>
      <c r="H8" s="59" t="s">
        <v>45</v>
      </c>
      <c r="I8" s="60">
        <v>21</v>
      </c>
      <c r="J8" s="61">
        <f t="shared" si="1"/>
        <v>19</v>
      </c>
      <c r="K8" s="62" t="str">
        <f t="shared" si="2"/>
        <v/>
      </c>
      <c r="L8" s="91">
        <f t="shared" si="14"/>
        <v>206</v>
      </c>
      <c r="M8" s="60">
        <v>21</v>
      </c>
      <c r="N8" s="65">
        <f>IF(M8,VLOOKUP(M8,Point!$A$3:$B$122,2),0)</f>
        <v>103</v>
      </c>
      <c r="O8" s="66">
        <f t="shared" si="15"/>
        <v>206</v>
      </c>
      <c r="P8" s="67">
        <v>14</v>
      </c>
      <c r="Q8" s="64">
        <v>1</v>
      </c>
      <c r="R8" s="68">
        <v>3</v>
      </c>
      <c r="S8" s="69">
        <f t="shared" si="4"/>
        <v>50463</v>
      </c>
      <c r="T8" s="67">
        <v>14</v>
      </c>
      <c r="U8" s="64">
        <v>3</v>
      </c>
      <c r="V8" s="68">
        <v>14</v>
      </c>
      <c r="W8" s="69">
        <f t="shared" si="5"/>
        <v>50594</v>
      </c>
      <c r="X8" s="69">
        <f t="shared" si="6"/>
        <v>131</v>
      </c>
      <c r="Y8" s="67">
        <v>15</v>
      </c>
      <c r="Z8" s="64">
        <v>10</v>
      </c>
      <c r="AA8" s="68">
        <v>9</v>
      </c>
      <c r="AB8" s="69">
        <f t="shared" si="7"/>
        <v>54609</v>
      </c>
      <c r="AC8" s="67">
        <v>15</v>
      </c>
      <c r="AD8" s="64">
        <v>12</v>
      </c>
      <c r="AE8" s="68">
        <v>40</v>
      </c>
      <c r="AF8" s="69">
        <f t="shared" si="8"/>
        <v>54760</v>
      </c>
      <c r="AG8" s="69">
        <f t="shared" si="9"/>
        <v>151</v>
      </c>
      <c r="AH8" s="54">
        <f t="shared" si="10"/>
        <v>131</v>
      </c>
      <c r="AI8" s="74">
        <f t="shared" si="11"/>
        <v>19</v>
      </c>
      <c r="AJ8" s="65">
        <f>IF(AI8&lt;&gt;"",VLOOKUP(AI8,Point!$A$3:$B$122,2),0)</f>
        <v>107</v>
      </c>
      <c r="AK8" s="66">
        <f t="shared" si="16"/>
        <v>206</v>
      </c>
      <c r="AL8" s="76"/>
      <c r="AM8" s="76"/>
      <c r="AN8" s="76"/>
      <c r="AO8" s="77"/>
      <c r="AP8" s="78" t="str">
        <f t="shared" si="12"/>
        <v/>
      </c>
      <c r="AQ8" s="78" t="str">
        <f t="shared" si="13"/>
        <v/>
      </c>
      <c r="AR8" s="65">
        <f>IF(AP8&lt;&gt;"",VLOOKUP(AQ8,Point!$A$3:$B$122,2),0)</f>
        <v>0</v>
      </c>
      <c r="AS8" s="66">
        <f t="shared" si="17"/>
        <v>206</v>
      </c>
    </row>
    <row r="9" spans="1:45" ht="15" customHeight="1" x14ac:dyDescent="0.2">
      <c r="A9" s="54">
        <v>17</v>
      </c>
      <c r="B9" s="55">
        <f t="shared" si="0"/>
        <v>222</v>
      </c>
      <c r="C9" s="56">
        <v>208</v>
      </c>
      <c r="D9" s="57" t="s">
        <v>183</v>
      </c>
      <c r="E9" s="57" t="s">
        <v>184</v>
      </c>
      <c r="F9" s="57" t="s">
        <v>51</v>
      </c>
      <c r="G9" s="58" t="s">
        <v>176</v>
      </c>
      <c r="H9" s="59" t="s">
        <v>45</v>
      </c>
      <c r="I9" s="60">
        <v>10</v>
      </c>
      <c r="J9" s="61">
        <f t="shared" si="1"/>
        <v>26</v>
      </c>
      <c r="K9" s="62" t="str">
        <f t="shared" si="2"/>
        <v/>
      </c>
      <c r="L9" s="91">
        <f t="shared" si="14"/>
        <v>208</v>
      </c>
      <c r="M9" s="60">
        <v>10</v>
      </c>
      <c r="N9" s="65">
        <f>IF(M9,VLOOKUP(M9,Point!$A$3:$B$122,2),0)</f>
        <v>125</v>
      </c>
      <c r="O9" s="66">
        <f t="shared" si="15"/>
        <v>208</v>
      </c>
      <c r="P9" s="67">
        <v>14</v>
      </c>
      <c r="Q9" s="64">
        <v>6</v>
      </c>
      <c r="R9" s="68">
        <v>19</v>
      </c>
      <c r="S9" s="69">
        <f t="shared" si="4"/>
        <v>50779</v>
      </c>
      <c r="T9" s="67">
        <v>14</v>
      </c>
      <c r="U9" s="64">
        <v>8</v>
      </c>
      <c r="V9" s="68">
        <v>38</v>
      </c>
      <c r="W9" s="69">
        <f t="shared" si="5"/>
        <v>50918</v>
      </c>
      <c r="X9" s="69">
        <f t="shared" si="6"/>
        <v>139</v>
      </c>
      <c r="Y9" s="67">
        <v>15</v>
      </c>
      <c r="Z9" s="64">
        <v>12</v>
      </c>
      <c r="AA9" s="68">
        <v>17</v>
      </c>
      <c r="AB9" s="69">
        <f t="shared" si="7"/>
        <v>54737</v>
      </c>
      <c r="AC9" s="67">
        <v>15</v>
      </c>
      <c r="AD9" s="64">
        <v>14</v>
      </c>
      <c r="AE9" s="68">
        <v>39</v>
      </c>
      <c r="AF9" s="69">
        <f t="shared" si="8"/>
        <v>54879</v>
      </c>
      <c r="AG9" s="69">
        <f t="shared" si="9"/>
        <v>142</v>
      </c>
      <c r="AH9" s="54">
        <f t="shared" si="10"/>
        <v>139</v>
      </c>
      <c r="AI9" s="74">
        <f t="shared" si="11"/>
        <v>26</v>
      </c>
      <c r="AJ9" s="65">
        <f>IF(AI9&lt;&gt;"",VLOOKUP(AI9,Point!$A$3:$B$122,2),0)</f>
        <v>97</v>
      </c>
      <c r="AK9" s="66">
        <f t="shared" si="16"/>
        <v>208</v>
      </c>
      <c r="AL9" s="76"/>
      <c r="AM9" s="76"/>
      <c r="AN9" s="76"/>
      <c r="AO9" s="77"/>
      <c r="AP9" s="78" t="str">
        <f t="shared" si="12"/>
        <v/>
      </c>
      <c r="AQ9" s="78" t="str">
        <f t="shared" si="13"/>
        <v/>
      </c>
      <c r="AR9" s="65">
        <f>IF(AP9&lt;&gt;"",VLOOKUP(AQ9,Point!$A$3:$B$122,2),0)</f>
        <v>0</v>
      </c>
      <c r="AS9" s="66">
        <f t="shared" si="17"/>
        <v>208</v>
      </c>
    </row>
    <row r="10" spans="1:45" ht="15" customHeight="1" x14ac:dyDescent="0.2">
      <c r="A10" s="54">
        <f t="shared" ref="A10:A17" si="18">IF(C10,RANK(B10,$B$5:$B$50),"")</f>
        <v>3</v>
      </c>
      <c r="B10" s="55">
        <f t="shared" si="0"/>
        <v>288</v>
      </c>
      <c r="C10" s="56">
        <v>209</v>
      </c>
      <c r="D10" s="57" t="s">
        <v>185</v>
      </c>
      <c r="E10" s="57" t="s">
        <v>186</v>
      </c>
      <c r="F10" s="57" t="s">
        <v>82</v>
      </c>
      <c r="G10" s="58" t="s">
        <v>176</v>
      </c>
      <c r="H10" s="59" t="s">
        <v>45</v>
      </c>
      <c r="I10" s="60">
        <v>3</v>
      </c>
      <c r="J10" s="61">
        <f t="shared" si="1"/>
        <v>3</v>
      </c>
      <c r="K10" s="62" t="str">
        <f t="shared" si="2"/>
        <v/>
      </c>
      <c r="L10" s="91">
        <f t="shared" si="14"/>
        <v>209</v>
      </c>
      <c r="M10" s="60">
        <v>3</v>
      </c>
      <c r="N10" s="65">
        <f>IF(M10,VLOOKUP(M10,Point!$A$3:$B$122,2),0)</f>
        <v>144</v>
      </c>
      <c r="O10" s="66">
        <f t="shared" si="15"/>
        <v>209</v>
      </c>
      <c r="P10" s="67">
        <v>13</v>
      </c>
      <c r="Q10" s="64">
        <v>55</v>
      </c>
      <c r="R10" s="68">
        <v>43</v>
      </c>
      <c r="S10" s="69">
        <f t="shared" si="4"/>
        <v>50143</v>
      </c>
      <c r="T10" s="67">
        <v>13</v>
      </c>
      <c r="U10" s="64">
        <v>57</v>
      </c>
      <c r="V10" s="68">
        <v>36</v>
      </c>
      <c r="W10" s="69">
        <f t="shared" si="5"/>
        <v>50256</v>
      </c>
      <c r="X10" s="69">
        <f t="shared" si="6"/>
        <v>113</v>
      </c>
      <c r="Y10" s="67">
        <v>15</v>
      </c>
      <c r="Z10" s="64">
        <v>0</v>
      </c>
      <c r="AA10" s="68">
        <v>26</v>
      </c>
      <c r="AB10" s="69">
        <f t="shared" si="7"/>
        <v>54026</v>
      </c>
      <c r="AC10" s="67">
        <v>15</v>
      </c>
      <c r="AD10" s="64">
        <v>2</v>
      </c>
      <c r="AE10" s="68">
        <v>24</v>
      </c>
      <c r="AF10" s="69">
        <f t="shared" si="8"/>
        <v>54144</v>
      </c>
      <c r="AG10" s="69">
        <f t="shared" si="9"/>
        <v>118</v>
      </c>
      <c r="AH10" s="54">
        <f t="shared" si="10"/>
        <v>113</v>
      </c>
      <c r="AI10" s="74">
        <f t="shared" si="11"/>
        <v>3</v>
      </c>
      <c r="AJ10" s="65">
        <f>IF(AI10&lt;&gt;"",VLOOKUP(AI10,Point!$A$3:$B$122,2),0)</f>
        <v>144</v>
      </c>
      <c r="AK10" s="66">
        <f t="shared" si="16"/>
        <v>209</v>
      </c>
      <c r="AL10" s="76"/>
      <c r="AM10" s="76"/>
      <c r="AN10" s="76"/>
      <c r="AO10" s="77"/>
      <c r="AP10" s="78" t="str">
        <f t="shared" si="12"/>
        <v/>
      </c>
      <c r="AQ10" s="78" t="str">
        <f t="shared" si="13"/>
        <v/>
      </c>
      <c r="AR10" s="65">
        <f>IF(AP10&lt;&gt;"",VLOOKUP(AQ10,Point!$A$3:$B$122,2),0)</f>
        <v>0</v>
      </c>
      <c r="AS10" s="66">
        <f t="shared" si="17"/>
        <v>209</v>
      </c>
    </row>
    <row r="11" spans="1:45" ht="15" customHeight="1" x14ac:dyDescent="0.2">
      <c r="A11" s="54">
        <f t="shared" si="18"/>
        <v>6</v>
      </c>
      <c r="B11" s="55">
        <f t="shared" si="0"/>
        <v>268</v>
      </c>
      <c r="C11" s="56">
        <v>227</v>
      </c>
      <c r="D11" s="57" t="s">
        <v>187</v>
      </c>
      <c r="E11" s="57" t="s">
        <v>175</v>
      </c>
      <c r="F11" s="57" t="s">
        <v>188</v>
      </c>
      <c r="G11" s="58" t="s">
        <v>176</v>
      </c>
      <c r="H11" s="59" t="s">
        <v>45</v>
      </c>
      <c r="I11" s="60">
        <v>4</v>
      </c>
      <c r="J11" s="61">
        <f t="shared" si="1"/>
        <v>9</v>
      </c>
      <c r="K11" s="62" t="str">
        <f t="shared" si="2"/>
        <v/>
      </c>
      <c r="L11" s="91">
        <f t="shared" si="14"/>
        <v>227</v>
      </c>
      <c r="M11" s="60">
        <v>4</v>
      </c>
      <c r="N11" s="65">
        <f>IF(M11,VLOOKUP(M11,Point!$A$3:$B$122,2),0)</f>
        <v>141</v>
      </c>
      <c r="O11" s="66">
        <f t="shared" si="15"/>
        <v>227</v>
      </c>
      <c r="P11" s="67">
        <v>13</v>
      </c>
      <c r="Q11" s="64">
        <v>51</v>
      </c>
      <c r="R11" s="68">
        <v>49</v>
      </c>
      <c r="S11" s="69">
        <f t="shared" si="4"/>
        <v>49909</v>
      </c>
      <c r="T11" s="67">
        <v>13</v>
      </c>
      <c r="U11" s="64">
        <v>53</v>
      </c>
      <c r="V11" s="68">
        <v>49</v>
      </c>
      <c r="W11" s="69">
        <f t="shared" si="5"/>
        <v>50029</v>
      </c>
      <c r="X11" s="69">
        <f t="shared" si="6"/>
        <v>120</v>
      </c>
      <c r="Y11" s="67">
        <v>14</v>
      </c>
      <c r="Z11" s="64">
        <v>57</v>
      </c>
      <c r="AA11" s="68">
        <v>2</v>
      </c>
      <c r="AB11" s="69">
        <f t="shared" si="7"/>
        <v>53822</v>
      </c>
      <c r="AC11" s="67">
        <v>14</v>
      </c>
      <c r="AD11" s="64">
        <v>59</v>
      </c>
      <c r="AE11" s="68">
        <v>14</v>
      </c>
      <c r="AF11" s="69">
        <f t="shared" si="8"/>
        <v>53954</v>
      </c>
      <c r="AG11" s="69">
        <f t="shared" si="9"/>
        <v>132</v>
      </c>
      <c r="AH11" s="54">
        <f t="shared" si="10"/>
        <v>120</v>
      </c>
      <c r="AI11" s="74">
        <f t="shared" si="11"/>
        <v>9</v>
      </c>
      <c r="AJ11" s="65">
        <f>IF(AI11&lt;&gt;"",VLOOKUP(AI11,Point!$A$3:$B$122,2),0)</f>
        <v>127</v>
      </c>
      <c r="AK11" s="66">
        <f t="shared" si="16"/>
        <v>227</v>
      </c>
      <c r="AL11" s="76"/>
      <c r="AM11" s="76"/>
      <c r="AN11" s="76"/>
      <c r="AO11" s="77"/>
      <c r="AP11" s="78" t="str">
        <f t="shared" si="12"/>
        <v/>
      </c>
      <c r="AQ11" s="78" t="str">
        <f t="shared" si="13"/>
        <v/>
      </c>
      <c r="AR11" s="65">
        <f>IF(AP11&lt;&gt;"",VLOOKUP(AQ11,Point!$A$3:$B$122,2),0)</f>
        <v>0</v>
      </c>
      <c r="AS11" s="66">
        <f t="shared" si="17"/>
        <v>227</v>
      </c>
    </row>
    <row r="12" spans="1:45" ht="15" customHeight="1" x14ac:dyDescent="0.2">
      <c r="A12" s="54">
        <f t="shared" si="18"/>
        <v>8</v>
      </c>
      <c r="B12" s="55">
        <f t="shared" si="0"/>
        <v>259</v>
      </c>
      <c r="C12" s="56">
        <v>230</v>
      </c>
      <c r="D12" s="57" t="s">
        <v>189</v>
      </c>
      <c r="E12" s="57" t="s">
        <v>79</v>
      </c>
      <c r="F12" s="57" t="s">
        <v>188</v>
      </c>
      <c r="G12" s="58" t="s">
        <v>176</v>
      </c>
      <c r="H12" s="59" t="s">
        <v>45</v>
      </c>
      <c r="I12" s="60">
        <v>9</v>
      </c>
      <c r="J12" s="61">
        <f t="shared" si="1"/>
        <v>7</v>
      </c>
      <c r="K12" s="62" t="str">
        <f t="shared" si="2"/>
        <v/>
      </c>
      <c r="L12" s="91">
        <f t="shared" si="14"/>
        <v>230</v>
      </c>
      <c r="M12" s="60">
        <v>9</v>
      </c>
      <c r="N12" s="65">
        <f>IF(M12,VLOOKUP(M12,Point!$A$3:$B$122,2),0)</f>
        <v>127</v>
      </c>
      <c r="O12" s="66">
        <f t="shared" si="15"/>
        <v>230</v>
      </c>
      <c r="P12" s="67">
        <v>13</v>
      </c>
      <c r="Q12" s="64">
        <v>51</v>
      </c>
      <c r="R12" s="68">
        <v>16</v>
      </c>
      <c r="S12" s="69">
        <f t="shared" si="4"/>
        <v>49876</v>
      </c>
      <c r="T12" s="67">
        <v>13</v>
      </c>
      <c r="U12" s="83">
        <v>53</v>
      </c>
      <c r="V12" s="84">
        <v>12</v>
      </c>
      <c r="W12" s="69">
        <f t="shared" si="5"/>
        <v>49992</v>
      </c>
      <c r="X12" s="69">
        <f t="shared" si="6"/>
        <v>116</v>
      </c>
      <c r="Y12" s="67">
        <v>15</v>
      </c>
      <c r="Z12" s="64">
        <v>5</v>
      </c>
      <c r="AA12" s="68">
        <v>15</v>
      </c>
      <c r="AB12" s="69">
        <f t="shared" si="7"/>
        <v>54315</v>
      </c>
      <c r="AC12" s="67">
        <v>15</v>
      </c>
      <c r="AD12" s="64">
        <v>7</v>
      </c>
      <c r="AE12" s="84">
        <v>27</v>
      </c>
      <c r="AF12" s="69">
        <f t="shared" si="8"/>
        <v>54447</v>
      </c>
      <c r="AG12" s="69">
        <f t="shared" si="9"/>
        <v>132</v>
      </c>
      <c r="AH12" s="54">
        <f t="shared" si="10"/>
        <v>116</v>
      </c>
      <c r="AI12" s="74">
        <f t="shared" si="11"/>
        <v>7</v>
      </c>
      <c r="AJ12" s="65">
        <f>IF(AI12&lt;&gt;"",VLOOKUP(AI12,Point!$A$3:$B$122,2),0)</f>
        <v>132</v>
      </c>
      <c r="AK12" s="66">
        <f t="shared" si="16"/>
        <v>230</v>
      </c>
      <c r="AL12" s="76"/>
      <c r="AM12" s="76"/>
      <c r="AN12" s="76"/>
      <c r="AO12" s="77"/>
      <c r="AP12" s="78" t="str">
        <f t="shared" si="12"/>
        <v/>
      </c>
      <c r="AQ12" s="78" t="str">
        <f t="shared" si="13"/>
        <v/>
      </c>
      <c r="AR12" s="65">
        <f>IF(AP12&lt;&gt;"",VLOOKUP(AQ12,Point!$A$3:$B$122,2),0)</f>
        <v>0</v>
      </c>
      <c r="AS12" s="66">
        <f t="shared" si="17"/>
        <v>230</v>
      </c>
    </row>
    <row r="13" spans="1:45" ht="12.95" customHeight="1" x14ac:dyDescent="0.2">
      <c r="A13" s="54">
        <f t="shared" si="18"/>
        <v>1</v>
      </c>
      <c r="B13" s="55">
        <f t="shared" si="0"/>
        <v>300</v>
      </c>
      <c r="C13" s="56">
        <v>231</v>
      </c>
      <c r="D13" s="57" t="s">
        <v>190</v>
      </c>
      <c r="E13" s="57" t="s">
        <v>95</v>
      </c>
      <c r="F13" s="57" t="s">
        <v>191</v>
      </c>
      <c r="G13" s="58" t="s">
        <v>176</v>
      </c>
      <c r="H13" s="59" t="s">
        <v>45</v>
      </c>
      <c r="I13" s="60">
        <v>1</v>
      </c>
      <c r="J13" s="61">
        <f t="shared" si="1"/>
        <v>1</v>
      </c>
      <c r="K13" s="62" t="str">
        <f t="shared" si="2"/>
        <v/>
      </c>
      <c r="L13" s="91">
        <f t="shared" si="14"/>
        <v>231</v>
      </c>
      <c r="M13" s="60">
        <v>1</v>
      </c>
      <c r="N13" s="65">
        <f>IF(M13,VLOOKUP(M13,Point!$A$3:$B$122,2),0)</f>
        <v>150</v>
      </c>
      <c r="O13" s="66">
        <f t="shared" si="15"/>
        <v>231</v>
      </c>
      <c r="P13" s="67">
        <v>13</v>
      </c>
      <c r="Q13" s="101">
        <v>54</v>
      </c>
      <c r="R13" s="68">
        <v>57</v>
      </c>
      <c r="S13" s="69">
        <f t="shared" si="4"/>
        <v>50097</v>
      </c>
      <c r="T13" s="67">
        <v>13</v>
      </c>
      <c r="U13" s="64">
        <v>56</v>
      </c>
      <c r="V13" s="68">
        <v>44</v>
      </c>
      <c r="W13" s="69">
        <f t="shared" si="5"/>
        <v>50204</v>
      </c>
      <c r="X13" s="69">
        <f t="shared" si="6"/>
        <v>107</v>
      </c>
      <c r="Y13" s="67">
        <v>14</v>
      </c>
      <c r="Z13" s="64">
        <v>58</v>
      </c>
      <c r="AA13" s="68">
        <v>56</v>
      </c>
      <c r="AB13" s="69">
        <f t="shared" si="7"/>
        <v>53936</v>
      </c>
      <c r="AC13" s="67">
        <v>15</v>
      </c>
      <c r="AD13" s="64">
        <v>1</v>
      </c>
      <c r="AE13" s="68">
        <v>3</v>
      </c>
      <c r="AF13" s="69">
        <f t="shared" si="8"/>
        <v>54063</v>
      </c>
      <c r="AG13" s="69">
        <f t="shared" si="9"/>
        <v>127</v>
      </c>
      <c r="AH13" s="54">
        <f t="shared" si="10"/>
        <v>107</v>
      </c>
      <c r="AI13" s="74">
        <f t="shared" si="11"/>
        <v>1</v>
      </c>
      <c r="AJ13" s="65">
        <f>IF(AI13&lt;&gt;"",VLOOKUP(AI13,Point!$A$3:$B$122,2),0)</f>
        <v>150</v>
      </c>
      <c r="AK13" s="66">
        <f t="shared" si="16"/>
        <v>231</v>
      </c>
      <c r="AL13" s="76"/>
      <c r="AM13" s="76"/>
      <c r="AN13" s="76"/>
      <c r="AO13" s="77"/>
      <c r="AP13" s="78" t="str">
        <f t="shared" si="12"/>
        <v/>
      </c>
      <c r="AQ13" s="78" t="str">
        <f t="shared" si="13"/>
        <v/>
      </c>
      <c r="AR13" s="65">
        <f>IF(AP13&lt;&gt;"",VLOOKUP(AQ13,Point!$A$3:$B$122,2),0)</f>
        <v>0</v>
      </c>
      <c r="AS13" s="66">
        <f t="shared" si="17"/>
        <v>231</v>
      </c>
    </row>
    <row r="14" spans="1:45" ht="15" customHeight="1" x14ac:dyDescent="0.2">
      <c r="A14" s="54">
        <f t="shared" si="18"/>
        <v>4</v>
      </c>
      <c r="B14" s="55">
        <f t="shared" si="0"/>
        <v>276</v>
      </c>
      <c r="C14" s="56">
        <v>234</v>
      </c>
      <c r="D14" s="57" t="s">
        <v>171</v>
      </c>
      <c r="E14" s="57" t="s">
        <v>192</v>
      </c>
      <c r="F14" s="57" t="s">
        <v>106</v>
      </c>
      <c r="G14" s="58" t="s">
        <v>176</v>
      </c>
      <c r="H14" s="59" t="s">
        <v>45</v>
      </c>
      <c r="I14" s="60">
        <v>5</v>
      </c>
      <c r="J14" s="61">
        <f t="shared" si="1"/>
        <v>5</v>
      </c>
      <c r="K14" s="62" t="str">
        <f t="shared" si="2"/>
        <v/>
      </c>
      <c r="L14" s="91">
        <f t="shared" si="14"/>
        <v>234</v>
      </c>
      <c r="M14" s="60">
        <v>5</v>
      </c>
      <c r="N14" s="65">
        <f>IF(M14,VLOOKUP(M14,Point!$A$3:$B$122,2),0)</f>
        <v>138</v>
      </c>
      <c r="O14" s="66">
        <f t="shared" si="15"/>
        <v>234</v>
      </c>
      <c r="P14" s="67">
        <v>13</v>
      </c>
      <c r="Q14" s="64">
        <v>58</v>
      </c>
      <c r="R14" s="68">
        <v>25</v>
      </c>
      <c r="S14" s="69">
        <f t="shared" si="4"/>
        <v>50305</v>
      </c>
      <c r="T14" s="67">
        <v>14</v>
      </c>
      <c r="U14" s="64">
        <v>0</v>
      </c>
      <c r="V14" s="68">
        <v>20</v>
      </c>
      <c r="W14" s="69">
        <f t="shared" si="5"/>
        <v>50420</v>
      </c>
      <c r="X14" s="69">
        <f t="shared" si="6"/>
        <v>115</v>
      </c>
      <c r="Y14" s="67">
        <v>15</v>
      </c>
      <c r="Z14" s="64">
        <v>2</v>
      </c>
      <c r="AA14" s="68">
        <v>16</v>
      </c>
      <c r="AB14" s="69">
        <f t="shared" si="7"/>
        <v>54136</v>
      </c>
      <c r="AC14" s="67">
        <v>15</v>
      </c>
      <c r="AD14" s="64">
        <v>4</v>
      </c>
      <c r="AE14" s="68">
        <v>28</v>
      </c>
      <c r="AF14" s="69">
        <f t="shared" si="8"/>
        <v>54268</v>
      </c>
      <c r="AG14" s="69">
        <f t="shared" si="9"/>
        <v>132</v>
      </c>
      <c r="AH14" s="54">
        <f t="shared" si="10"/>
        <v>115</v>
      </c>
      <c r="AI14" s="74">
        <f t="shared" si="11"/>
        <v>5</v>
      </c>
      <c r="AJ14" s="65">
        <f>IF(AI14&lt;&gt;"",VLOOKUP(AI14,Point!$A$3:$B$122,2),0)</f>
        <v>138</v>
      </c>
      <c r="AK14" s="66">
        <f t="shared" si="16"/>
        <v>234</v>
      </c>
      <c r="AL14" s="76"/>
      <c r="AM14" s="76"/>
      <c r="AN14" s="76"/>
      <c r="AO14" s="77"/>
      <c r="AP14" s="78" t="str">
        <f t="shared" si="12"/>
        <v/>
      </c>
      <c r="AQ14" s="78" t="str">
        <f t="shared" si="13"/>
        <v/>
      </c>
      <c r="AR14" s="65">
        <f>IF(AP14&lt;&gt;"",VLOOKUP(AQ14,Point!$A$3:$B$122,2),0)</f>
        <v>0</v>
      </c>
      <c r="AS14" s="66">
        <f t="shared" si="17"/>
        <v>234</v>
      </c>
    </row>
    <row r="15" spans="1:45" ht="15" customHeight="1" x14ac:dyDescent="0.2">
      <c r="A15" s="54">
        <f t="shared" si="18"/>
        <v>9</v>
      </c>
      <c r="B15" s="55">
        <f t="shared" si="0"/>
        <v>246</v>
      </c>
      <c r="C15" s="56">
        <v>237</v>
      </c>
      <c r="D15" s="57" t="s">
        <v>193</v>
      </c>
      <c r="E15" s="57" t="s">
        <v>75</v>
      </c>
      <c r="F15" s="57" t="s">
        <v>194</v>
      </c>
      <c r="G15" s="58" t="s">
        <v>176</v>
      </c>
      <c r="H15" s="59" t="s">
        <v>45</v>
      </c>
      <c r="I15" s="60">
        <v>12</v>
      </c>
      <c r="J15" s="61">
        <f t="shared" si="1"/>
        <v>10</v>
      </c>
      <c r="K15" s="62" t="str">
        <f t="shared" si="2"/>
        <v/>
      </c>
      <c r="L15" s="91">
        <f t="shared" si="14"/>
        <v>237</v>
      </c>
      <c r="M15" s="60">
        <v>12</v>
      </c>
      <c r="N15" s="65">
        <f>IF(M15,VLOOKUP(M15,Point!$A$3:$B$122,2),0)</f>
        <v>121</v>
      </c>
      <c r="O15" s="66">
        <f t="shared" si="15"/>
        <v>237</v>
      </c>
      <c r="P15" s="67">
        <v>13</v>
      </c>
      <c r="Q15" s="64">
        <v>57</v>
      </c>
      <c r="R15" s="68">
        <v>55</v>
      </c>
      <c r="S15" s="69">
        <f t="shared" si="4"/>
        <v>50275</v>
      </c>
      <c r="T15" s="67">
        <v>13</v>
      </c>
      <c r="U15" s="64">
        <v>59</v>
      </c>
      <c r="V15" s="68">
        <v>56</v>
      </c>
      <c r="W15" s="69">
        <f t="shared" si="5"/>
        <v>50396</v>
      </c>
      <c r="X15" s="69">
        <f t="shared" si="6"/>
        <v>121</v>
      </c>
      <c r="Y15" s="67">
        <v>15</v>
      </c>
      <c r="Z15" s="64">
        <v>4</v>
      </c>
      <c r="AA15" s="68">
        <v>38</v>
      </c>
      <c r="AB15" s="69">
        <f t="shared" si="7"/>
        <v>54278</v>
      </c>
      <c r="AC15" s="67">
        <v>15</v>
      </c>
      <c r="AD15" s="64">
        <v>6</v>
      </c>
      <c r="AE15" s="68">
        <v>48</v>
      </c>
      <c r="AF15" s="69">
        <f t="shared" si="8"/>
        <v>54408</v>
      </c>
      <c r="AG15" s="69">
        <f t="shared" si="9"/>
        <v>130</v>
      </c>
      <c r="AH15" s="54">
        <f t="shared" si="10"/>
        <v>121</v>
      </c>
      <c r="AI15" s="74">
        <f t="shared" si="11"/>
        <v>10</v>
      </c>
      <c r="AJ15" s="65">
        <f>IF(AI15&lt;&gt;"",VLOOKUP(AI15,Point!$A$3:$B$122,2),0)</f>
        <v>125</v>
      </c>
      <c r="AK15" s="66">
        <f t="shared" si="16"/>
        <v>237</v>
      </c>
      <c r="AL15" s="76"/>
      <c r="AM15" s="76"/>
      <c r="AN15" s="76"/>
      <c r="AO15" s="77"/>
      <c r="AP15" s="78" t="str">
        <f t="shared" si="12"/>
        <v/>
      </c>
      <c r="AQ15" s="78" t="str">
        <f t="shared" si="13"/>
        <v/>
      </c>
      <c r="AR15" s="65">
        <f>IF(AP15&lt;&gt;"",VLOOKUP(AQ15,Point!$A$3:$B$122,2),0)</f>
        <v>0</v>
      </c>
      <c r="AS15" s="66">
        <f t="shared" si="17"/>
        <v>237</v>
      </c>
    </row>
    <row r="16" spans="1:45" ht="15" customHeight="1" x14ac:dyDescent="0.2">
      <c r="A16" s="54">
        <f t="shared" si="18"/>
        <v>31</v>
      </c>
      <c r="B16" s="55">
        <f t="shared" si="0"/>
        <v>183</v>
      </c>
      <c r="C16" s="56">
        <v>238</v>
      </c>
      <c r="D16" s="79" t="s">
        <v>195</v>
      </c>
      <c r="E16" s="79" t="s">
        <v>196</v>
      </c>
      <c r="F16" s="79" t="s">
        <v>82</v>
      </c>
      <c r="G16" s="58" t="s">
        <v>176</v>
      </c>
      <c r="H16" s="59" t="s">
        <v>52</v>
      </c>
      <c r="I16" s="60">
        <v>35</v>
      </c>
      <c r="J16" s="61">
        <f t="shared" si="1"/>
        <v>28</v>
      </c>
      <c r="K16" s="62" t="str">
        <f t="shared" si="2"/>
        <v/>
      </c>
      <c r="L16" s="91">
        <f t="shared" si="14"/>
        <v>238</v>
      </c>
      <c r="M16" s="60">
        <v>35</v>
      </c>
      <c r="N16" s="65">
        <f>IF(M16,VLOOKUP(M16,Point!$A$3:$B$122,2),0)</f>
        <v>88</v>
      </c>
      <c r="O16" s="66">
        <f t="shared" si="15"/>
        <v>238</v>
      </c>
      <c r="P16" s="67">
        <v>14</v>
      </c>
      <c r="Q16" s="64">
        <v>7</v>
      </c>
      <c r="R16" s="68">
        <v>1</v>
      </c>
      <c r="S16" s="69">
        <f t="shared" si="4"/>
        <v>50821</v>
      </c>
      <c r="T16" s="67">
        <v>14</v>
      </c>
      <c r="U16" s="64">
        <v>9</v>
      </c>
      <c r="V16" s="68">
        <v>22</v>
      </c>
      <c r="W16" s="69">
        <f t="shared" si="5"/>
        <v>50962</v>
      </c>
      <c r="X16" s="69">
        <f t="shared" si="6"/>
        <v>141</v>
      </c>
      <c r="Y16" s="67">
        <v>15</v>
      </c>
      <c r="Z16" s="64">
        <v>13</v>
      </c>
      <c r="AA16" s="68">
        <v>49</v>
      </c>
      <c r="AB16" s="69">
        <f t="shared" si="7"/>
        <v>54829</v>
      </c>
      <c r="AC16" s="67">
        <v>15</v>
      </c>
      <c r="AD16" s="64">
        <v>16</v>
      </c>
      <c r="AE16" s="68">
        <v>19</v>
      </c>
      <c r="AF16" s="69">
        <f t="shared" si="8"/>
        <v>54979</v>
      </c>
      <c r="AG16" s="69">
        <f t="shared" si="9"/>
        <v>150</v>
      </c>
      <c r="AH16" s="54">
        <f t="shared" si="10"/>
        <v>141</v>
      </c>
      <c r="AI16" s="74">
        <f t="shared" si="11"/>
        <v>28</v>
      </c>
      <c r="AJ16" s="65">
        <f>IF(AI16&lt;&gt;"",VLOOKUP(AI16,Point!$A$3:$B$122,2),0)</f>
        <v>95</v>
      </c>
      <c r="AK16" s="66">
        <f t="shared" si="16"/>
        <v>238</v>
      </c>
      <c r="AL16" s="76"/>
      <c r="AM16" s="76"/>
      <c r="AN16" s="76"/>
      <c r="AO16" s="77"/>
      <c r="AP16" s="78" t="str">
        <f t="shared" si="12"/>
        <v/>
      </c>
      <c r="AQ16" s="78" t="str">
        <f t="shared" si="13"/>
        <v/>
      </c>
      <c r="AR16" s="65">
        <f>IF(AP16&lt;&gt;"",VLOOKUP(AQ16,Point!$A$3:$B$122,2),0)</f>
        <v>0</v>
      </c>
      <c r="AS16" s="66">
        <f t="shared" si="17"/>
        <v>238</v>
      </c>
    </row>
    <row r="17" spans="1:45" ht="15" customHeight="1" x14ac:dyDescent="0.2">
      <c r="A17" s="54">
        <f t="shared" si="18"/>
        <v>32</v>
      </c>
      <c r="B17" s="55">
        <f t="shared" si="0"/>
        <v>182</v>
      </c>
      <c r="C17" s="56">
        <v>240</v>
      </c>
      <c r="D17" s="79" t="s">
        <v>197</v>
      </c>
      <c r="E17" s="79" t="s">
        <v>198</v>
      </c>
      <c r="F17" s="79" t="s">
        <v>168</v>
      </c>
      <c r="G17" s="58" t="s">
        <v>176</v>
      </c>
      <c r="H17" s="59" t="s">
        <v>52</v>
      </c>
      <c r="I17" s="60">
        <v>37</v>
      </c>
      <c r="J17" s="61">
        <f t="shared" si="1"/>
        <v>27</v>
      </c>
      <c r="K17" s="62" t="str">
        <f t="shared" si="2"/>
        <v/>
      </c>
      <c r="L17" s="91">
        <f t="shared" si="14"/>
        <v>240</v>
      </c>
      <c r="M17" s="60">
        <v>37</v>
      </c>
      <c r="N17" s="65">
        <f>IF(M17,VLOOKUP(M17,Point!$A$3:$B$122,2),0)</f>
        <v>86</v>
      </c>
      <c r="O17" s="66">
        <f t="shared" si="15"/>
        <v>240</v>
      </c>
      <c r="P17" s="67">
        <v>14</v>
      </c>
      <c r="Q17" s="64">
        <v>8</v>
      </c>
      <c r="R17" s="68">
        <v>24</v>
      </c>
      <c r="S17" s="69">
        <f t="shared" si="4"/>
        <v>50904</v>
      </c>
      <c r="T17" s="67">
        <v>14</v>
      </c>
      <c r="U17" s="64">
        <v>10</v>
      </c>
      <c r="V17" s="68">
        <v>44</v>
      </c>
      <c r="W17" s="69">
        <f t="shared" si="5"/>
        <v>51044</v>
      </c>
      <c r="X17" s="69">
        <f t="shared" si="6"/>
        <v>140</v>
      </c>
      <c r="Y17" s="67">
        <v>15</v>
      </c>
      <c r="Z17" s="64">
        <v>13</v>
      </c>
      <c r="AA17" s="68">
        <v>24</v>
      </c>
      <c r="AB17" s="69">
        <f t="shared" si="7"/>
        <v>54804</v>
      </c>
      <c r="AC17" s="67">
        <v>15</v>
      </c>
      <c r="AD17" s="64">
        <v>15</v>
      </c>
      <c r="AE17" s="68">
        <v>59</v>
      </c>
      <c r="AF17" s="69">
        <f t="shared" si="8"/>
        <v>54959</v>
      </c>
      <c r="AG17" s="69">
        <f t="shared" si="9"/>
        <v>155</v>
      </c>
      <c r="AH17" s="54">
        <f t="shared" si="10"/>
        <v>140</v>
      </c>
      <c r="AI17" s="74">
        <f t="shared" si="11"/>
        <v>27</v>
      </c>
      <c r="AJ17" s="65">
        <f>IF(AI17&lt;&gt;"",VLOOKUP(AI17,Point!$A$3:$B$122,2),0)</f>
        <v>96</v>
      </c>
      <c r="AK17" s="66">
        <f t="shared" si="16"/>
        <v>240</v>
      </c>
      <c r="AL17" s="76"/>
      <c r="AM17" s="76"/>
      <c r="AN17" s="76"/>
      <c r="AO17" s="77"/>
      <c r="AP17" s="78" t="str">
        <f t="shared" si="12"/>
        <v/>
      </c>
      <c r="AQ17" s="78" t="str">
        <f t="shared" si="13"/>
        <v/>
      </c>
      <c r="AR17" s="65">
        <f>IF(AP17&lt;&gt;"",VLOOKUP(AQ17,Point!$A$3:$B$122,2),0)</f>
        <v>0</v>
      </c>
      <c r="AS17" s="66">
        <f t="shared" si="17"/>
        <v>240</v>
      </c>
    </row>
    <row r="18" spans="1:45" ht="12.95" customHeight="1" x14ac:dyDescent="0.2">
      <c r="A18" s="54">
        <v>12</v>
      </c>
      <c r="B18" s="55">
        <f t="shared" si="0"/>
        <v>242</v>
      </c>
      <c r="C18" s="56">
        <v>242</v>
      </c>
      <c r="D18" s="57" t="s">
        <v>199</v>
      </c>
      <c r="E18" s="57" t="s">
        <v>200</v>
      </c>
      <c r="F18" s="57" t="s">
        <v>106</v>
      </c>
      <c r="G18" s="58" t="s">
        <v>176</v>
      </c>
      <c r="H18" s="59" t="s">
        <v>45</v>
      </c>
      <c r="I18" s="60">
        <v>16</v>
      </c>
      <c r="J18" s="61">
        <f t="shared" si="1"/>
        <v>8</v>
      </c>
      <c r="K18" s="62" t="str">
        <f t="shared" si="2"/>
        <v/>
      </c>
      <c r="L18" s="91">
        <f t="shared" si="14"/>
        <v>242</v>
      </c>
      <c r="M18" s="60">
        <v>16</v>
      </c>
      <c r="N18" s="65">
        <f>IF(M18,VLOOKUP(M18,Point!$A$3:$B$122,2),0)</f>
        <v>113</v>
      </c>
      <c r="O18" s="66">
        <f t="shared" si="15"/>
        <v>242</v>
      </c>
      <c r="P18" s="67">
        <v>13</v>
      </c>
      <c r="Q18" s="64">
        <v>58</v>
      </c>
      <c r="R18" s="68">
        <v>57</v>
      </c>
      <c r="S18" s="69">
        <f t="shared" si="4"/>
        <v>50337</v>
      </c>
      <c r="T18" s="67">
        <v>14</v>
      </c>
      <c r="U18" s="64">
        <v>0</v>
      </c>
      <c r="V18" s="68">
        <v>55</v>
      </c>
      <c r="W18" s="69">
        <f t="shared" si="5"/>
        <v>50455</v>
      </c>
      <c r="X18" s="69">
        <f t="shared" si="6"/>
        <v>118</v>
      </c>
      <c r="Y18" s="67">
        <v>15</v>
      </c>
      <c r="Z18" s="64">
        <v>2</v>
      </c>
      <c r="AA18" s="68">
        <v>42</v>
      </c>
      <c r="AB18" s="69">
        <f t="shared" si="7"/>
        <v>54162</v>
      </c>
      <c r="AC18" s="67">
        <v>15</v>
      </c>
      <c r="AD18" s="64">
        <v>4</v>
      </c>
      <c r="AE18" s="68">
        <v>54</v>
      </c>
      <c r="AF18" s="69">
        <f t="shared" si="8"/>
        <v>54294</v>
      </c>
      <c r="AG18" s="69">
        <f t="shared" si="9"/>
        <v>132</v>
      </c>
      <c r="AH18" s="54">
        <f t="shared" si="10"/>
        <v>118</v>
      </c>
      <c r="AI18" s="74">
        <f t="shared" si="11"/>
        <v>8</v>
      </c>
      <c r="AJ18" s="65">
        <f>IF(AI18&lt;&gt;"",VLOOKUP(AI18,Point!$A$3:$B$122,2),0)</f>
        <v>129</v>
      </c>
      <c r="AK18" s="66">
        <f t="shared" si="16"/>
        <v>242</v>
      </c>
      <c r="AL18" s="76"/>
      <c r="AM18" s="76"/>
      <c r="AN18" s="76"/>
      <c r="AO18" s="77"/>
      <c r="AP18" s="78" t="str">
        <f t="shared" si="12"/>
        <v/>
      </c>
      <c r="AQ18" s="78" t="str">
        <f t="shared" si="13"/>
        <v/>
      </c>
      <c r="AR18" s="65">
        <f>IF(AP18&lt;&gt;"",VLOOKUP(AQ18,Point!$A$3:$B$122,2),0)</f>
        <v>0</v>
      </c>
      <c r="AS18" s="66">
        <f t="shared" si="17"/>
        <v>242</v>
      </c>
    </row>
    <row r="19" spans="1:45" ht="12.95" customHeight="1" x14ac:dyDescent="0.2">
      <c r="A19" s="54">
        <f>IF(C19,RANK(B19,$B$5:$B$50),"")</f>
        <v>24</v>
      </c>
      <c r="B19" s="55">
        <f t="shared" si="0"/>
        <v>209</v>
      </c>
      <c r="C19" s="56">
        <v>245</v>
      </c>
      <c r="D19" s="57" t="s">
        <v>201</v>
      </c>
      <c r="E19" s="57" t="s">
        <v>202</v>
      </c>
      <c r="F19" s="57" t="s">
        <v>203</v>
      </c>
      <c r="G19" s="58" t="s">
        <v>176</v>
      </c>
      <c r="H19" s="59" t="s">
        <v>45</v>
      </c>
      <c r="I19" s="60">
        <v>14</v>
      </c>
      <c r="J19" s="61">
        <f t="shared" si="1"/>
        <v>31</v>
      </c>
      <c r="K19" s="62" t="str">
        <f t="shared" si="2"/>
        <v/>
      </c>
      <c r="L19" s="91">
        <f t="shared" si="14"/>
        <v>245</v>
      </c>
      <c r="M19" s="60">
        <v>14</v>
      </c>
      <c r="N19" s="65">
        <f>IF(M19,VLOOKUP(M19,Point!$A$3:$B$122,2),0)</f>
        <v>117</v>
      </c>
      <c r="O19" s="66">
        <f t="shared" si="15"/>
        <v>245</v>
      </c>
      <c r="P19" s="67">
        <v>14</v>
      </c>
      <c r="Q19" s="64">
        <v>7</v>
      </c>
      <c r="R19" s="68">
        <v>27</v>
      </c>
      <c r="S19" s="69">
        <f t="shared" si="4"/>
        <v>50847</v>
      </c>
      <c r="T19" s="67">
        <v>14</v>
      </c>
      <c r="U19" s="64">
        <v>9</v>
      </c>
      <c r="V19" s="68">
        <v>53</v>
      </c>
      <c r="W19" s="69">
        <f t="shared" si="5"/>
        <v>50993</v>
      </c>
      <c r="X19" s="69">
        <f t="shared" si="6"/>
        <v>146</v>
      </c>
      <c r="Y19" s="67">
        <v>15</v>
      </c>
      <c r="Z19" s="64">
        <v>15</v>
      </c>
      <c r="AA19" s="68">
        <v>25</v>
      </c>
      <c r="AB19" s="69">
        <f t="shared" si="7"/>
        <v>54925</v>
      </c>
      <c r="AC19" s="67">
        <v>15</v>
      </c>
      <c r="AD19" s="64">
        <v>18</v>
      </c>
      <c r="AE19" s="68">
        <v>21</v>
      </c>
      <c r="AF19" s="69">
        <f t="shared" si="8"/>
        <v>55101</v>
      </c>
      <c r="AG19" s="69">
        <f t="shared" si="9"/>
        <v>176</v>
      </c>
      <c r="AH19" s="54">
        <f t="shared" si="10"/>
        <v>146</v>
      </c>
      <c r="AI19" s="74">
        <f t="shared" si="11"/>
        <v>31</v>
      </c>
      <c r="AJ19" s="65">
        <f>IF(AI19&lt;&gt;"",VLOOKUP(AI19,Point!$A$3:$B$122,2),0)</f>
        <v>92</v>
      </c>
      <c r="AK19" s="66">
        <f t="shared" si="16"/>
        <v>245</v>
      </c>
      <c r="AL19" s="76"/>
      <c r="AM19" s="76"/>
      <c r="AN19" s="76"/>
      <c r="AO19" s="77"/>
      <c r="AP19" s="78" t="str">
        <f t="shared" si="12"/>
        <v/>
      </c>
      <c r="AQ19" s="78" t="str">
        <f t="shared" si="13"/>
        <v/>
      </c>
      <c r="AR19" s="65">
        <f>IF(AP19&lt;&gt;"",VLOOKUP(AQ19,Point!$A$3:$B$122,2),0)</f>
        <v>0</v>
      </c>
      <c r="AS19" s="66">
        <f t="shared" si="17"/>
        <v>245</v>
      </c>
    </row>
    <row r="20" spans="1:45" ht="15" customHeight="1" x14ac:dyDescent="0.2">
      <c r="A20" s="54">
        <v>13</v>
      </c>
      <c r="B20" s="55">
        <f t="shared" si="0"/>
        <v>226</v>
      </c>
      <c r="C20" s="56">
        <v>246</v>
      </c>
      <c r="D20" s="57" t="s">
        <v>204</v>
      </c>
      <c r="E20" s="57" t="s">
        <v>205</v>
      </c>
      <c r="F20" s="57" t="s">
        <v>191</v>
      </c>
      <c r="G20" s="58" t="s">
        <v>176</v>
      </c>
      <c r="H20" s="59" t="s">
        <v>45</v>
      </c>
      <c r="I20" s="60">
        <v>11</v>
      </c>
      <c r="J20" s="61">
        <f t="shared" si="1"/>
        <v>21</v>
      </c>
      <c r="K20" s="62" t="str">
        <f t="shared" si="2"/>
        <v/>
      </c>
      <c r="L20" s="91">
        <f t="shared" si="14"/>
        <v>246</v>
      </c>
      <c r="M20" s="60">
        <v>11</v>
      </c>
      <c r="N20" s="65">
        <f>IF(M20,VLOOKUP(M20,Point!$A$3:$B$122,2),0)</f>
        <v>123</v>
      </c>
      <c r="O20" s="66">
        <f t="shared" si="15"/>
        <v>246</v>
      </c>
      <c r="P20" s="67">
        <v>14</v>
      </c>
      <c r="Q20" s="64">
        <v>7</v>
      </c>
      <c r="R20" s="68">
        <v>55</v>
      </c>
      <c r="S20" s="69">
        <f t="shared" si="4"/>
        <v>50875</v>
      </c>
      <c r="T20" s="67">
        <v>14</v>
      </c>
      <c r="U20" s="83">
        <v>10</v>
      </c>
      <c r="V20" s="84">
        <v>8</v>
      </c>
      <c r="W20" s="69">
        <f t="shared" si="5"/>
        <v>51008</v>
      </c>
      <c r="X20" s="69">
        <f t="shared" si="6"/>
        <v>133</v>
      </c>
      <c r="Y20" s="67">
        <v>15</v>
      </c>
      <c r="Z20" s="64">
        <v>11</v>
      </c>
      <c r="AA20" s="68">
        <v>38</v>
      </c>
      <c r="AB20" s="69">
        <f t="shared" si="7"/>
        <v>54698</v>
      </c>
      <c r="AC20" s="67">
        <v>15</v>
      </c>
      <c r="AD20" s="64">
        <v>14</v>
      </c>
      <c r="AE20" s="84">
        <v>3</v>
      </c>
      <c r="AF20" s="69">
        <f t="shared" si="8"/>
        <v>54843</v>
      </c>
      <c r="AG20" s="69">
        <f t="shared" si="9"/>
        <v>145</v>
      </c>
      <c r="AH20" s="54">
        <f t="shared" si="10"/>
        <v>133</v>
      </c>
      <c r="AI20" s="74">
        <f t="shared" si="11"/>
        <v>21</v>
      </c>
      <c r="AJ20" s="65">
        <f>IF(AI20&lt;&gt;"",VLOOKUP(AI20,Point!$A$3:$B$122,2),0)</f>
        <v>103</v>
      </c>
      <c r="AK20" s="66">
        <f t="shared" si="16"/>
        <v>246</v>
      </c>
      <c r="AL20" s="76"/>
      <c r="AM20" s="76"/>
      <c r="AN20" s="76"/>
      <c r="AO20" s="77"/>
      <c r="AP20" s="78" t="str">
        <f t="shared" si="12"/>
        <v/>
      </c>
      <c r="AQ20" s="78" t="str">
        <f t="shared" si="13"/>
        <v/>
      </c>
      <c r="AR20" s="65">
        <f>IF(AP20&lt;&gt;"",VLOOKUP(AQ20,Point!$A$3:$B$122,2),0)</f>
        <v>0</v>
      </c>
      <c r="AS20" s="66">
        <f t="shared" si="17"/>
        <v>246</v>
      </c>
    </row>
    <row r="21" spans="1:45" ht="15" customHeight="1" x14ac:dyDescent="0.2">
      <c r="A21" s="54">
        <v>10</v>
      </c>
      <c r="B21" s="55">
        <f t="shared" si="0"/>
        <v>244</v>
      </c>
      <c r="C21" s="56">
        <v>248</v>
      </c>
      <c r="D21" s="79" t="s">
        <v>206</v>
      </c>
      <c r="E21" s="79" t="s">
        <v>207</v>
      </c>
      <c r="F21" s="79" t="s">
        <v>208</v>
      </c>
      <c r="G21" s="58" t="s">
        <v>176</v>
      </c>
      <c r="H21" s="59" t="s">
        <v>52</v>
      </c>
      <c r="I21" s="60">
        <v>13</v>
      </c>
      <c r="J21" s="61">
        <f t="shared" si="1"/>
        <v>10</v>
      </c>
      <c r="K21" s="62" t="str">
        <f t="shared" si="2"/>
        <v/>
      </c>
      <c r="L21" s="91">
        <f t="shared" si="14"/>
        <v>248</v>
      </c>
      <c r="M21" s="60">
        <v>13</v>
      </c>
      <c r="N21" s="65">
        <f>IF(M21,VLOOKUP(M21,Point!$A$3:$B$122,2),0)</f>
        <v>119</v>
      </c>
      <c r="O21" s="66">
        <f t="shared" si="15"/>
        <v>248</v>
      </c>
      <c r="P21" s="67">
        <v>14</v>
      </c>
      <c r="Q21" s="64">
        <v>3</v>
      </c>
      <c r="R21" s="68">
        <v>45</v>
      </c>
      <c r="S21" s="69">
        <f t="shared" si="4"/>
        <v>50625</v>
      </c>
      <c r="T21" s="67">
        <v>14</v>
      </c>
      <c r="U21" s="64">
        <v>5</v>
      </c>
      <c r="V21" s="68">
        <v>46</v>
      </c>
      <c r="W21" s="69">
        <f t="shared" si="5"/>
        <v>50746</v>
      </c>
      <c r="X21" s="69">
        <f t="shared" si="6"/>
        <v>121</v>
      </c>
      <c r="Y21" s="67">
        <v>15</v>
      </c>
      <c r="Z21" s="64">
        <v>4</v>
      </c>
      <c r="AA21" s="68">
        <v>5</v>
      </c>
      <c r="AB21" s="69">
        <f t="shared" si="7"/>
        <v>54245</v>
      </c>
      <c r="AC21" s="67">
        <v>15</v>
      </c>
      <c r="AD21" s="64">
        <v>6</v>
      </c>
      <c r="AE21" s="68">
        <v>6</v>
      </c>
      <c r="AF21" s="69">
        <f t="shared" si="8"/>
        <v>54366</v>
      </c>
      <c r="AG21" s="69">
        <f t="shared" si="9"/>
        <v>121</v>
      </c>
      <c r="AH21" s="54">
        <f t="shared" si="10"/>
        <v>121</v>
      </c>
      <c r="AI21" s="74">
        <f t="shared" si="11"/>
        <v>10</v>
      </c>
      <c r="AJ21" s="65">
        <f>IF(AI21&lt;&gt;"",VLOOKUP(AI21,Point!$A$3:$B$122,2),0)</f>
        <v>125</v>
      </c>
      <c r="AK21" s="66">
        <f t="shared" si="16"/>
        <v>248</v>
      </c>
      <c r="AL21" s="76"/>
      <c r="AM21" s="76"/>
      <c r="AN21" s="76"/>
      <c r="AO21" s="77"/>
      <c r="AP21" s="78" t="str">
        <f t="shared" si="12"/>
        <v/>
      </c>
      <c r="AQ21" s="78" t="str">
        <f t="shared" si="13"/>
        <v/>
      </c>
      <c r="AR21" s="65">
        <f>IF(AP21&lt;&gt;"",VLOOKUP(AQ21,Point!$A$3:$B$122,2),0)</f>
        <v>0</v>
      </c>
      <c r="AS21" s="66">
        <f t="shared" si="17"/>
        <v>248</v>
      </c>
    </row>
    <row r="22" spans="1:45" ht="15" customHeight="1" x14ac:dyDescent="0.2">
      <c r="A22" s="54">
        <v>21</v>
      </c>
      <c r="B22" s="55">
        <f t="shared" si="0"/>
        <v>212</v>
      </c>
      <c r="C22" s="56">
        <v>249</v>
      </c>
      <c r="D22" s="57" t="s">
        <v>209</v>
      </c>
      <c r="E22" s="57" t="s">
        <v>210</v>
      </c>
      <c r="F22" s="57" t="s">
        <v>211</v>
      </c>
      <c r="G22" s="58" t="s">
        <v>176</v>
      </c>
      <c r="H22" s="59" t="s">
        <v>45</v>
      </c>
      <c r="I22" s="60">
        <v>36</v>
      </c>
      <c r="J22" s="61">
        <f t="shared" si="1"/>
        <v>10</v>
      </c>
      <c r="K22" s="62" t="str">
        <f t="shared" si="2"/>
        <v/>
      </c>
      <c r="L22" s="91">
        <f t="shared" si="14"/>
        <v>249</v>
      </c>
      <c r="M22" s="60">
        <v>36</v>
      </c>
      <c r="N22" s="65">
        <f>IF(M22,VLOOKUP(M22,Point!$A$3:$B$122,2),0)</f>
        <v>87</v>
      </c>
      <c r="O22" s="66">
        <f t="shared" si="15"/>
        <v>249</v>
      </c>
      <c r="P22" s="67">
        <v>14</v>
      </c>
      <c r="Q22" s="64">
        <v>1</v>
      </c>
      <c r="R22" s="68">
        <v>46</v>
      </c>
      <c r="S22" s="69">
        <f t="shared" si="4"/>
        <v>50506</v>
      </c>
      <c r="T22" s="67">
        <v>14</v>
      </c>
      <c r="U22" s="64">
        <v>3</v>
      </c>
      <c r="V22" s="68">
        <v>47</v>
      </c>
      <c r="W22" s="69">
        <f t="shared" si="5"/>
        <v>50627</v>
      </c>
      <c r="X22" s="69">
        <f t="shared" si="6"/>
        <v>121</v>
      </c>
      <c r="Y22" s="67">
        <v>15</v>
      </c>
      <c r="Z22" s="64">
        <v>3</v>
      </c>
      <c r="AA22" s="68">
        <v>27</v>
      </c>
      <c r="AB22" s="69">
        <f t="shared" si="7"/>
        <v>54207</v>
      </c>
      <c r="AC22" s="67">
        <v>15</v>
      </c>
      <c r="AD22" s="64">
        <v>5</v>
      </c>
      <c r="AE22" s="68">
        <v>38</v>
      </c>
      <c r="AF22" s="69">
        <f t="shared" si="8"/>
        <v>54338</v>
      </c>
      <c r="AG22" s="69">
        <f t="shared" si="9"/>
        <v>131</v>
      </c>
      <c r="AH22" s="54">
        <f t="shared" si="10"/>
        <v>121</v>
      </c>
      <c r="AI22" s="74">
        <f t="shared" si="11"/>
        <v>10</v>
      </c>
      <c r="AJ22" s="65">
        <f>IF(AI22&lt;&gt;"",VLOOKUP(AI22,Point!$A$3:$B$122,2),0)</f>
        <v>125</v>
      </c>
      <c r="AK22" s="66">
        <f t="shared" si="16"/>
        <v>249</v>
      </c>
      <c r="AL22" s="76"/>
      <c r="AM22" s="76"/>
      <c r="AN22" s="76"/>
      <c r="AO22" s="77"/>
      <c r="AP22" s="78" t="str">
        <f t="shared" si="12"/>
        <v/>
      </c>
      <c r="AQ22" s="78" t="str">
        <f t="shared" si="13"/>
        <v/>
      </c>
      <c r="AR22" s="65">
        <f>IF(AP22&lt;&gt;"",VLOOKUP(AQ22,Point!$A$3:$B$122,2),0)</f>
        <v>0</v>
      </c>
      <c r="AS22" s="66">
        <f t="shared" si="17"/>
        <v>249</v>
      </c>
    </row>
    <row r="23" spans="1:45" ht="12.95" customHeight="1" x14ac:dyDescent="0.2">
      <c r="A23" s="54">
        <v>43</v>
      </c>
      <c r="B23" s="55">
        <f t="shared" si="0"/>
        <v>161</v>
      </c>
      <c r="C23" s="56">
        <v>252</v>
      </c>
      <c r="D23" s="57" t="s">
        <v>212</v>
      </c>
      <c r="E23" s="57" t="s">
        <v>213</v>
      </c>
      <c r="F23" s="57" t="s">
        <v>188</v>
      </c>
      <c r="G23" s="58" t="s">
        <v>176</v>
      </c>
      <c r="H23" s="59" t="s">
        <v>45</v>
      </c>
      <c r="I23" s="60">
        <v>45</v>
      </c>
      <c r="J23" s="61">
        <f t="shared" si="1"/>
        <v>40</v>
      </c>
      <c r="K23" s="62" t="str">
        <f t="shared" si="2"/>
        <v/>
      </c>
      <c r="L23" s="91">
        <f t="shared" si="14"/>
        <v>252</v>
      </c>
      <c r="M23" s="60">
        <v>45</v>
      </c>
      <c r="N23" s="65">
        <f>IF(M23,VLOOKUP(M23,Point!$A$3:$B$122,2),0)</f>
        <v>78</v>
      </c>
      <c r="O23" s="66">
        <f t="shared" si="15"/>
        <v>252</v>
      </c>
      <c r="P23" s="67">
        <v>14</v>
      </c>
      <c r="Q23" s="64">
        <v>12</v>
      </c>
      <c r="R23" s="68">
        <v>16</v>
      </c>
      <c r="S23" s="69">
        <f t="shared" si="4"/>
        <v>51136</v>
      </c>
      <c r="T23" s="67">
        <v>14</v>
      </c>
      <c r="U23" s="83">
        <v>15</v>
      </c>
      <c r="V23" s="84">
        <v>30</v>
      </c>
      <c r="W23" s="69">
        <f t="shared" si="5"/>
        <v>51330</v>
      </c>
      <c r="X23" s="69">
        <f t="shared" si="6"/>
        <v>194</v>
      </c>
      <c r="Y23" s="67">
        <v>15</v>
      </c>
      <c r="Z23" s="64">
        <v>20</v>
      </c>
      <c r="AA23" s="68">
        <v>41</v>
      </c>
      <c r="AB23" s="69">
        <f t="shared" si="7"/>
        <v>55241</v>
      </c>
      <c r="AC23" s="67">
        <v>15</v>
      </c>
      <c r="AD23" s="64">
        <v>24</v>
      </c>
      <c r="AE23" s="84">
        <v>14</v>
      </c>
      <c r="AF23" s="69">
        <f t="shared" si="8"/>
        <v>55454</v>
      </c>
      <c r="AG23" s="69">
        <f t="shared" si="9"/>
        <v>213</v>
      </c>
      <c r="AH23" s="54">
        <f t="shared" si="10"/>
        <v>194</v>
      </c>
      <c r="AI23" s="74">
        <f t="shared" si="11"/>
        <v>40</v>
      </c>
      <c r="AJ23" s="65">
        <f>IF(AI23&lt;&gt;"",VLOOKUP(AI23,Point!$A$3:$B$122,2),0)</f>
        <v>83</v>
      </c>
      <c r="AK23" s="66">
        <f t="shared" si="16"/>
        <v>252</v>
      </c>
      <c r="AL23" s="76"/>
      <c r="AM23" s="76"/>
      <c r="AN23" s="76"/>
      <c r="AO23" s="77"/>
      <c r="AP23" s="78" t="str">
        <f t="shared" si="12"/>
        <v/>
      </c>
      <c r="AQ23" s="78" t="str">
        <f t="shared" si="13"/>
        <v/>
      </c>
      <c r="AR23" s="65">
        <f>IF(AP23&lt;&gt;"",VLOOKUP(AQ23,Point!$A$3:$B$122,2),0)</f>
        <v>0</v>
      </c>
      <c r="AS23" s="66">
        <f t="shared" si="17"/>
        <v>252</v>
      </c>
    </row>
    <row r="24" spans="1:45" ht="15" customHeight="1" x14ac:dyDescent="0.2">
      <c r="A24" s="54">
        <v>20</v>
      </c>
      <c r="B24" s="55">
        <f t="shared" si="0"/>
        <v>212</v>
      </c>
      <c r="C24" s="56">
        <v>256</v>
      </c>
      <c r="D24" s="79" t="s">
        <v>214</v>
      </c>
      <c r="E24" s="79" t="s">
        <v>134</v>
      </c>
      <c r="F24" s="79" t="s">
        <v>137</v>
      </c>
      <c r="G24" s="58" t="s">
        <v>176</v>
      </c>
      <c r="H24" s="59" t="s">
        <v>52</v>
      </c>
      <c r="I24" s="60">
        <v>18</v>
      </c>
      <c r="J24" s="61">
        <f t="shared" si="1"/>
        <v>21</v>
      </c>
      <c r="K24" s="62" t="str">
        <f t="shared" si="2"/>
        <v/>
      </c>
      <c r="L24" s="91">
        <f t="shared" si="14"/>
        <v>256</v>
      </c>
      <c r="M24" s="60">
        <v>18</v>
      </c>
      <c r="N24" s="65">
        <f>IF(M24,VLOOKUP(M24,Point!$A$3:$B$122,2),0)</f>
        <v>109</v>
      </c>
      <c r="O24" s="66">
        <f t="shared" si="15"/>
        <v>256</v>
      </c>
      <c r="P24" s="67">
        <v>14</v>
      </c>
      <c r="Q24" s="64">
        <v>0</v>
      </c>
      <c r="R24" s="68">
        <v>27</v>
      </c>
      <c r="S24" s="69">
        <f t="shared" si="4"/>
        <v>50427</v>
      </c>
      <c r="T24" s="67">
        <v>14</v>
      </c>
      <c r="U24" s="64">
        <v>2</v>
      </c>
      <c r="V24" s="68">
        <v>40</v>
      </c>
      <c r="W24" s="69">
        <f t="shared" si="5"/>
        <v>50560</v>
      </c>
      <c r="X24" s="69">
        <f t="shared" si="6"/>
        <v>133</v>
      </c>
      <c r="Y24" s="67">
        <v>15</v>
      </c>
      <c r="Z24" s="64">
        <v>11</v>
      </c>
      <c r="AA24" s="68">
        <v>8</v>
      </c>
      <c r="AB24" s="69">
        <f t="shared" si="7"/>
        <v>54668</v>
      </c>
      <c r="AC24" s="67">
        <v>15</v>
      </c>
      <c r="AD24" s="64">
        <v>13</v>
      </c>
      <c r="AE24" s="68">
        <v>31</v>
      </c>
      <c r="AF24" s="69">
        <f t="shared" si="8"/>
        <v>54811</v>
      </c>
      <c r="AG24" s="69">
        <f t="shared" si="9"/>
        <v>143</v>
      </c>
      <c r="AH24" s="54">
        <f t="shared" si="10"/>
        <v>133</v>
      </c>
      <c r="AI24" s="74">
        <f t="shared" si="11"/>
        <v>21</v>
      </c>
      <c r="AJ24" s="65">
        <f>IF(AI24&lt;&gt;"",VLOOKUP(AI24,Point!$A$3:$B$122,2),0)</f>
        <v>103</v>
      </c>
      <c r="AK24" s="66">
        <f t="shared" si="16"/>
        <v>256</v>
      </c>
      <c r="AL24" s="76"/>
      <c r="AM24" s="76"/>
      <c r="AN24" s="76"/>
      <c r="AO24" s="77"/>
      <c r="AP24" s="78" t="str">
        <f t="shared" si="12"/>
        <v/>
      </c>
      <c r="AQ24" s="78" t="str">
        <f t="shared" si="13"/>
        <v/>
      </c>
      <c r="AR24" s="65">
        <f>IF(AP24&lt;&gt;"",VLOOKUP(AQ24,Point!$A$3:$B$122,2),0)</f>
        <v>0</v>
      </c>
      <c r="AS24" s="66">
        <f t="shared" si="17"/>
        <v>256</v>
      </c>
    </row>
    <row r="25" spans="1:45" ht="15" customHeight="1" x14ac:dyDescent="0.2">
      <c r="A25" s="54">
        <f>IF(C25,RANK(B25,$B$5:$B$50),"")</f>
        <v>7</v>
      </c>
      <c r="B25" s="55">
        <f t="shared" si="0"/>
        <v>267</v>
      </c>
      <c r="C25" s="56">
        <v>257</v>
      </c>
      <c r="D25" s="57" t="s">
        <v>215</v>
      </c>
      <c r="E25" s="57" t="s">
        <v>216</v>
      </c>
      <c r="F25" s="57" t="s">
        <v>76</v>
      </c>
      <c r="G25" s="58" t="s">
        <v>176</v>
      </c>
      <c r="H25" s="59" t="s">
        <v>45</v>
      </c>
      <c r="I25" s="60">
        <v>8</v>
      </c>
      <c r="J25" s="61">
        <f t="shared" si="1"/>
        <v>5</v>
      </c>
      <c r="K25" s="62" t="str">
        <f t="shared" si="2"/>
        <v/>
      </c>
      <c r="L25" s="91">
        <f t="shared" si="14"/>
        <v>257</v>
      </c>
      <c r="M25" s="60">
        <v>8</v>
      </c>
      <c r="N25" s="65">
        <f>IF(M25,VLOOKUP(M25,Point!$A$3:$B$122,2),0)</f>
        <v>129</v>
      </c>
      <c r="O25" s="66">
        <f t="shared" si="15"/>
        <v>257</v>
      </c>
      <c r="P25" s="67">
        <v>13</v>
      </c>
      <c r="Q25" s="64">
        <v>57</v>
      </c>
      <c r="R25" s="68">
        <v>7</v>
      </c>
      <c r="S25" s="69">
        <f t="shared" si="4"/>
        <v>50227</v>
      </c>
      <c r="T25" s="67">
        <v>13</v>
      </c>
      <c r="U25" s="64">
        <v>59</v>
      </c>
      <c r="V25" s="68">
        <v>2</v>
      </c>
      <c r="W25" s="69">
        <f t="shared" si="5"/>
        <v>50342</v>
      </c>
      <c r="X25" s="69">
        <f t="shared" si="6"/>
        <v>115</v>
      </c>
      <c r="Y25" s="67">
        <v>15</v>
      </c>
      <c r="Z25" s="64">
        <v>1</v>
      </c>
      <c r="AA25" s="68">
        <v>49</v>
      </c>
      <c r="AB25" s="69">
        <f t="shared" si="7"/>
        <v>54109</v>
      </c>
      <c r="AC25" s="67">
        <v>15</v>
      </c>
      <c r="AD25" s="64">
        <v>3</v>
      </c>
      <c r="AE25" s="68">
        <v>59</v>
      </c>
      <c r="AF25" s="69">
        <f t="shared" si="8"/>
        <v>54239</v>
      </c>
      <c r="AG25" s="69">
        <f t="shared" si="9"/>
        <v>130</v>
      </c>
      <c r="AH25" s="54">
        <f t="shared" si="10"/>
        <v>115</v>
      </c>
      <c r="AI25" s="74">
        <f t="shared" si="11"/>
        <v>5</v>
      </c>
      <c r="AJ25" s="65">
        <f>IF(AI25&lt;&gt;"",VLOOKUP(AI25,Point!$A$3:$B$122,2),0)</f>
        <v>138</v>
      </c>
      <c r="AK25" s="66">
        <f t="shared" si="16"/>
        <v>257</v>
      </c>
      <c r="AL25" s="76"/>
      <c r="AM25" s="76"/>
      <c r="AN25" s="76"/>
      <c r="AO25" s="77"/>
      <c r="AP25" s="78" t="str">
        <f t="shared" si="12"/>
        <v/>
      </c>
      <c r="AQ25" s="78" t="str">
        <f t="shared" si="13"/>
        <v/>
      </c>
      <c r="AR25" s="65">
        <f>IF(AP25&lt;&gt;"",VLOOKUP(AQ25,Point!$A$3:$B$122,2),0)</f>
        <v>0</v>
      </c>
      <c r="AS25" s="66">
        <f t="shared" si="17"/>
        <v>257</v>
      </c>
    </row>
    <row r="26" spans="1:45" ht="15" customHeight="1" x14ac:dyDescent="0.2">
      <c r="A26" s="54">
        <v>19</v>
      </c>
      <c r="B26" s="55">
        <f t="shared" si="0"/>
        <v>216</v>
      </c>
      <c r="C26" s="56">
        <v>258</v>
      </c>
      <c r="D26" s="57" t="s">
        <v>80</v>
      </c>
      <c r="E26" s="57" t="s">
        <v>217</v>
      </c>
      <c r="F26" s="57" t="s">
        <v>82</v>
      </c>
      <c r="G26" s="58" t="s">
        <v>176</v>
      </c>
      <c r="H26" s="59" t="s">
        <v>45</v>
      </c>
      <c r="I26" s="60">
        <v>22</v>
      </c>
      <c r="J26" s="61">
        <f t="shared" si="1"/>
        <v>15</v>
      </c>
      <c r="K26" s="62" t="str">
        <f t="shared" si="2"/>
        <v/>
      </c>
      <c r="L26" s="91">
        <f t="shared" si="14"/>
        <v>258</v>
      </c>
      <c r="M26" s="60">
        <v>22</v>
      </c>
      <c r="N26" s="65">
        <f>IF(M26,VLOOKUP(M26,Point!$A$3:$B$122,2),0)</f>
        <v>101</v>
      </c>
      <c r="O26" s="66">
        <f t="shared" si="15"/>
        <v>258</v>
      </c>
      <c r="P26" s="67">
        <v>14</v>
      </c>
      <c r="Q26" s="64">
        <v>9</v>
      </c>
      <c r="R26" s="68">
        <v>59</v>
      </c>
      <c r="S26" s="69">
        <f t="shared" si="4"/>
        <v>50999</v>
      </c>
      <c r="T26" s="67">
        <v>14</v>
      </c>
      <c r="U26" s="64">
        <v>12</v>
      </c>
      <c r="V26" s="68">
        <v>6</v>
      </c>
      <c r="W26" s="69">
        <f t="shared" si="5"/>
        <v>51126</v>
      </c>
      <c r="X26" s="69">
        <f t="shared" si="6"/>
        <v>127</v>
      </c>
      <c r="Y26" s="67">
        <v>15</v>
      </c>
      <c r="Z26" s="64">
        <v>6</v>
      </c>
      <c r="AA26" s="68">
        <v>26</v>
      </c>
      <c r="AB26" s="69">
        <f t="shared" si="7"/>
        <v>54386</v>
      </c>
      <c r="AC26" s="67">
        <v>15</v>
      </c>
      <c r="AD26" s="64">
        <v>8</v>
      </c>
      <c r="AE26" s="68">
        <v>41</v>
      </c>
      <c r="AF26" s="69">
        <f t="shared" si="8"/>
        <v>54521</v>
      </c>
      <c r="AG26" s="69">
        <f t="shared" si="9"/>
        <v>135</v>
      </c>
      <c r="AH26" s="54">
        <f t="shared" si="10"/>
        <v>127</v>
      </c>
      <c r="AI26" s="74">
        <f t="shared" si="11"/>
        <v>15</v>
      </c>
      <c r="AJ26" s="65">
        <f>IF(AI26&lt;&gt;"",VLOOKUP(AI26,Point!$A$3:$B$122,2),0)</f>
        <v>115</v>
      </c>
      <c r="AK26" s="66">
        <f t="shared" si="16"/>
        <v>258</v>
      </c>
      <c r="AL26" s="76"/>
      <c r="AM26" s="76"/>
      <c r="AN26" s="76"/>
      <c r="AO26" s="77"/>
      <c r="AP26" s="78" t="str">
        <f t="shared" si="12"/>
        <v/>
      </c>
      <c r="AQ26" s="78" t="str">
        <f t="shared" si="13"/>
        <v/>
      </c>
      <c r="AR26" s="65">
        <f>IF(AP26&lt;&gt;"",VLOOKUP(AQ26,Point!$A$3:$B$122,2),0)</f>
        <v>0</v>
      </c>
      <c r="AS26" s="66">
        <f t="shared" si="17"/>
        <v>258</v>
      </c>
    </row>
    <row r="27" spans="1:45" ht="15" customHeight="1" x14ac:dyDescent="0.2">
      <c r="A27" s="54">
        <v>5</v>
      </c>
      <c r="B27" s="55">
        <f t="shared" si="0"/>
        <v>273</v>
      </c>
      <c r="C27" s="56">
        <v>259</v>
      </c>
      <c r="D27" s="57" t="s">
        <v>218</v>
      </c>
      <c r="E27" s="57" t="s">
        <v>219</v>
      </c>
      <c r="F27" s="57" t="s">
        <v>155</v>
      </c>
      <c r="G27" s="58" t="s">
        <v>176</v>
      </c>
      <c r="H27" s="59" t="s">
        <v>45</v>
      </c>
      <c r="I27" s="60">
        <v>7</v>
      </c>
      <c r="J27" s="61">
        <f t="shared" si="1"/>
        <v>4</v>
      </c>
      <c r="K27" s="62" t="str">
        <f t="shared" si="2"/>
        <v/>
      </c>
      <c r="L27" s="91">
        <f t="shared" si="14"/>
        <v>259</v>
      </c>
      <c r="M27" s="60">
        <v>7</v>
      </c>
      <c r="N27" s="65">
        <f>IF(M27,VLOOKUP(M27,Point!$A$3:$B$122,2),0)</f>
        <v>132</v>
      </c>
      <c r="O27" s="66">
        <f t="shared" si="15"/>
        <v>259</v>
      </c>
      <c r="P27" s="67">
        <v>14</v>
      </c>
      <c r="Q27" s="64">
        <v>3</v>
      </c>
      <c r="R27" s="68">
        <v>4</v>
      </c>
      <c r="S27" s="69">
        <f t="shared" si="4"/>
        <v>50584</v>
      </c>
      <c r="T27" s="67">
        <v>14</v>
      </c>
      <c r="U27" s="64">
        <v>4</v>
      </c>
      <c r="V27" s="68">
        <v>58</v>
      </c>
      <c r="W27" s="69">
        <f t="shared" si="5"/>
        <v>50698</v>
      </c>
      <c r="X27" s="69">
        <f t="shared" si="6"/>
        <v>114</v>
      </c>
      <c r="Y27" s="67">
        <v>15</v>
      </c>
      <c r="Z27" s="64">
        <v>1</v>
      </c>
      <c r="AA27" s="68">
        <v>16</v>
      </c>
      <c r="AB27" s="69">
        <f t="shared" si="7"/>
        <v>54076</v>
      </c>
      <c r="AC27" s="67">
        <v>15</v>
      </c>
      <c r="AD27" s="64">
        <v>3</v>
      </c>
      <c r="AE27" s="68">
        <v>17</v>
      </c>
      <c r="AF27" s="69">
        <f t="shared" si="8"/>
        <v>54197</v>
      </c>
      <c r="AG27" s="69">
        <f t="shared" si="9"/>
        <v>121</v>
      </c>
      <c r="AH27" s="54">
        <f t="shared" si="10"/>
        <v>114</v>
      </c>
      <c r="AI27" s="74">
        <f t="shared" si="11"/>
        <v>4</v>
      </c>
      <c r="AJ27" s="65">
        <f>IF(AI27&lt;&gt;"",VLOOKUP(AI27,Point!$A$3:$B$122,2),0)</f>
        <v>141</v>
      </c>
      <c r="AK27" s="66">
        <f t="shared" si="16"/>
        <v>259</v>
      </c>
      <c r="AL27" s="76"/>
      <c r="AM27" s="76"/>
      <c r="AN27" s="76"/>
      <c r="AO27" s="77"/>
      <c r="AP27" s="78" t="str">
        <f t="shared" si="12"/>
        <v/>
      </c>
      <c r="AQ27" s="78" t="str">
        <f t="shared" si="13"/>
        <v/>
      </c>
      <c r="AR27" s="65">
        <f>IF(AP27&lt;&gt;"",VLOOKUP(AQ27,Point!$A$3:$B$122,2),0)</f>
        <v>0</v>
      </c>
      <c r="AS27" s="66">
        <f t="shared" si="17"/>
        <v>259</v>
      </c>
    </row>
    <row r="28" spans="1:45" ht="12.95" customHeight="1" x14ac:dyDescent="0.2">
      <c r="A28" s="54">
        <v>16</v>
      </c>
      <c r="B28" s="55">
        <f t="shared" si="0"/>
        <v>224</v>
      </c>
      <c r="C28" s="56">
        <v>262</v>
      </c>
      <c r="D28" s="57" t="s">
        <v>220</v>
      </c>
      <c r="E28" s="57" t="s">
        <v>114</v>
      </c>
      <c r="F28" s="57" t="s">
        <v>82</v>
      </c>
      <c r="G28" s="58" t="s">
        <v>176</v>
      </c>
      <c r="H28" s="59" t="s">
        <v>45</v>
      </c>
      <c r="I28" s="60">
        <v>20</v>
      </c>
      <c r="J28" s="61">
        <f t="shared" si="1"/>
        <v>13</v>
      </c>
      <c r="K28" s="62" t="str">
        <f t="shared" si="2"/>
        <v/>
      </c>
      <c r="L28" s="91">
        <f t="shared" si="14"/>
        <v>262</v>
      </c>
      <c r="M28" s="60">
        <v>20</v>
      </c>
      <c r="N28" s="65">
        <f>IF(M28,VLOOKUP(M28,Point!$A$3:$B$122,2),0)</f>
        <v>105</v>
      </c>
      <c r="O28" s="66">
        <f t="shared" si="15"/>
        <v>262</v>
      </c>
      <c r="P28" s="67">
        <v>14</v>
      </c>
      <c r="Q28" s="64">
        <v>5</v>
      </c>
      <c r="R28" s="68">
        <v>29</v>
      </c>
      <c r="S28" s="69">
        <f t="shared" si="4"/>
        <v>50729</v>
      </c>
      <c r="T28" s="67">
        <v>14</v>
      </c>
      <c r="U28" s="64">
        <v>7</v>
      </c>
      <c r="V28" s="68">
        <v>33</v>
      </c>
      <c r="W28" s="69">
        <f t="shared" si="5"/>
        <v>50853</v>
      </c>
      <c r="X28" s="69">
        <f t="shared" si="6"/>
        <v>124</v>
      </c>
      <c r="Y28" s="67">
        <v>15</v>
      </c>
      <c r="Z28" s="64">
        <v>5</v>
      </c>
      <c r="AA28" s="68">
        <v>57</v>
      </c>
      <c r="AB28" s="69">
        <f t="shared" si="7"/>
        <v>54357</v>
      </c>
      <c r="AC28" s="67">
        <v>15</v>
      </c>
      <c r="AD28" s="64">
        <v>8</v>
      </c>
      <c r="AE28" s="68">
        <v>19</v>
      </c>
      <c r="AF28" s="69">
        <f t="shared" si="8"/>
        <v>54499</v>
      </c>
      <c r="AG28" s="69">
        <f t="shared" si="9"/>
        <v>142</v>
      </c>
      <c r="AH28" s="54">
        <f t="shared" si="10"/>
        <v>124</v>
      </c>
      <c r="AI28" s="74">
        <f t="shared" si="11"/>
        <v>13</v>
      </c>
      <c r="AJ28" s="65">
        <f>IF(AI28&lt;&gt;"",VLOOKUP(AI28,Point!$A$3:$B$122,2),0)</f>
        <v>119</v>
      </c>
      <c r="AK28" s="66">
        <f t="shared" si="16"/>
        <v>262</v>
      </c>
      <c r="AL28" s="76"/>
      <c r="AM28" s="76"/>
      <c r="AN28" s="76"/>
      <c r="AO28" s="77"/>
      <c r="AP28" s="78" t="str">
        <f t="shared" si="12"/>
        <v/>
      </c>
      <c r="AQ28" s="78" t="str">
        <f t="shared" si="13"/>
        <v/>
      </c>
      <c r="AR28" s="65">
        <f>IF(AP28&lt;&gt;"",VLOOKUP(AQ28,Point!$A$3:$B$122,2),0)</f>
        <v>0</v>
      </c>
      <c r="AS28" s="66">
        <f t="shared" si="17"/>
        <v>262</v>
      </c>
    </row>
    <row r="29" spans="1:45" ht="15" customHeight="1" x14ac:dyDescent="0.2">
      <c r="A29" s="54">
        <v>22</v>
      </c>
      <c r="B29" s="55">
        <f t="shared" si="0"/>
        <v>211</v>
      </c>
      <c r="C29" s="56">
        <v>263</v>
      </c>
      <c r="D29" s="57" t="s">
        <v>221</v>
      </c>
      <c r="E29" s="57" t="s">
        <v>222</v>
      </c>
      <c r="F29" s="57" t="s">
        <v>82</v>
      </c>
      <c r="G29" s="58" t="s">
        <v>176</v>
      </c>
      <c r="H29" s="59" t="s">
        <v>45</v>
      </c>
      <c r="I29" s="60">
        <v>27</v>
      </c>
      <c r="J29" s="61">
        <f t="shared" si="1"/>
        <v>15</v>
      </c>
      <c r="K29" s="62" t="str">
        <f t="shared" si="2"/>
        <v/>
      </c>
      <c r="L29" s="91">
        <f t="shared" si="14"/>
        <v>263</v>
      </c>
      <c r="M29" s="60">
        <v>27</v>
      </c>
      <c r="N29" s="65">
        <f>IF(M29,VLOOKUP(M29,Point!$A$3:$B$122,2),0)</f>
        <v>96</v>
      </c>
      <c r="O29" s="66">
        <f t="shared" si="15"/>
        <v>263</v>
      </c>
      <c r="P29" s="67">
        <v>14</v>
      </c>
      <c r="Q29" s="64">
        <v>11</v>
      </c>
      <c r="R29" s="68">
        <v>19</v>
      </c>
      <c r="S29" s="69">
        <f t="shared" si="4"/>
        <v>51079</v>
      </c>
      <c r="T29" s="67">
        <v>14</v>
      </c>
      <c r="U29" s="83">
        <v>13</v>
      </c>
      <c r="V29" s="84">
        <v>26</v>
      </c>
      <c r="W29" s="69">
        <f t="shared" si="5"/>
        <v>51206</v>
      </c>
      <c r="X29" s="69">
        <f t="shared" si="6"/>
        <v>127</v>
      </c>
      <c r="Y29" s="67">
        <v>15</v>
      </c>
      <c r="Z29" s="64">
        <v>6</v>
      </c>
      <c r="AA29" s="68">
        <v>59</v>
      </c>
      <c r="AB29" s="69">
        <f t="shared" si="7"/>
        <v>54419</v>
      </c>
      <c r="AC29" s="67">
        <v>15</v>
      </c>
      <c r="AD29" s="64">
        <v>9</v>
      </c>
      <c r="AE29" s="84">
        <v>28</v>
      </c>
      <c r="AF29" s="69">
        <f t="shared" si="8"/>
        <v>54568</v>
      </c>
      <c r="AG29" s="69">
        <f t="shared" si="9"/>
        <v>149</v>
      </c>
      <c r="AH29" s="54">
        <f t="shared" si="10"/>
        <v>127</v>
      </c>
      <c r="AI29" s="74">
        <f t="shared" si="11"/>
        <v>15</v>
      </c>
      <c r="AJ29" s="65">
        <f>IF(AI29&lt;&gt;"",VLOOKUP(AI29,Point!$A$3:$B$122,2),0)</f>
        <v>115</v>
      </c>
      <c r="AK29" s="66">
        <f t="shared" si="16"/>
        <v>263</v>
      </c>
      <c r="AL29" s="76"/>
      <c r="AM29" s="76"/>
      <c r="AN29" s="76"/>
      <c r="AO29" s="77"/>
      <c r="AP29" s="78" t="str">
        <f t="shared" si="12"/>
        <v/>
      </c>
      <c r="AQ29" s="78" t="str">
        <f t="shared" si="13"/>
        <v/>
      </c>
      <c r="AR29" s="65">
        <f>IF(AP29&lt;&gt;"",VLOOKUP(AQ29,Point!$A$3:$B$122,2),0)</f>
        <v>0</v>
      </c>
      <c r="AS29" s="66">
        <f t="shared" si="17"/>
        <v>263</v>
      </c>
    </row>
    <row r="30" spans="1:45" ht="12.95" customHeight="1" x14ac:dyDescent="0.2">
      <c r="A30" s="54">
        <v>18</v>
      </c>
      <c r="B30" s="55">
        <f t="shared" si="0"/>
        <v>222</v>
      </c>
      <c r="C30" s="56">
        <v>264</v>
      </c>
      <c r="D30" s="79" t="s">
        <v>223</v>
      </c>
      <c r="E30" s="79" t="s">
        <v>224</v>
      </c>
      <c r="F30" s="79" t="s">
        <v>208</v>
      </c>
      <c r="G30" s="58" t="s">
        <v>176</v>
      </c>
      <c r="H30" s="59" t="s">
        <v>52</v>
      </c>
      <c r="I30" s="60">
        <v>17</v>
      </c>
      <c r="J30" s="61">
        <f t="shared" si="1"/>
        <v>17</v>
      </c>
      <c r="K30" s="62" t="str">
        <f t="shared" si="2"/>
        <v/>
      </c>
      <c r="L30" s="91">
        <f t="shared" si="14"/>
        <v>264</v>
      </c>
      <c r="M30" s="60">
        <v>17</v>
      </c>
      <c r="N30" s="65">
        <f>IF(M30,VLOOKUP(M30,Point!$A$3:$B$122,2),0)</f>
        <v>111</v>
      </c>
      <c r="O30" s="66">
        <f t="shared" si="15"/>
        <v>264</v>
      </c>
      <c r="P30" s="67">
        <v>14</v>
      </c>
      <c r="Q30" s="64">
        <v>2</v>
      </c>
      <c r="R30" s="68">
        <v>35</v>
      </c>
      <c r="S30" s="69">
        <f t="shared" si="4"/>
        <v>50555</v>
      </c>
      <c r="T30" s="67">
        <v>14</v>
      </c>
      <c r="U30" s="64">
        <v>4</v>
      </c>
      <c r="V30" s="68">
        <v>43</v>
      </c>
      <c r="W30" s="69">
        <f t="shared" si="5"/>
        <v>50683</v>
      </c>
      <c r="X30" s="69">
        <f t="shared" si="6"/>
        <v>128</v>
      </c>
      <c r="Y30" s="67">
        <v>15</v>
      </c>
      <c r="Z30" s="64">
        <v>8</v>
      </c>
      <c r="AA30" s="68">
        <v>47</v>
      </c>
      <c r="AB30" s="69">
        <f t="shared" si="7"/>
        <v>54527</v>
      </c>
      <c r="AC30" s="67">
        <v>15</v>
      </c>
      <c r="AD30" s="64">
        <v>11</v>
      </c>
      <c r="AE30" s="68">
        <v>17</v>
      </c>
      <c r="AF30" s="69">
        <f t="shared" si="8"/>
        <v>54677</v>
      </c>
      <c r="AG30" s="69">
        <f t="shared" si="9"/>
        <v>150</v>
      </c>
      <c r="AH30" s="54">
        <f t="shared" si="10"/>
        <v>128</v>
      </c>
      <c r="AI30" s="74">
        <f t="shared" si="11"/>
        <v>17</v>
      </c>
      <c r="AJ30" s="65">
        <f>IF(AI30&lt;&gt;"",VLOOKUP(AI30,Point!$A$3:$B$122,2),0)</f>
        <v>111</v>
      </c>
      <c r="AK30" s="66">
        <f t="shared" si="16"/>
        <v>264</v>
      </c>
      <c r="AL30" s="76"/>
      <c r="AM30" s="76"/>
      <c r="AN30" s="76"/>
      <c r="AO30" s="77"/>
      <c r="AP30" s="78" t="str">
        <f t="shared" si="12"/>
        <v/>
      </c>
      <c r="AQ30" s="78" t="str">
        <f t="shared" si="13"/>
        <v/>
      </c>
      <c r="AR30" s="65">
        <f>IF(AP30&lt;&gt;"",VLOOKUP(AQ30,Point!$A$3:$B$122,2),0)</f>
        <v>0</v>
      </c>
      <c r="AS30" s="66">
        <f t="shared" si="17"/>
        <v>264</v>
      </c>
    </row>
    <row r="31" spans="1:45" ht="12.95" customHeight="1" x14ac:dyDescent="0.2">
      <c r="A31" s="54">
        <f>IF(C31,RANK(B31,$B$5:$B$50),"")</f>
        <v>30</v>
      </c>
      <c r="B31" s="55">
        <f t="shared" si="0"/>
        <v>186</v>
      </c>
      <c r="C31" s="56">
        <v>265</v>
      </c>
      <c r="D31" s="79" t="s">
        <v>225</v>
      </c>
      <c r="E31" s="79" t="s">
        <v>68</v>
      </c>
      <c r="F31" s="79" t="s">
        <v>76</v>
      </c>
      <c r="G31" s="58" t="s">
        <v>176</v>
      </c>
      <c r="H31" s="59" t="s">
        <v>52</v>
      </c>
      <c r="I31" s="60">
        <v>32</v>
      </c>
      <c r="J31" s="61">
        <f t="shared" si="1"/>
        <v>28</v>
      </c>
      <c r="K31" s="62" t="str">
        <f t="shared" si="2"/>
        <v/>
      </c>
      <c r="L31" s="91">
        <f t="shared" si="14"/>
        <v>265</v>
      </c>
      <c r="M31" s="60">
        <v>32</v>
      </c>
      <c r="N31" s="65">
        <f>IF(M31,VLOOKUP(M31,Point!$A$3:$B$122,2),0)</f>
        <v>91</v>
      </c>
      <c r="O31" s="66">
        <f t="shared" si="15"/>
        <v>265</v>
      </c>
      <c r="P31" s="67">
        <v>14</v>
      </c>
      <c r="Q31" s="64">
        <v>8</v>
      </c>
      <c r="R31" s="68">
        <v>51</v>
      </c>
      <c r="S31" s="69">
        <f t="shared" si="4"/>
        <v>50931</v>
      </c>
      <c r="T31" s="67">
        <v>14</v>
      </c>
      <c r="U31" s="64">
        <v>11</v>
      </c>
      <c r="V31" s="68">
        <v>12</v>
      </c>
      <c r="W31" s="69">
        <f t="shared" si="5"/>
        <v>51072</v>
      </c>
      <c r="X31" s="69">
        <f t="shared" si="6"/>
        <v>141</v>
      </c>
      <c r="Y31" s="67">
        <v>15</v>
      </c>
      <c r="Z31" s="64">
        <v>14</v>
      </c>
      <c r="AA31" s="68">
        <v>28</v>
      </c>
      <c r="AB31" s="69">
        <f t="shared" si="7"/>
        <v>54868</v>
      </c>
      <c r="AC31" s="67">
        <v>15</v>
      </c>
      <c r="AD31" s="64">
        <v>17</v>
      </c>
      <c r="AE31" s="68">
        <v>17</v>
      </c>
      <c r="AF31" s="69">
        <f t="shared" si="8"/>
        <v>55037</v>
      </c>
      <c r="AG31" s="69">
        <f t="shared" si="9"/>
        <v>169</v>
      </c>
      <c r="AH31" s="54">
        <f t="shared" si="10"/>
        <v>141</v>
      </c>
      <c r="AI31" s="74">
        <f t="shared" si="11"/>
        <v>28</v>
      </c>
      <c r="AJ31" s="65">
        <f>IF(AI31&lt;&gt;"",VLOOKUP(AI31,Point!$A$3:$B$122,2),0)</f>
        <v>95</v>
      </c>
      <c r="AK31" s="66">
        <f t="shared" si="16"/>
        <v>265</v>
      </c>
      <c r="AL31" s="76"/>
      <c r="AM31" s="76"/>
      <c r="AN31" s="76"/>
      <c r="AO31" s="77"/>
      <c r="AP31" s="78" t="str">
        <f t="shared" si="12"/>
        <v/>
      </c>
      <c r="AQ31" s="78" t="str">
        <f t="shared" si="13"/>
        <v/>
      </c>
      <c r="AR31" s="65">
        <f>IF(AP31&lt;&gt;"",VLOOKUP(AQ31,Point!$A$3:$B$122,2),0)</f>
        <v>0</v>
      </c>
      <c r="AS31" s="66">
        <f t="shared" si="17"/>
        <v>265</v>
      </c>
    </row>
    <row r="32" spans="1:45" ht="12.95" customHeight="1" x14ac:dyDescent="0.2">
      <c r="A32" s="54">
        <f>IF(C32,RANK(B32,$B$5:$B$50),"")</f>
        <v>37</v>
      </c>
      <c r="B32" s="55">
        <f t="shared" si="0"/>
        <v>176</v>
      </c>
      <c r="C32" s="56">
        <v>267</v>
      </c>
      <c r="D32" s="57" t="s">
        <v>226</v>
      </c>
      <c r="E32" s="57" t="s">
        <v>128</v>
      </c>
      <c r="F32" s="57" t="s">
        <v>188</v>
      </c>
      <c r="G32" s="58" t="s">
        <v>176</v>
      </c>
      <c r="H32" s="59" t="s">
        <v>45</v>
      </c>
      <c r="I32" s="60">
        <v>33</v>
      </c>
      <c r="J32" s="61">
        <f t="shared" si="1"/>
        <v>37</v>
      </c>
      <c r="K32" s="62" t="str">
        <f t="shared" si="2"/>
        <v/>
      </c>
      <c r="L32" s="91">
        <f t="shared" si="14"/>
        <v>267</v>
      </c>
      <c r="M32" s="60">
        <v>33</v>
      </c>
      <c r="N32" s="65">
        <f>IF(M32,VLOOKUP(M32,Point!$A$3:$B$122,2),0)</f>
        <v>90</v>
      </c>
      <c r="O32" s="66">
        <f t="shared" si="15"/>
        <v>267</v>
      </c>
      <c r="P32" s="67">
        <v>14</v>
      </c>
      <c r="Q32" s="64">
        <v>11</v>
      </c>
      <c r="R32" s="68">
        <v>45</v>
      </c>
      <c r="S32" s="69">
        <f t="shared" si="4"/>
        <v>51105</v>
      </c>
      <c r="T32" s="67">
        <v>14</v>
      </c>
      <c r="U32" s="83">
        <v>14</v>
      </c>
      <c r="V32" s="84">
        <v>38</v>
      </c>
      <c r="W32" s="69">
        <f t="shared" si="5"/>
        <v>51278</v>
      </c>
      <c r="X32" s="69">
        <f t="shared" si="6"/>
        <v>173</v>
      </c>
      <c r="Y32" s="67">
        <v>15</v>
      </c>
      <c r="Z32" s="64">
        <v>18</v>
      </c>
      <c r="AA32" s="68">
        <v>31</v>
      </c>
      <c r="AB32" s="69">
        <f t="shared" si="7"/>
        <v>55111</v>
      </c>
      <c r="AC32" s="67">
        <v>15</v>
      </c>
      <c r="AD32" s="64">
        <v>21</v>
      </c>
      <c r="AE32" s="84">
        <v>44</v>
      </c>
      <c r="AF32" s="69">
        <f t="shared" si="8"/>
        <v>55304</v>
      </c>
      <c r="AG32" s="69">
        <f t="shared" si="9"/>
        <v>193</v>
      </c>
      <c r="AH32" s="54">
        <f t="shared" si="10"/>
        <v>173</v>
      </c>
      <c r="AI32" s="74">
        <f t="shared" si="11"/>
        <v>37</v>
      </c>
      <c r="AJ32" s="65">
        <f>IF(AI32&lt;&gt;"",VLOOKUP(AI32,Point!$A$3:$B$122,2),0)</f>
        <v>86</v>
      </c>
      <c r="AK32" s="66">
        <f t="shared" si="16"/>
        <v>267</v>
      </c>
      <c r="AL32" s="76"/>
      <c r="AM32" s="76"/>
      <c r="AN32" s="76"/>
      <c r="AO32" s="77"/>
      <c r="AP32" s="78" t="str">
        <f t="shared" si="12"/>
        <v/>
      </c>
      <c r="AQ32" s="78" t="str">
        <f t="shared" si="13"/>
        <v/>
      </c>
      <c r="AR32" s="65">
        <f>IF(AP32&lt;&gt;"",VLOOKUP(AQ32,Point!$A$3:$B$122,2),0)</f>
        <v>0</v>
      </c>
      <c r="AS32" s="66">
        <f t="shared" si="17"/>
        <v>267</v>
      </c>
    </row>
    <row r="33" spans="1:45" ht="13.7" customHeight="1" x14ac:dyDescent="0.2">
      <c r="A33" s="54">
        <f>IF(C33,RANK(B33,$B$5:$B$50),"")</f>
        <v>34</v>
      </c>
      <c r="B33" s="55">
        <f t="shared" si="0"/>
        <v>180</v>
      </c>
      <c r="C33" s="56">
        <v>268</v>
      </c>
      <c r="D33" s="79" t="s">
        <v>67</v>
      </c>
      <c r="E33" s="79" t="s">
        <v>227</v>
      </c>
      <c r="F33" s="79" t="s">
        <v>155</v>
      </c>
      <c r="G33" s="58" t="s">
        <v>176</v>
      </c>
      <c r="H33" s="59" t="s">
        <v>52</v>
      </c>
      <c r="I33" s="60">
        <v>31</v>
      </c>
      <c r="J33" s="61">
        <f t="shared" si="1"/>
        <v>35</v>
      </c>
      <c r="K33" s="62" t="str">
        <f t="shared" si="2"/>
        <v/>
      </c>
      <c r="L33" s="91">
        <f t="shared" si="14"/>
        <v>268</v>
      </c>
      <c r="M33" s="60">
        <v>31</v>
      </c>
      <c r="N33" s="65">
        <f>IF(M33,VLOOKUP(M33,Point!$A$3:$B$122,2),0)</f>
        <v>92</v>
      </c>
      <c r="O33" s="66">
        <f t="shared" si="15"/>
        <v>268</v>
      </c>
      <c r="P33" s="67">
        <v>14</v>
      </c>
      <c r="Q33" s="64">
        <v>9</v>
      </c>
      <c r="R33" s="68">
        <v>20</v>
      </c>
      <c r="S33" s="69">
        <f t="shared" si="4"/>
        <v>50960</v>
      </c>
      <c r="T33" s="67">
        <v>14</v>
      </c>
      <c r="U33" s="64">
        <v>12</v>
      </c>
      <c r="V33" s="68">
        <v>1</v>
      </c>
      <c r="W33" s="69">
        <f t="shared" si="5"/>
        <v>51121</v>
      </c>
      <c r="X33" s="69">
        <f t="shared" si="6"/>
        <v>161</v>
      </c>
      <c r="Y33" s="67">
        <v>15</v>
      </c>
      <c r="Z33" s="64">
        <v>18</v>
      </c>
      <c r="AA33" s="68">
        <v>6</v>
      </c>
      <c r="AB33" s="69">
        <f t="shared" si="7"/>
        <v>55086</v>
      </c>
      <c r="AC33" s="67">
        <v>15</v>
      </c>
      <c r="AD33" s="64">
        <v>21</v>
      </c>
      <c r="AE33" s="68">
        <v>30</v>
      </c>
      <c r="AF33" s="69">
        <f t="shared" si="8"/>
        <v>55290</v>
      </c>
      <c r="AG33" s="69">
        <f t="shared" si="9"/>
        <v>204</v>
      </c>
      <c r="AH33" s="54">
        <f t="shared" si="10"/>
        <v>161</v>
      </c>
      <c r="AI33" s="74">
        <f t="shared" si="11"/>
        <v>35</v>
      </c>
      <c r="AJ33" s="65">
        <f>IF(AI33&lt;&gt;"",VLOOKUP(AI33,Point!$A$3:$B$122,2),0)</f>
        <v>88</v>
      </c>
      <c r="AK33" s="66">
        <f t="shared" si="16"/>
        <v>268</v>
      </c>
      <c r="AL33" s="76"/>
      <c r="AM33" s="76"/>
      <c r="AN33" s="76"/>
      <c r="AO33" s="77"/>
      <c r="AP33" s="78" t="str">
        <f t="shared" si="12"/>
        <v/>
      </c>
      <c r="AQ33" s="78" t="str">
        <f t="shared" si="13"/>
        <v/>
      </c>
      <c r="AR33" s="65">
        <f>IF(AP33&lt;&gt;"",VLOOKUP(AQ33,Point!$A$3:$B$122,2),0)</f>
        <v>0</v>
      </c>
      <c r="AS33" s="66">
        <f t="shared" si="17"/>
        <v>268</v>
      </c>
    </row>
    <row r="34" spans="1:45" ht="15" customHeight="1" x14ac:dyDescent="0.2">
      <c r="A34" s="54">
        <v>15</v>
      </c>
      <c r="B34" s="55">
        <f t="shared" si="0"/>
        <v>224</v>
      </c>
      <c r="C34" s="56">
        <v>269</v>
      </c>
      <c r="D34" s="57" t="s">
        <v>228</v>
      </c>
      <c r="E34" s="57" t="s">
        <v>229</v>
      </c>
      <c r="F34" s="57" t="s">
        <v>188</v>
      </c>
      <c r="G34" s="58" t="s">
        <v>176</v>
      </c>
      <c r="H34" s="59" t="s">
        <v>45</v>
      </c>
      <c r="I34" s="60">
        <v>19</v>
      </c>
      <c r="J34" s="61">
        <f t="shared" si="1"/>
        <v>14</v>
      </c>
      <c r="K34" s="62" t="str">
        <f t="shared" si="2"/>
        <v/>
      </c>
      <c r="L34" s="91">
        <f t="shared" si="14"/>
        <v>269</v>
      </c>
      <c r="M34" s="60">
        <v>19</v>
      </c>
      <c r="N34" s="65">
        <f>IF(M34,VLOOKUP(M34,Point!$A$3:$B$122,2),0)</f>
        <v>107</v>
      </c>
      <c r="O34" s="66">
        <f t="shared" si="15"/>
        <v>269</v>
      </c>
      <c r="P34" s="67">
        <v>14</v>
      </c>
      <c r="Q34" s="64">
        <v>15</v>
      </c>
      <c r="R34" s="68">
        <v>34</v>
      </c>
      <c r="S34" s="69">
        <f t="shared" si="4"/>
        <v>51334</v>
      </c>
      <c r="T34" s="67">
        <v>14</v>
      </c>
      <c r="U34" s="64">
        <v>17</v>
      </c>
      <c r="V34" s="68">
        <v>39</v>
      </c>
      <c r="W34" s="69">
        <f t="shared" si="5"/>
        <v>51459</v>
      </c>
      <c r="X34" s="69">
        <f t="shared" si="6"/>
        <v>125</v>
      </c>
      <c r="Y34" s="67">
        <v>14</v>
      </c>
      <c r="Z34" s="64">
        <v>57</v>
      </c>
      <c r="AA34" s="68">
        <v>57</v>
      </c>
      <c r="AB34" s="69">
        <f t="shared" si="7"/>
        <v>53877</v>
      </c>
      <c r="AC34" s="67">
        <v>15</v>
      </c>
      <c r="AD34" s="64">
        <v>0</v>
      </c>
      <c r="AE34" s="68">
        <v>9</v>
      </c>
      <c r="AF34" s="69">
        <f t="shared" si="8"/>
        <v>54009</v>
      </c>
      <c r="AG34" s="69">
        <f t="shared" si="9"/>
        <v>132</v>
      </c>
      <c r="AH34" s="54">
        <f t="shared" si="10"/>
        <v>125</v>
      </c>
      <c r="AI34" s="74">
        <f t="shared" si="11"/>
        <v>14</v>
      </c>
      <c r="AJ34" s="65">
        <f>IF(AI34&lt;&gt;"",VLOOKUP(AI34,Point!$A$3:$B$122,2),0)</f>
        <v>117</v>
      </c>
      <c r="AK34" s="66">
        <f t="shared" si="16"/>
        <v>269</v>
      </c>
      <c r="AL34" s="76"/>
      <c r="AM34" s="76"/>
      <c r="AN34" s="76"/>
      <c r="AO34" s="77"/>
      <c r="AP34" s="78" t="str">
        <f t="shared" si="12"/>
        <v/>
      </c>
      <c r="AQ34" s="78" t="str">
        <f t="shared" si="13"/>
        <v/>
      </c>
      <c r="AR34" s="65">
        <f>IF(AP34&lt;&gt;"",VLOOKUP(AQ34,Point!$A$3:$B$122,2),0)</f>
        <v>0</v>
      </c>
      <c r="AS34" s="66">
        <f t="shared" si="17"/>
        <v>269</v>
      </c>
    </row>
    <row r="35" spans="1:45" ht="15" customHeight="1" x14ac:dyDescent="0.2">
      <c r="A35" s="54">
        <f>IF(C35,RANK(B35,$B$5:$B$50),"")</f>
        <v>38</v>
      </c>
      <c r="B35" s="55">
        <f t="shared" si="0"/>
        <v>172</v>
      </c>
      <c r="C35" s="56">
        <v>270</v>
      </c>
      <c r="D35" s="57" t="s">
        <v>230</v>
      </c>
      <c r="E35" s="57" t="s">
        <v>231</v>
      </c>
      <c r="F35" s="57" t="s">
        <v>188</v>
      </c>
      <c r="G35" s="58" t="s">
        <v>176</v>
      </c>
      <c r="H35" s="59" t="s">
        <v>45</v>
      </c>
      <c r="I35" s="60">
        <v>41</v>
      </c>
      <c r="J35" s="61">
        <f t="shared" si="1"/>
        <v>33</v>
      </c>
      <c r="K35" s="62" t="str">
        <f t="shared" si="2"/>
        <v/>
      </c>
      <c r="L35" s="91">
        <f t="shared" si="14"/>
        <v>270</v>
      </c>
      <c r="M35" s="60">
        <v>41</v>
      </c>
      <c r="N35" s="65">
        <f>IF(M35,VLOOKUP(M35,Point!$A$3:$B$122,2),0)</f>
        <v>82</v>
      </c>
      <c r="O35" s="66">
        <f t="shared" si="15"/>
        <v>270</v>
      </c>
      <c r="P35" s="67">
        <v>13</v>
      </c>
      <c r="Q35" s="64">
        <v>53</v>
      </c>
      <c r="R35" s="68">
        <v>40</v>
      </c>
      <c r="S35" s="69">
        <f t="shared" si="4"/>
        <v>50020</v>
      </c>
      <c r="T35" s="67">
        <v>13</v>
      </c>
      <c r="U35" s="64">
        <v>56</v>
      </c>
      <c r="V35" s="68">
        <v>19</v>
      </c>
      <c r="W35" s="69">
        <f t="shared" si="5"/>
        <v>50179</v>
      </c>
      <c r="X35" s="69">
        <f t="shared" si="6"/>
        <v>159</v>
      </c>
      <c r="Y35" s="67">
        <v>15</v>
      </c>
      <c r="Z35" s="64">
        <v>16</v>
      </c>
      <c r="AA35" s="68">
        <v>46</v>
      </c>
      <c r="AB35" s="69">
        <f t="shared" si="7"/>
        <v>55006</v>
      </c>
      <c r="AC35" s="67">
        <v>15</v>
      </c>
      <c r="AD35" s="64">
        <v>21</v>
      </c>
      <c r="AE35" s="68">
        <v>42</v>
      </c>
      <c r="AF35" s="69">
        <f t="shared" si="8"/>
        <v>55302</v>
      </c>
      <c r="AG35" s="69">
        <f t="shared" si="9"/>
        <v>296</v>
      </c>
      <c r="AH35" s="54">
        <f t="shared" si="10"/>
        <v>159</v>
      </c>
      <c r="AI35" s="74">
        <f t="shared" si="11"/>
        <v>33</v>
      </c>
      <c r="AJ35" s="65">
        <f>IF(AI35&lt;&gt;"",VLOOKUP(AI35,Point!$A$3:$B$122,2),0)</f>
        <v>90</v>
      </c>
      <c r="AK35" s="66">
        <f t="shared" si="16"/>
        <v>270</v>
      </c>
      <c r="AL35" s="76"/>
      <c r="AM35" s="76"/>
      <c r="AN35" s="76"/>
      <c r="AO35" s="77"/>
      <c r="AP35" s="78" t="str">
        <f t="shared" si="12"/>
        <v/>
      </c>
      <c r="AQ35" s="78" t="str">
        <f t="shared" si="13"/>
        <v/>
      </c>
      <c r="AR35" s="65">
        <f>IF(AP35&lt;&gt;"",VLOOKUP(AQ35,Point!$A$3:$B$122,2),0)</f>
        <v>0</v>
      </c>
      <c r="AS35" s="66">
        <f t="shared" si="17"/>
        <v>270</v>
      </c>
    </row>
    <row r="36" spans="1:45" ht="15" customHeight="1" x14ac:dyDescent="0.2">
      <c r="A36" s="54">
        <v>35</v>
      </c>
      <c r="B36" s="55">
        <f t="shared" si="0"/>
        <v>180</v>
      </c>
      <c r="C36" s="56">
        <v>271</v>
      </c>
      <c r="D36" s="57" t="s">
        <v>232</v>
      </c>
      <c r="E36" s="57" t="s">
        <v>233</v>
      </c>
      <c r="F36" s="57" t="s">
        <v>188</v>
      </c>
      <c r="G36" s="58" t="s">
        <v>176</v>
      </c>
      <c r="H36" s="59" t="s">
        <v>45</v>
      </c>
      <c r="I36" s="60">
        <v>34</v>
      </c>
      <c r="J36" s="61">
        <f t="shared" si="1"/>
        <v>32</v>
      </c>
      <c r="K36" s="62" t="str">
        <f t="shared" si="2"/>
        <v/>
      </c>
      <c r="L36" s="91">
        <f t="shared" si="14"/>
        <v>271</v>
      </c>
      <c r="M36" s="60">
        <v>34</v>
      </c>
      <c r="N36" s="65">
        <f>IF(M36,VLOOKUP(M36,Point!$A$3:$B$122,2),0)</f>
        <v>89</v>
      </c>
      <c r="O36" s="66">
        <f t="shared" si="15"/>
        <v>271</v>
      </c>
      <c r="P36" s="67">
        <v>13</v>
      </c>
      <c r="Q36" s="64">
        <v>52</v>
      </c>
      <c r="R36" s="68">
        <v>58</v>
      </c>
      <c r="S36" s="69">
        <f t="shared" si="4"/>
        <v>49978</v>
      </c>
      <c r="T36" s="67">
        <v>13</v>
      </c>
      <c r="U36" s="83">
        <v>55</v>
      </c>
      <c r="V36" s="84">
        <v>30</v>
      </c>
      <c r="W36" s="69">
        <f t="shared" si="5"/>
        <v>50130</v>
      </c>
      <c r="X36" s="69">
        <f t="shared" si="6"/>
        <v>152</v>
      </c>
      <c r="Y36" s="67">
        <v>14</v>
      </c>
      <c r="Z36" s="64">
        <v>58</v>
      </c>
      <c r="AA36" s="68">
        <v>23</v>
      </c>
      <c r="AB36" s="69">
        <f t="shared" si="7"/>
        <v>53903</v>
      </c>
      <c r="AC36" s="67">
        <v>15</v>
      </c>
      <c r="AD36" s="64">
        <v>1</v>
      </c>
      <c r="AE36" s="84">
        <v>0</v>
      </c>
      <c r="AF36" s="69">
        <f t="shared" si="8"/>
        <v>54060</v>
      </c>
      <c r="AG36" s="69">
        <f t="shared" si="9"/>
        <v>157</v>
      </c>
      <c r="AH36" s="54">
        <f t="shared" si="10"/>
        <v>152</v>
      </c>
      <c r="AI36" s="74">
        <f t="shared" si="11"/>
        <v>32</v>
      </c>
      <c r="AJ36" s="65">
        <f>IF(AI36&lt;&gt;"",VLOOKUP(AI36,Point!$A$3:$B$122,2),0)</f>
        <v>91</v>
      </c>
      <c r="AK36" s="66">
        <f t="shared" si="16"/>
        <v>271</v>
      </c>
      <c r="AL36" s="76"/>
      <c r="AM36" s="76"/>
      <c r="AN36" s="76"/>
      <c r="AO36" s="77"/>
      <c r="AP36" s="78" t="str">
        <f t="shared" si="12"/>
        <v/>
      </c>
      <c r="AQ36" s="78" t="str">
        <f t="shared" si="13"/>
        <v/>
      </c>
      <c r="AR36" s="65">
        <f>IF(AP36&lt;&gt;"",VLOOKUP(AQ36,Point!$A$3:$B$122,2),0)</f>
        <v>0</v>
      </c>
      <c r="AS36" s="66">
        <f t="shared" si="17"/>
        <v>271</v>
      </c>
    </row>
    <row r="37" spans="1:45" ht="13.7" customHeight="1" x14ac:dyDescent="0.2">
      <c r="A37" s="54">
        <f>IF(C37,RANK(B37,$B$5:$B$50),"")</f>
        <v>36</v>
      </c>
      <c r="B37" s="55">
        <f t="shared" si="0"/>
        <v>179</v>
      </c>
      <c r="C37" s="56">
        <v>272</v>
      </c>
      <c r="D37" s="57" t="s">
        <v>234</v>
      </c>
      <c r="E37" s="57" t="s">
        <v>235</v>
      </c>
      <c r="F37" s="57" t="s">
        <v>188</v>
      </c>
      <c r="G37" s="58" t="s">
        <v>176</v>
      </c>
      <c r="H37" s="59" t="s">
        <v>45</v>
      </c>
      <c r="I37" s="60">
        <v>28</v>
      </c>
      <c r="J37" s="61">
        <f t="shared" si="1"/>
        <v>39</v>
      </c>
      <c r="K37" s="62" t="str">
        <f t="shared" si="2"/>
        <v/>
      </c>
      <c r="L37" s="91">
        <f t="shared" si="14"/>
        <v>272</v>
      </c>
      <c r="M37" s="60">
        <v>28</v>
      </c>
      <c r="N37" s="65">
        <f>IF(M37,VLOOKUP(M37,Point!$A$3:$B$122,2),0)</f>
        <v>95</v>
      </c>
      <c r="O37" s="66">
        <f t="shared" si="15"/>
        <v>272</v>
      </c>
      <c r="P37" s="67">
        <v>14</v>
      </c>
      <c r="Q37" s="64">
        <v>20</v>
      </c>
      <c r="R37" s="68">
        <v>13</v>
      </c>
      <c r="S37" s="69">
        <f t="shared" si="4"/>
        <v>51613</v>
      </c>
      <c r="T37" s="67">
        <v>14</v>
      </c>
      <c r="U37" s="83">
        <v>23</v>
      </c>
      <c r="V37" s="84">
        <v>12</v>
      </c>
      <c r="W37" s="69">
        <f t="shared" si="5"/>
        <v>51792</v>
      </c>
      <c r="X37" s="69">
        <f t="shared" si="6"/>
        <v>179</v>
      </c>
      <c r="Y37" s="70"/>
      <c r="Z37" s="71"/>
      <c r="AA37" s="72"/>
      <c r="AB37" s="73" t="str">
        <f t="shared" si="7"/>
        <v/>
      </c>
      <c r="AC37" s="70"/>
      <c r="AD37" s="71"/>
      <c r="AE37" s="85"/>
      <c r="AF37" s="73" t="str">
        <f t="shared" si="8"/>
        <v/>
      </c>
      <c r="AG37" s="73" t="str">
        <f t="shared" si="9"/>
        <v/>
      </c>
      <c r="AH37" s="54">
        <f t="shared" si="10"/>
        <v>179</v>
      </c>
      <c r="AI37" s="74">
        <f t="shared" si="11"/>
        <v>39</v>
      </c>
      <c r="AJ37" s="65">
        <f>IF(AI37&lt;&gt;"",VLOOKUP(AI37,Point!$A$3:$B$122,2),0)</f>
        <v>84</v>
      </c>
      <c r="AK37" s="66">
        <f t="shared" si="16"/>
        <v>272</v>
      </c>
      <c r="AL37" s="76"/>
      <c r="AM37" s="76"/>
      <c r="AN37" s="76"/>
      <c r="AO37" s="77"/>
      <c r="AP37" s="78" t="str">
        <f t="shared" si="12"/>
        <v/>
      </c>
      <c r="AQ37" s="78" t="str">
        <f t="shared" si="13"/>
        <v/>
      </c>
      <c r="AR37" s="65">
        <f>IF(AP37&lt;&gt;"",VLOOKUP(AQ37,Point!$A$3:$B$122,2),0)</f>
        <v>0</v>
      </c>
      <c r="AS37" s="66">
        <f t="shared" si="17"/>
        <v>272</v>
      </c>
    </row>
    <row r="38" spans="1:45" ht="15" customHeight="1" x14ac:dyDescent="0.2">
      <c r="A38" s="54">
        <v>27</v>
      </c>
      <c r="B38" s="55">
        <f t="shared" si="0"/>
        <v>197</v>
      </c>
      <c r="C38" s="56">
        <v>276</v>
      </c>
      <c r="D38" s="57" t="s">
        <v>236</v>
      </c>
      <c r="E38" s="57" t="s">
        <v>237</v>
      </c>
      <c r="F38" s="57" t="s">
        <v>188</v>
      </c>
      <c r="G38" s="58" t="s">
        <v>176</v>
      </c>
      <c r="H38" s="59" t="s">
        <v>45</v>
      </c>
      <c r="I38" s="60">
        <v>25</v>
      </c>
      <c r="J38" s="61">
        <f t="shared" si="1"/>
        <v>24</v>
      </c>
      <c r="K38" s="62" t="str">
        <f t="shared" si="2"/>
        <v/>
      </c>
      <c r="L38" s="91">
        <f t="shared" si="14"/>
        <v>276</v>
      </c>
      <c r="M38" s="60">
        <v>25</v>
      </c>
      <c r="N38" s="65">
        <f>IF(M38,VLOOKUP(M38,Point!$A$3:$B$122,2),0)</f>
        <v>98</v>
      </c>
      <c r="O38" s="66">
        <f t="shared" si="15"/>
        <v>276</v>
      </c>
      <c r="P38" s="67">
        <v>13</v>
      </c>
      <c r="Q38" s="64">
        <v>52</v>
      </c>
      <c r="R38" s="68">
        <v>26</v>
      </c>
      <c r="S38" s="69">
        <f t="shared" si="4"/>
        <v>49946</v>
      </c>
      <c r="T38" s="67">
        <v>13</v>
      </c>
      <c r="U38" s="83">
        <v>54</v>
      </c>
      <c r="V38" s="84">
        <v>42</v>
      </c>
      <c r="W38" s="69">
        <f t="shared" si="5"/>
        <v>50082</v>
      </c>
      <c r="X38" s="69">
        <f t="shared" si="6"/>
        <v>136</v>
      </c>
      <c r="Y38" s="67">
        <v>14</v>
      </c>
      <c r="Z38" s="64">
        <v>57</v>
      </c>
      <c r="AA38" s="68">
        <v>32</v>
      </c>
      <c r="AB38" s="69">
        <f t="shared" si="7"/>
        <v>53852</v>
      </c>
      <c r="AC38" s="67">
        <v>15</v>
      </c>
      <c r="AD38" s="64">
        <v>0</v>
      </c>
      <c r="AE38" s="84">
        <v>13</v>
      </c>
      <c r="AF38" s="69">
        <f t="shared" si="8"/>
        <v>54013</v>
      </c>
      <c r="AG38" s="69">
        <f t="shared" si="9"/>
        <v>161</v>
      </c>
      <c r="AH38" s="54">
        <f t="shared" si="10"/>
        <v>136</v>
      </c>
      <c r="AI38" s="74">
        <f t="shared" si="11"/>
        <v>24</v>
      </c>
      <c r="AJ38" s="65">
        <f>IF(AI38&lt;&gt;"",VLOOKUP(AI38,Point!$A$3:$B$122,2),0)</f>
        <v>99</v>
      </c>
      <c r="AK38" s="66">
        <f t="shared" si="16"/>
        <v>276</v>
      </c>
      <c r="AL38" s="76"/>
      <c r="AM38" s="76"/>
      <c r="AN38" s="76"/>
      <c r="AO38" s="77"/>
      <c r="AP38" s="78" t="str">
        <f t="shared" si="12"/>
        <v/>
      </c>
      <c r="AQ38" s="78" t="str">
        <f t="shared" si="13"/>
        <v/>
      </c>
      <c r="AR38" s="65">
        <f>IF(AP38&lt;&gt;"",VLOOKUP(AQ38,Point!$A$3:$B$122,2),0)</f>
        <v>0</v>
      </c>
      <c r="AS38" s="66">
        <f t="shared" si="17"/>
        <v>276</v>
      </c>
    </row>
    <row r="39" spans="1:45" ht="12.95" customHeight="1" x14ac:dyDescent="0.2">
      <c r="A39" s="54">
        <f>IF(C39,RANK(B39,$B$5:$B$50),"")</f>
        <v>26</v>
      </c>
      <c r="B39" s="55">
        <f t="shared" si="0"/>
        <v>197</v>
      </c>
      <c r="C39" s="56">
        <v>278</v>
      </c>
      <c r="D39" s="57" t="s">
        <v>238</v>
      </c>
      <c r="E39" s="57" t="s">
        <v>213</v>
      </c>
      <c r="F39" s="57" t="s">
        <v>76</v>
      </c>
      <c r="G39" s="58" t="s">
        <v>176</v>
      </c>
      <c r="H39" s="59" t="s">
        <v>45</v>
      </c>
      <c r="I39" s="60">
        <v>24</v>
      </c>
      <c r="J39" s="61">
        <f t="shared" si="1"/>
        <v>25</v>
      </c>
      <c r="K39" s="62" t="str">
        <f t="shared" si="2"/>
        <v/>
      </c>
      <c r="L39" s="91">
        <f t="shared" si="14"/>
        <v>278</v>
      </c>
      <c r="M39" s="60">
        <v>24</v>
      </c>
      <c r="N39" s="65">
        <f>IF(M39,VLOOKUP(M39,Point!$A$3:$B$122,2),0)</f>
        <v>99</v>
      </c>
      <c r="O39" s="66">
        <f t="shared" si="15"/>
        <v>278</v>
      </c>
      <c r="P39" s="67">
        <v>14</v>
      </c>
      <c r="Q39" s="64">
        <v>16</v>
      </c>
      <c r="R39" s="68">
        <v>49</v>
      </c>
      <c r="S39" s="69">
        <f t="shared" si="4"/>
        <v>51409</v>
      </c>
      <c r="T39" s="67">
        <v>14</v>
      </c>
      <c r="U39" s="64">
        <v>19</v>
      </c>
      <c r="V39" s="68">
        <v>16</v>
      </c>
      <c r="W39" s="69">
        <f t="shared" si="5"/>
        <v>51556</v>
      </c>
      <c r="X39" s="69">
        <f t="shared" si="6"/>
        <v>147</v>
      </c>
      <c r="Y39" s="67">
        <v>15</v>
      </c>
      <c r="Z39" s="64">
        <v>16</v>
      </c>
      <c r="AA39" s="68">
        <v>6</v>
      </c>
      <c r="AB39" s="69">
        <f t="shared" si="7"/>
        <v>54966</v>
      </c>
      <c r="AC39" s="67">
        <v>15</v>
      </c>
      <c r="AD39" s="64">
        <v>18</v>
      </c>
      <c r="AE39" s="68">
        <v>24</v>
      </c>
      <c r="AF39" s="69">
        <f t="shared" si="8"/>
        <v>55104</v>
      </c>
      <c r="AG39" s="69">
        <f t="shared" si="9"/>
        <v>138</v>
      </c>
      <c r="AH39" s="54">
        <f t="shared" si="10"/>
        <v>138</v>
      </c>
      <c r="AI39" s="74">
        <f t="shared" si="11"/>
        <v>25</v>
      </c>
      <c r="AJ39" s="65">
        <f>IF(AI39&lt;&gt;"",VLOOKUP(AI39,Point!$A$3:$B$122,2),0)</f>
        <v>98</v>
      </c>
      <c r="AK39" s="66">
        <f t="shared" si="16"/>
        <v>278</v>
      </c>
      <c r="AL39" s="76"/>
      <c r="AM39" s="76"/>
      <c r="AN39" s="76"/>
      <c r="AO39" s="77"/>
      <c r="AP39" s="78" t="str">
        <f t="shared" si="12"/>
        <v/>
      </c>
      <c r="AQ39" s="78" t="str">
        <f t="shared" si="13"/>
        <v/>
      </c>
      <c r="AR39" s="65">
        <f>IF(AP39&lt;&gt;"",VLOOKUP(AQ39,Point!$A$3:$B$122,2),0)</f>
        <v>0</v>
      </c>
      <c r="AS39" s="66">
        <f t="shared" si="17"/>
        <v>278</v>
      </c>
    </row>
    <row r="40" spans="1:45" ht="12.95" customHeight="1" x14ac:dyDescent="0.2">
      <c r="A40" s="54">
        <f>IF(C40,RANK(B40,$B$5:$B$50),"")</f>
        <v>39</v>
      </c>
      <c r="B40" s="55">
        <f t="shared" si="0"/>
        <v>169</v>
      </c>
      <c r="C40" s="56">
        <v>279</v>
      </c>
      <c r="D40" s="57" t="s">
        <v>239</v>
      </c>
      <c r="E40" s="57" t="s">
        <v>229</v>
      </c>
      <c r="F40" s="57" t="s">
        <v>240</v>
      </c>
      <c r="G40" s="58" t="s">
        <v>176</v>
      </c>
      <c r="H40" s="59" t="s">
        <v>45</v>
      </c>
      <c r="I40" s="60">
        <v>39</v>
      </c>
      <c r="J40" s="61">
        <f t="shared" si="1"/>
        <v>38</v>
      </c>
      <c r="K40" s="62" t="str">
        <f t="shared" si="2"/>
        <v/>
      </c>
      <c r="L40" s="91">
        <f t="shared" si="14"/>
        <v>279</v>
      </c>
      <c r="M40" s="60">
        <v>39</v>
      </c>
      <c r="N40" s="65">
        <f>IF(M40,VLOOKUP(M40,Point!$A$3:$B$122,2),0)</f>
        <v>84</v>
      </c>
      <c r="O40" s="66">
        <f t="shared" si="15"/>
        <v>279</v>
      </c>
      <c r="P40" s="67">
        <v>14</v>
      </c>
      <c r="Q40" s="64">
        <v>14</v>
      </c>
      <c r="R40" s="68">
        <v>4</v>
      </c>
      <c r="S40" s="69">
        <f t="shared" si="4"/>
        <v>51244</v>
      </c>
      <c r="T40" s="67">
        <v>14</v>
      </c>
      <c r="U40" s="64">
        <v>17</v>
      </c>
      <c r="V40" s="68">
        <v>2</v>
      </c>
      <c r="W40" s="69">
        <f t="shared" si="5"/>
        <v>51422</v>
      </c>
      <c r="X40" s="69">
        <f t="shared" si="6"/>
        <v>178</v>
      </c>
      <c r="Y40" s="67">
        <v>15</v>
      </c>
      <c r="Z40" s="64">
        <v>19</v>
      </c>
      <c r="AA40" s="68">
        <v>36</v>
      </c>
      <c r="AB40" s="69">
        <f t="shared" si="7"/>
        <v>55176</v>
      </c>
      <c r="AC40" s="67">
        <v>15</v>
      </c>
      <c r="AD40" s="64">
        <v>23</v>
      </c>
      <c r="AE40" s="68">
        <v>15</v>
      </c>
      <c r="AF40" s="69">
        <f t="shared" si="8"/>
        <v>55395</v>
      </c>
      <c r="AG40" s="69">
        <f t="shared" si="9"/>
        <v>219</v>
      </c>
      <c r="AH40" s="54">
        <f t="shared" si="10"/>
        <v>178</v>
      </c>
      <c r="AI40" s="74">
        <f t="shared" si="11"/>
        <v>38</v>
      </c>
      <c r="AJ40" s="65">
        <f>IF(AI40&lt;&gt;"",VLOOKUP(AI40,Point!$A$3:$B$122,2),0)</f>
        <v>85</v>
      </c>
      <c r="AK40" s="66">
        <f t="shared" si="16"/>
        <v>279</v>
      </c>
      <c r="AL40" s="76"/>
      <c r="AM40" s="76"/>
      <c r="AN40" s="76"/>
      <c r="AO40" s="77"/>
      <c r="AP40" s="78" t="str">
        <f t="shared" si="12"/>
        <v/>
      </c>
      <c r="AQ40" s="78" t="str">
        <f t="shared" si="13"/>
        <v/>
      </c>
      <c r="AR40" s="65">
        <f>IF(AP40&lt;&gt;"",VLOOKUP(AQ40,Point!$A$3:$B$122,2),0)</f>
        <v>0</v>
      </c>
      <c r="AS40" s="66">
        <f t="shared" si="17"/>
        <v>279</v>
      </c>
    </row>
    <row r="41" spans="1:45" ht="12.95" customHeight="1" x14ac:dyDescent="0.2">
      <c r="A41" s="54">
        <f>IF(C41,RANK(B41,$B$5:$B$50),"")</f>
        <v>40</v>
      </c>
      <c r="B41" s="55">
        <f t="shared" si="0"/>
        <v>165</v>
      </c>
      <c r="C41" s="56">
        <v>280</v>
      </c>
      <c r="D41" s="57" t="s">
        <v>241</v>
      </c>
      <c r="E41" s="57" t="s">
        <v>242</v>
      </c>
      <c r="F41" s="57" t="s">
        <v>76</v>
      </c>
      <c r="G41" s="58" t="s">
        <v>176</v>
      </c>
      <c r="H41" s="59" t="s">
        <v>45</v>
      </c>
      <c r="I41" s="60">
        <v>38</v>
      </c>
      <c r="J41" s="61">
        <f t="shared" si="1"/>
        <v>43</v>
      </c>
      <c r="K41" s="62" t="str">
        <f t="shared" si="2"/>
        <v/>
      </c>
      <c r="L41" s="91">
        <f t="shared" si="14"/>
        <v>280</v>
      </c>
      <c r="M41" s="60">
        <v>38</v>
      </c>
      <c r="N41" s="65">
        <f>IF(M41,VLOOKUP(M41,Point!$A$3:$B$122,2),0)</f>
        <v>85</v>
      </c>
      <c r="O41" s="66">
        <f t="shared" si="15"/>
        <v>280</v>
      </c>
      <c r="P41" s="67">
        <v>14</v>
      </c>
      <c r="Q41" s="64">
        <v>16</v>
      </c>
      <c r="R41" s="68">
        <v>20</v>
      </c>
      <c r="S41" s="69">
        <f t="shared" si="4"/>
        <v>51380</v>
      </c>
      <c r="T41" s="67">
        <v>14</v>
      </c>
      <c r="U41" s="83">
        <v>20</v>
      </c>
      <c r="V41" s="84">
        <v>49</v>
      </c>
      <c r="W41" s="69">
        <f t="shared" si="5"/>
        <v>51649</v>
      </c>
      <c r="X41" s="69">
        <f t="shared" si="6"/>
        <v>269</v>
      </c>
      <c r="Y41" s="67">
        <v>15</v>
      </c>
      <c r="Z41" s="64">
        <v>22</v>
      </c>
      <c r="AA41" s="68">
        <v>3</v>
      </c>
      <c r="AB41" s="69">
        <f t="shared" si="7"/>
        <v>55323</v>
      </c>
      <c r="AC41" s="67">
        <v>15</v>
      </c>
      <c r="AD41" s="64">
        <v>26</v>
      </c>
      <c r="AE41" s="84">
        <v>7</v>
      </c>
      <c r="AF41" s="69">
        <f t="shared" si="8"/>
        <v>55567</v>
      </c>
      <c r="AG41" s="69">
        <f t="shared" si="9"/>
        <v>244</v>
      </c>
      <c r="AH41" s="54">
        <f t="shared" si="10"/>
        <v>244</v>
      </c>
      <c r="AI41" s="74">
        <f t="shared" si="11"/>
        <v>43</v>
      </c>
      <c r="AJ41" s="65">
        <f>IF(AI41&lt;&gt;"",VLOOKUP(AI41,Point!$A$3:$B$122,2),0)</f>
        <v>80</v>
      </c>
      <c r="AK41" s="66">
        <f t="shared" si="16"/>
        <v>280</v>
      </c>
      <c r="AL41" s="76"/>
      <c r="AM41" s="76"/>
      <c r="AN41" s="76"/>
      <c r="AO41" s="77"/>
      <c r="AP41" s="78" t="str">
        <f t="shared" si="12"/>
        <v/>
      </c>
      <c r="AQ41" s="78" t="str">
        <f t="shared" si="13"/>
        <v/>
      </c>
      <c r="AR41" s="65">
        <f>IF(AP41&lt;&gt;"",VLOOKUP(AQ41,Point!$A$3:$B$122,2),0)</f>
        <v>0</v>
      </c>
      <c r="AS41" s="66">
        <f t="shared" si="17"/>
        <v>280</v>
      </c>
    </row>
    <row r="42" spans="1:45" ht="12.95" customHeight="1" x14ac:dyDescent="0.2">
      <c r="A42" s="54">
        <f>IF(C42,RANK(B42,$B$5:$B$50),"")</f>
        <v>46</v>
      </c>
      <c r="B42" s="55">
        <f t="shared" si="0"/>
        <v>77</v>
      </c>
      <c r="C42" s="56">
        <v>281</v>
      </c>
      <c r="D42" s="57" t="s">
        <v>243</v>
      </c>
      <c r="E42" s="57" t="s">
        <v>244</v>
      </c>
      <c r="F42" s="57" t="s">
        <v>88</v>
      </c>
      <c r="G42" s="58" t="s">
        <v>176</v>
      </c>
      <c r="H42" s="59" t="s">
        <v>45</v>
      </c>
      <c r="I42" s="60">
        <v>46</v>
      </c>
      <c r="J42" s="99" t="str">
        <f t="shared" si="1"/>
        <v/>
      </c>
      <c r="K42" s="62" t="str">
        <f t="shared" si="2"/>
        <v/>
      </c>
      <c r="L42" s="91">
        <f t="shared" si="14"/>
        <v>281</v>
      </c>
      <c r="M42" s="60">
        <v>46</v>
      </c>
      <c r="N42" s="65">
        <f>IF(M42,VLOOKUP(M42,Point!$A$3:$B$122,2),0)</f>
        <v>77</v>
      </c>
      <c r="O42" s="66">
        <f t="shared" si="15"/>
        <v>281</v>
      </c>
      <c r="P42" s="70"/>
      <c r="Q42" s="71"/>
      <c r="R42" s="72"/>
      <c r="S42" s="73" t="str">
        <f t="shared" si="4"/>
        <v/>
      </c>
      <c r="T42" s="70"/>
      <c r="U42" s="102"/>
      <c r="V42" s="85"/>
      <c r="W42" s="73" t="str">
        <f t="shared" si="5"/>
        <v/>
      </c>
      <c r="X42" s="73" t="str">
        <f t="shared" si="6"/>
        <v/>
      </c>
      <c r="Y42" s="70"/>
      <c r="Z42" s="71"/>
      <c r="AA42" s="72"/>
      <c r="AB42" s="73" t="str">
        <f t="shared" si="7"/>
        <v/>
      </c>
      <c r="AC42" s="70"/>
      <c r="AD42" s="71"/>
      <c r="AE42" s="85"/>
      <c r="AF42" s="73" t="str">
        <f t="shared" si="8"/>
        <v/>
      </c>
      <c r="AG42" s="73" t="str">
        <f t="shared" si="9"/>
        <v/>
      </c>
      <c r="AH42" s="100" t="str">
        <f t="shared" si="10"/>
        <v/>
      </c>
      <c r="AI42" s="78" t="str">
        <f t="shared" si="11"/>
        <v/>
      </c>
      <c r="AJ42" s="65">
        <f>IF(AI42&lt;&gt;"",VLOOKUP(AI42,Point!$A$3:$B$122,2),0)</f>
        <v>0</v>
      </c>
      <c r="AK42" s="66">
        <f t="shared" si="16"/>
        <v>281</v>
      </c>
      <c r="AL42" s="76"/>
      <c r="AM42" s="76"/>
      <c r="AN42" s="76"/>
      <c r="AO42" s="77"/>
      <c r="AP42" s="78" t="str">
        <f t="shared" si="12"/>
        <v/>
      </c>
      <c r="AQ42" s="78" t="str">
        <f t="shared" si="13"/>
        <v/>
      </c>
      <c r="AR42" s="65">
        <f>IF(AP42&lt;&gt;"",VLOOKUP(AQ42,Point!$A$3:$B$122,2),0)</f>
        <v>0</v>
      </c>
      <c r="AS42" s="66">
        <f t="shared" si="17"/>
        <v>281</v>
      </c>
    </row>
    <row r="43" spans="1:45" ht="12.95" customHeight="1" x14ac:dyDescent="0.2">
      <c r="A43" s="54">
        <f>IF(C43,RANK(B43,$B$5:$B$50),"")</f>
        <v>28</v>
      </c>
      <c r="B43" s="55">
        <f t="shared" si="0"/>
        <v>188</v>
      </c>
      <c r="C43" s="56">
        <v>282</v>
      </c>
      <c r="D43" s="57" t="s">
        <v>245</v>
      </c>
      <c r="E43" s="57" t="s">
        <v>128</v>
      </c>
      <c r="F43" s="57" t="s">
        <v>246</v>
      </c>
      <c r="G43" s="58" t="s">
        <v>176</v>
      </c>
      <c r="H43" s="59" t="s">
        <v>45</v>
      </c>
      <c r="I43" s="60">
        <v>30</v>
      </c>
      <c r="J43" s="61">
        <f t="shared" si="1"/>
        <v>28</v>
      </c>
      <c r="K43" s="62" t="str">
        <f t="shared" si="2"/>
        <v/>
      </c>
      <c r="L43" s="91">
        <f t="shared" si="14"/>
        <v>282</v>
      </c>
      <c r="M43" s="60">
        <v>30</v>
      </c>
      <c r="N43" s="65">
        <f>IF(M43,VLOOKUP(M43,Point!$A$3:$B$122,2),0)</f>
        <v>93</v>
      </c>
      <c r="O43" s="66">
        <f t="shared" si="15"/>
        <v>282</v>
      </c>
      <c r="P43" s="67">
        <v>14</v>
      </c>
      <c r="Q43" s="64">
        <v>12</v>
      </c>
      <c r="R43" s="68">
        <v>52</v>
      </c>
      <c r="S43" s="69">
        <f t="shared" si="4"/>
        <v>51172</v>
      </c>
      <c r="T43" s="67">
        <v>14</v>
      </c>
      <c r="U43" s="83">
        <v>15</v>
      </c>
      <c r="V43" s="84">
        <v>13</v>
      </c>
      <c r="W43" s="69">
        <f t="shared" si="5"/>
        <v>51313</v>
      </c>
      <c r="X43" s="69">
        <f t="shared" si="6"/>
        <v>141</v>
      </c>
      <c r="Y43" s="67">
        <v>15</v>
      </c>
      <c r="Z43" s="64">
        <v>14</v>
      </c>
      <c r="AA43" s="68">
        <v>55</v>
      </c>
      <c r="AB43" s="69">
        <f t="shared" si="7"/>
        <v>54895</v>
      </c>
      <c r="AC43" s="67">
        <v>15</v>
      </c>
      <c r="AD43" s="64">
        <v>17</v>
      </c>
      <c r="AE43" s="84">
        <v>26</v>
      </c>
      <c r="AF43" s="69">
        <f t="shared" si="8"/>
        <v>55046</v>
      </c>
      <c r="AG43" s="69">
        <f t="shared" si="9"/>
        <v>151</v>
      </c>
      <c r="AH43" s="54">
        <f t="shared" si="10"/>
        <v>141</v>
      </c>
      <c r="AI43" s="74">
        <f t="shared" si="11"/>
        <v>28</v>
      </c>
      <c r="AJ43" s="65">
        <f>IF(AI43&lt;&gt;"",VLOOKUP(AI43,Point!$A$3:$B$122,2),0)</f>
        <v>95</v>
      </c>
      <c r="AK43" s="66">
        <f t="shared" si="16"/>
        <v>282</v>
      </c>
      <c r="AL43" s="76"/>
      <c r="AM43" s="76"/>
      <c r="AN43" s="76"/>
      <c r="AO43" s="77"/>
      <c r="AP43" s="78" t="str">
        <f t="shared" si="12"/>
        <v/>
      </c>
      <c r="AQ43" s="78" t="str">
        <f t="shared" si="13"/>
        <v/>
      </c>
      <c r="AR43" s="65">
        <f>IF(AP43&lt;&gt;"",VLOOKUP(AQ43,Point!$A$3:$B$122,2),0)</f>
        <v>0</v>
      </c>
      <c r="AS43" s="66">
        <f t="shared" si="17"/>
        <v>282</v>
      </c>
    </row>
    <row r="44" spans="1:45" ht="13.7" customHeight="1" x14ac:dyDescent="0.2">
      <c r="A44" s="54">
        <v>14</v>
      </c>
      <c r="B44" s="55">
        <f t="shared" si="0"/>
        <v>224</v>
      </c>
      <c r="C44" s="56">
        <v>289</v>
      </c>
      <c r="D44" s="57" t="s">
        <v>247</v>
      </c>
      <c r="E44" s="57" t="s">
        <v>248</v>
      </c>
      <c r="F44" s="57" t="s">
        <v>88</v>
      </c>
      <c r="G44" s="58" t="s">
        <v>176</v>
      </c>
      <c r="H44" s="59" t="s">
        <v>45</v>
      </c>
      <c r="I44" s="60">
        <v>15</v>
      </c>
      <c r="J44" s="61">
        <f t="shared" si="1"/>
        <v>18</v>
      </c>
      <c r="K44" s="62" t="str">
        <f t="shared" si="2"/>
        <v/>
      </c>
      <c r="L44" s="91">
        <f t="shared" si="14"/>
        <v>289</v>
      </c>
      <c r="M44" s="60">
        <v>15</v>
      </c>
      <c r="N44" s="65">
        <f>IF(M44,VLOOKUP(M44,Point!$A$3:$B$122,2),0)</f>
        <v>115</v>
      </c>
      <c r="O44" s="66">
        <f t="shared" si="15"/>
        <v>289</v>
      </c>
      <c r="P44" s="67">
        <v>14</v>
      </c>
      <c r="Q44" s="64">
        <v>10</v>
      </c>
      <c r="R44" s="68">
        <v>26</v>
      </c>
      <c r="S44" s="69">
        <f t="shared" si="4"/>
        <v>51026</v>
      </c>
      <c r="T44" s="67">
        <v>14</v>
      </c>
      <c r="U44" s="83">
        <v>12</v>
      </c>
      <c r="V44" s="84">
        <v>35</v>
      </c>
      <c r="W44" s="69">
        <f t="shared" si="5"/>
        <v>51155</v>
      </c>
      <c r="X44" s="69">
        <f t="shared" si="6"/>
        <v>129</v>
      </c>
      <c r="Y44" s="67">
        <v>15</v>
      </c>
      <c r="Z44" s="64">
        <v>7</v>
      </c>
      <c r="AA44" s="68">
        <v>42</v>
      </c>
      <c r="AB44" s="69">
        <f t="shared" si="7"/>
        <v>54462</v>
      </c>
      <c r="AC44" s="67">
        <v>15</v>
      </c>
      <c r="AD44" s="64">
        <v>10</v>
      </c>
      <c r="AE44" s="84">
        <v>51</v>
      </c>
      <c r="AF44" s="69">
        <f t="shared" si="8"/>
        <v>54651</v>
      </c>
      <c r="AG44" s="69">
        <f t="shared" si="9"/>
        <v>189</v>
      </c>
      <c r="AH44" s="54">
        <f t="shared" si="10"/>
        <v>129</v>
      </c>
      <c r="AI44" s="74">
        <f t="shared" si="11"/>
        <v>18</v>
      </c>
      <c r="AJ44" s="65">
        <f>IF(AI44&lt;&gt;"",VLOOKUP(AI44,Point!$A$3:$B$122,2),0)</f>
        <v>109</v>
      </c>
      <c r="AK44" s="66">
        <f t="shared" si="16"/>
        <v>289</v>
      </c>
      <c r="AL44" s="76"/>
      <c r="AM44" s="76"/>
      <c r="AN44" s="76"/>
      <c r="AO44" s="77"/>
      <c r="AP44" s="78" t="str">
        <f t="shared" si="12"/>
        <v/>
      </c>
      <c r="AQ44" s="78" t="str">
        <f t="shared" si="13"/>
        <v/>
      </c>
      <c r="AR44" s="65">
        <f>IF(AP44&lt;&gt;"",VLOOKUP(AQ44,Point!$A$3:$B$122,2),0)</f>
        <v>0</v>
      </c>
      <c r="AS44" s="66">
        <f t="shared" si="17"/>
        <v>289</v>
      </c>
    </row>
    <row r="45" spans="1:45" ht="13.7" customHeight="1" x14ac:dyDescent="0.2">
      <c r="A45" s="54">
        <f t="shared" ref="A45:A50" si="19">IF(C45,RANK(B45,$B$5:$B$50),"")</f>
        <v>33</v>
      </c>
      <c r="B45" s="55">
        <f t="shared" si="0"/>
        <v>181</v>
      </c>
      <c r="C45" s="56">
        <v>292</v>
      </c>
      <c r="D45" s="57" t="s">
        <v>249</v>
      </c>
      <c r="E45" s="57" t="s">
        <v>144</v>
      </c>
      <c r="F45" s="57" t="s">
        <v>88</v>
      </c>
      <c r="G45" s="58" t="s">
        <v>176</v>
      </c>
      <c r="H45" s="59" t="s">
        <v>45</v>
      </c>
      <c r="I45" s="60">
        <v>29</v>
      </c>
      <c r="J45" s="61">
        <f t="shared" si="1"/>
        <v>36</v>
      </c>
      <c r="K45" s="62" t="str">
        <f t="shared" si="2"/>
        <v/>
      </c>
      <c r="L45" s="91">
        <f t="shared" si="14"/>
        <v>292</v>
      </c>
      <c r="M45" s="60">
        <v>29</v>
      </c>
      <c r="N45" s="65">
        <f>IF(M45,VLOOKUP(M45,Point!$A$3:$B$122,2),0)</f>
        <v>94</v>
      </c>
      <c r="O45" s="66">
        <f t="shared" si="15"/>
        <v>292</v>
      </c>
      <c r="P45" s="67">
        <v>14</v>
      </c>
      <c r="Q45" s="64">
        <v>17</v>
      </c>
      <c r="R45" s="68">
        <v>47</v>
      </c>
      <c r="S45" s="69">
        <f t="shared" si="4"/>
        <v>51467</v>
      </c>
      <c r="T45" s="67">
        <v>14</v>
      </c>
      <c r="U45" s="83">
        <v>20</v>
      </c>
      <c r="V45" s="84">
        <v>41</v>
      </c>
      <c r="W45" s="69">
        <f t="shared" si="5"/>
        <v>51641</v>
      </c>
      <c r="X45" s="69">
        <f t="shared" si="6"/>
        <v>174</v>
      </c>
      <c r="Y45" s="67">
        <v>15</v>
      </c>
      <c r="Z45" s="64">
        <v>19</v>
      </c>
      <c r="AA45" s="68">
        <v>7</v>
      </c>
      <c r="AB45" s="69">
        <f t="shared" si="7"/>
        <v>55147</v>
      </c>
      <c r="AC45" s="67">
        <v>15</v>
      </c>
      <c r="AD45" s="64">
        <v>21</v>
      </c>
      <c r="AE45" s="84">
        <v>52</v>
      </c>
      <c r="AF45" s="69">
        <f t="shared" si="8"/>
        <v>55312</v>
      </c>
      <c r="AG45" s="69">
        <f t="shared" si="9"/>
        <v>165</v>
      </c>
      <c r="AH45" s="54">
        <f t="shared" si="10"/>
        <v>165</v>
      </c>
      <c r="AI45" s="74">
        <f t="shared" si="11"/>
        <v>36</v>
      </c>
      <c r="AJ45" s="65">
        <f>IF(AI45&lt;&gt;"",VLOOKUP(AI45,Point!$A$3:$B$122,2),0)</f>
        <v>87</v>
      </c>
      <c r="AK45" s="66">
        <f t="shared" si="16"/>
        <v>292</v>
      </c>
      <c r="AL45" s="76"/>
      <c r="AM45" s="76"/>
      <c r="AN45" s="76"/>
      <c r="AO45" s="77"/>
      <c r="AP45" s="78" t="str">
        <f t="shared" si="12"/>
        <v/>
      </c>
      <c r="AQ45" s="78" t="str">
        <f t="shared" si="13"/>
        <v/>
      </c>
      <c r="AR45" s="65">
        <f>IF(AP45&lt;&gt;"",VLOOKUP(AQ45,Point!$A$3:$B$122,2),0)</f>
        <v>0</v>
      </c>
      <c r="AS45" s="66">
        <f t="shared" si="17"/>
        <v>292</v>
      </c>
    </row>
    <row r="46" spans="1:45" ht="13.7" customHeight="1" x14ac:dyDescent="0.2">
      <c r="A46" s="54">
        <f t="shared" si="19"/>
        <v>42</v>
      </c>
      <c r="B46" s="80">
        <f t="shared" si="0"/>
        <v>161</v>
      </c>
      <c r="C46" s="81">
        <v>311</v>
      </c>
      <c r="D46" s="57" t="s">
        <v>187</v>
      </c>
      <c r="E46" s="57" t="s">
        <v>250</v>
      </c>
      <c r="F46" s="57" t="s">
        <v>188</v>
      </c>
      <c r="G46" s="58" t="s">
        <v>176</v>
      </c>
      <c r="H46" s="59" t="s">
        <v>45</v>
      </c>
      <c r="I46" s="60">
        <v>44</v>
      </c>
      <c r="J46" s="61">
        <f t="shared" si="1"/>
        <v>41</v>
      </c>
      <c r="K46" s="62" t="str">
        <f t="shared" si="2"/>
        <v/>
      </c>
      <c r="L46" s="91">
        <f t="shared" si="14"/>
        <v>311</v>
      </c>
      <c r="M46" s="60">
        <v>44</v>
      </c>
      <c r="N46" s="65">
        <f>IF(M46,VLOOKUP(M46,Point!$A$3:$B$122,2),0)</f>
        <v>79</v>
      </c>
      <c r="O46" s="66">
        <f t="shared" si="15"/>
        <v>311</v>
      </c>
      <c r="P46" s="67">
        <v>14</v>
      </c>
      <c r="Q46" s="64">
        <v>21</v>
      </c>
      <c r="R46" s="68">
        <v>11</v>
      </c>
      <c r="S46" s="69">
        <f t="shared" si="4"/>
        <v>51671</v>
      </c>
      <c r="T46" s="67">
        <v>14</v>
      </c>
      <c r="U46" s="83">
        <v>24</v>
      </c>
      <c r="V46" s="84">
        <v>36</v>
      </c>
      <c r="W46" s="69">
        <f t="shared" si="5"/>
        <v>51876</v>
      </c>
      <c r="X46" s="69">
        <f t="shared" si="6"/>
        <v>205</v>
      </c>
      <c r="Y46" s="67">
        <v>15</v>
      </c>
      <c r="Z46" s="64">
        <v>21</v>
      </c>
      <c r="AA46" s="68">
        <v>20</v>
      </c>
      <c r="AB46" s="69">
        <f t="shared" si="7"/>
        <v>55280</v>
      </c>
      <c r="AC46" s="67">
        <v>15</v>
      </c>
      <c r="AD46" s="64">
        <v>24</v>
      </c>
      <c r="AE46" s="84">
        <v>56</v>
      </c>
      <c r="AF46" s="69">
        <f t="shared" si="8"/>
        <v>55496</v>
      </c>
      <c r="AG46" s="69">
        <f t="shared" si="9"/>
        <v>216</v>
      </c>
      <c r="AH46" s="54">
        <f t="shared" si="10"/>
        <v>205</v>
      </c>
      <c r="AI46" s="74">
        <f t="shared" si="11"/>
        <v>41</v>
      </c>
      <c r="AJ46" s="65">
        <f>IF(AI46&lt;&gt;"",VLOOKUP(AI46,Point!$A$3:$B$122,2),0)</f>
        <v>82</v>
      </c>
      <c r="AK46" s="66">
        <f t="shared" si="16"/>
        <v>311</v>
      </c>
      <c r="AL46" s="76"/>
      <c r="AM46" s="76"/>
      <c r="AN46" s="76"/>
      <c r="AO46" s="77"/>
      <c r="AP46" s="78" t="str">
        <f t="shared" si="12"/>
        <v/>
      </c>
      <c r="AQ46" s="78" t="str">
        <f t="shared" si="13"/>
        <v/>
      </c>
      <c r="AR46" s="65">
        <f>IF(AP46&lt;&gt;"",VLOOKUP(AQ46,Point!$A$3:$B$122,2),0)</f>
        <v>0</v>
      </c>
      <c r="AS46" s="66">
        <f t="shared" si="17"/>
        <v>311</v>
      </c>
    </row>
    <row r="47" spans="1:45" ht="12.95" customHeight="1" x14ac:dyDescent="0.2">
      <c r="A47" s="54">
        <f t="shared" si="19"/>
        <v>44</v>
      </c>
      <c r="B47" s="80">
        <f t="shared" si="0"/>
        <v>160</v>
      </c>
      <c r="C47" s="81">
        <v>312</v>
      </c>
      <c r="D47" s="57" t="s">
        <v>245</v>
      </c>
      <c r="E47" s="57" t="s">
        <v>251</v>
      </c>
      <c r="F47" s="57" t="s">
        <v>88</v>
      </c>
      <c r="G47" s="58" t="s">
        <v>176</v>
      </c>
      <c r="H47" s="59" t="s">
        <v>45</v>
      </c>
      <c r="I47" s="60">
        <v>42</v>
      </c>
      <c r="J47" s="61">
        <f t="shared" si="1"/>
        <v>44</v>
      </c>
      <c r="K47" s="62" t="str">
        <f t="shared" si="2"/>
        <v/>
      </c>
      <c r="L47" s="91">
        <f t="shared" si="14"/>
        <v>312</v>
      </c>
      <c r="M47" s="60">
        <v>42</v>
      </c>
      <c r="N47" s="65">
        <f>IF(M47,VLOOKUP(M47,Point!$A$3:$B$122,2),0)</f>
        <v>81</v>
      </c>
      <c r="O47" s="66">
        <f t="shared" si="15"/>
        <v>312</v>
      </c>
      <c r="P47" s="67">
        <v>14</v>
      </c>
      <c r="Q47" s="64">
        <v>18</v>
      </c>
      <c r="R47" s="68">
        <v>59</v>
      </c>
      <c r="S47" s="69">
        <f t="shared" si="4"/>
        <v>51539</v>
      </c>
      <c r="T47" s="67">
        <v>14</v>
      </c>
      <c r="U47" s="83">
        <v>23</v>
      </c>
      <c r="V47" s="84">
        <v>19</v>
      </c>
      <c r="W47" s="69">
        <f t="shared" si="5"/>
        <v>51799</v>
      </c>
      <c r="X47" s="69">
        <f t="shared" si="6"/>
        <v>260</v>
      </c>
      <c r="Y47" s="70"/>
      <c r="Z47" s="71"/>
      <c r="AA47" s="72"/>
      <c r="AB47" s="73" t="str">
        <f t="shared" si="7"/>
        <v/>
      </c>
      <c r="AC47" s="70"/>
      <c r="AD47" s="71"/>
      <c r="AE47" s="85"/>
      <c r="AF47" s="73" t="str">
        <f t="shared" si="8"/>
        <v/>
      </c>
      <c r="AG47" s="73" t="str">
        <f t="shared" si="9"/>
        <v/>
      </c>
      <c r="AH47" s="54">
        <f t="shared" si="10"/>
        <v>260</v>
      </c>
      <c r="AI47" s="74">
        <f t="shared" si="11"/>
        <v>44</v>
      </c>
      <c r="AJ47" s="65">
        <f>IF(AI47&lt;&gt;"",VLOOKUP(AI47,Point!$A$3:$B$122,2),0)</f>
        <v>79</v>
      </c>
      <c r="AK47" s="66">
        <f t="shared" si="16"/>
        <v>312</v>
      </c>
      <c r="AL47" s="76"/>
      <c r="AM47" s="76"/>
      <c r="AN47" s="76"/>
      <c r="AO47" s="77"/>
      <c r="AP47" s="78" t="str">
        <f t="shared" si="12"/>
        <v/>
      </c>
      <c r="AQ47" s="78" t="str">
        <f t="shared" si="13"/>
        <v/>
      </c>
      <c r="AR47" s="65">
        <f>IF(AP47&lt;&gt;"",VLOOKUP(AQ47,Point!$A$3:$B$122,2),0)</f>
        <v>0</v>
      </c>
      <c r="AS47" s="66">
        <f t="shared" si="17"/>
        <v>312</v>
      </c>
    </row>
    <row r="48" spans="1:45" ht="13.7" customHeight="1" x14ac:dyDescent="0.2">
      <c r="A48" s="54">
        <f t="shared" si="19"/>
        <v>41</v>
      </c>
      <c r="B48" s="80">
        <f t="shared" si="0"/>
        <v>164</v>
      </c>
      <c r="C48" s="81">
        <v>313</v>
      </c>
      <c r="D48" s="57" t="s">
        <v>252</v>
      </c>
      <c r="E48" s="57" t="s">
        <v>114</v>
      </c>
      <c r="F48" s="57" t="s">
        <v>253</v>
      </c>
      <c r="G48" s="58" t="s">
        <v>176</v>
      </c>
      <c r="H48" s="59" t="s">
        <v>45</v>
      </c>
      <c r="I48" s="60">
        <v>40</v>
      </c>
      <c r="J48" s="61">
        <f t="shared" si="1"/>
        <v>42</v>
      </c>
      <c r="K48" s="62" t="str">
        <f t="shared" si="2"/>
        <v/>
      </c>
      <c r="L48" s="91">
        <f t="shared" si="14"/>
        <v>313</v>
      </c>
      <c r="M48" s="60">
        <v>40</v>
      </c>
      <c r="N48" s="65">
        <f>IF(M48,VLOOKUP(M48,Point!$A$3:$B$122,2),0)</f>
        <v>83</v>
      </c>
      <c r="O48" s="66">
        <f t="shared" si="15"/>
        <v>313</v>
      </c>
      <c r="P48" s="67">
        <v>14</v>
      </c>
      <c r="Q48" s="64">
        <v>14</v>
      </c>
      <c r="R48" s="68">
        <v>44</v>
      </c>
      <c r="S48" s="69">
        <f t="shared" si="4"/>
        <v>51284</v>
      </c>
      <c r="T48" s="67">
        <v>14</v>
      </c>
      <c r="U48" s="83">
        <v>18</v>
      </c>
      <c r="V48" s="84">
        <v>35</v>
      </c>
      <c r="W48" s="69">
        <f t="shared" si="5"/>
        <v>51515</v>
      </c>
      <c r="X48" s="69">
        <f t="shared" si="6"/>
        <v>231</v>
      </c>
      <c r="Y48" s="70"/>
      <c r="Z48" s="71"/>
      <c r="AA48" s="72"/>
      <c r="AB48" s="73" t="str">
        <f t="shared" si="7"/>
        <v/>
      </c>
      <c r="AC48" s="70"/>
      <c r="AD48" s="71"/>
      <c r="AE48" s="85"/>
      <c r="AF48" s="73" t="str">
        <f t="shared" si="8"/>
        <v/>
      </c>
      <c r="AG48" s="73" t="str">
        <f t="shared" si="9"/>
        <v/>
      </c>
      <c r="AH48" s="54">
        <f t="shared" si="10"/>
        <v>231</v>
      </c>
      <c r="AI48" s="74">
        <f t="shared" si="11"/>
        <v>42</v>
      </c>
      <c r="AJ48" s="65">
        <f>IF(AI48&lt;&gt;"",VLOOKUP(AI48,Point!$A$3:$B$122,2),0)</f>
        <v>81</v>
      </c>
      <c r="AK48" s="66">
        <f t="shared" si="16"/>
        <v>313</v>
      </c>
      <c r="AL48" s="76"/>
      <c r="AM48" s="76"/>
      <c r="AN48" s="76"/>
      <c r="AO48" s="77"/>
      <c r="AP48" s="78" t="str">
        <f t="shared" si="12"/>
        <v/>
      </c>
      <c r="AQ48" s="78" t="str">
        <f t="shared" si="13"/>
        <v/>
      </c>
      <c r="AR48" s="65">
        <f>IF(AP48&lt;&gt;"",VLOOKUP(AQ48,Point!$A$3:$B$122,2),0)</f>
        <v>0</v>
      </c>
      <c r="AS48" s="66">
        <f t="shared" si="17"/>
        <v>313</v>
      </c>
    </row>
    <row r="49" spans="1:45" ht="13.7" customHeight="1" x14ac:dyDescent="0.2">
      <c r="A49" s="54">
        <f t="shared" si="19"/>
        <v>29</v>
      </c>
      <c r="B49" s="80">
        <f t="shared" si="0"/>
        <v>187</v>
      </c>
      <c r="C49" s="81">
        <v>314</v>
      </c>
      <c r="D49" s="57" t="s">
        <v>124</v>
      </c>
      <c r="E49" s="57" t="s">
        <v>229</v>
      </c>
      <c r="F49" s="57" t="s">
        <v>125</v>
      </c>
      <c r="G49" s="58" t="s">
        <v>176</v>
      </c>
      <c r="H49" s="59" t="s">
        <v>45</v>
      </c>
      <c r="I49" s="60">
        <v>26</v>
      </c>
      <c r="J49" s="61">
        <f t="shared" si="1"/>
        <v>33</v>
      </c>
      <c r="K49" s="62" t="str">
        <f t="shared" si="2"/>
        <v/>
      </c>
      <c r="L49" s="91">
        <f t="shared" si="14"/>
        <v>314</v>
      </c>
      <c r="M49" s="60">
        <v>26</v>
      </c>
      <c r="N49" s="65">
        <f>IF(M49,VLOOKUP(M49,Point!$A$3:$B$122,2),0)</f>
        <v>97</v>
      </c>
      <c r="O49" s="66">
        <f t="shared" si="15"/>
        <v>314</v>
      </c>
      <c r="P49" s="67">
        <v>14</v>
      </c>
      <c r="Q49" s="64">
        <v>21</v>
      </c>
      <c r="R49" s="68">
        <v>37</v>
      </c>
      <c r="S49" s="69">
        <f t="shared" si="4"/>
        <v>51697</v>
      </c>
      <c r="T49" s="67">
        <v>14</v>
      </c>
      <c r="U49" s="83">
        <v>24</v>
      </c>
      <c r="V49" s="84">
        <v>16</v>
      </c>
      <c r="W49" s="69">
        <f t="shared" si="5"/>
        <v>51856</v>
      </c>
      <c r="X49" s="69">
        <f t="shared" si="6"/>
        <v>159</v>
      </c>
      <c r="Y49" s="67">
        <v>15</v>
      </c>
      <c r="Z49" s="64">
        <v>17</v>
      </c>
      <c r="AA49" s="68">
        <v>23</v>
      </c>
      <c r="AB49" s="69">
        <f t="shared" si="7"/>
        <v>55043</v>
      </c>
      <c r="AC49" s="67">
        <v>15</v>
      </c>
      <c r="AD49" s="64">
        <v>20</v>
      </c>
      <c r="AE49" s="84">
        <v>5</v>
      </c>
      <c r="AF49" s="69">
        <f t="shared" si="8"/>
        <v>55205</v>
      </c>
      <c r="AG49" s="69">
        <f t="shared" si="9"/>
        <v>162</v>
      </c>
      <c r="AH49" s="54">
        <f t="shared" si="10"/>
        <v>159</v>
      </c>
      <c r="AI49" s="74">
        <f t="shared" si="11"/>
        <v>33</v>
      </c>
      <c r="AJ49" s="65">
        <f>IF(AI49&lt;&gt;"",VLOOKUP(AI49,Point!$A$3:$B$122,2),0)</f>
        <v>90</v>
      </c>
      <c r="AK49" s="66">
        <f t="shared" si="16"/>
        <v>314</v>
      </c>
      <c r="AL49" s="76"/>
      <c r="AM49" s="76"/>
      <c r="AN49" s="76"/>
      <c r="AO49" s="77"/>
      <c r="AP49" s="78" t="str">
        <f t="shared" si="12"/>
        <v/>
      </c>
      <c r="AQ49" s="78" t="str">
        <f t="shared" si="13"/>
        <v/>
      </c>
      <c r="AR49" s="65">
        <f>IF(AP49&lt;&gt;"",VLOOKUP(AQ49,Point!$A$3:$B$122,2),0)</f>
        <v>0</v>
      </c>
      <c r="AS49" s="66">
        <f t="shared" si="17"/>
        <v>314</v>
      </c>
    </row>
    <row r="50" spans="1:45" ht="12.95" customHeight="1" x14ac:dyDescent="0.2">
      <c r="A50" s="54">
        <f t="shared" si="19"/>
        <v>45</v>
      </c>
      <c r="B50" s="80">
        <f t="shared" si="0"/>
        <v>158</v>
      </c>
      <c r="C50" s="81">
        <v>315</v>
      </c>
      <c r="D50" s="57" t="s">
        <v>169</v>
      </c>
      <c r="E50" s="57" t="s">
        <v>254</v>
      </c>
      <c r="F50" s="57" t="s">
        <v>88</v>
      </c>
      <c r="G50" s="58" t="s">
        <v>176</v>
      </c>
      <c r="H50" s="59" t="s">
        <v>45</v>
      </c>
      <c r="I50" s="60">
        <v>43</v>
      </c>
      <c r="J50" s="61">
        <f t="shared" si="1"/>
        <v>45</v>
      </c>
      <c r="K50" s="62" t="str">
        <f t="shared" si="2"/>
        <v/>
      </c>
      <c r="L50" s="91">
        <f t="shared" si="14"/>
        <v>315</v>
      </c>
      <c r="M50" s="60">
        <v>43</v>
      </c>
      <c r="N50" s="65">
        <f>IF(M50,VLOOKUP(M50,Point!$A$3:$B$122,2),0)</f>
        <v>80</v>
      </c>
      <c r="O50" s="66">
        <f t="shared" si="15"/>
        <v>315</v>
      </c>
      <c r="P50" s="67">
        <v>14</v>
      </c>
      <c r="Q50" s="64">
        <v>22</v>
      </c>
      <c r="R50" s="68">
        <v>18</v>
      </c>
      <c r="S50" s="69">
        <f t="shared" si="4"/>
        <v>51738</v>
      </c>
      <c r="T50" s="67">
        <v>14</v>
      </c>
      <c r="U50" s="83">
        <v>28</v>
      </c>
      <c r="V50" s="84">
        <v>26</v>
      </c>
      <c r="W50" s="69">
        <f t="shared" si="5"/>
        <v>52106</v>
      </c>
      <c r="X50" s="69">
        <f t="shared" si="6"/>
        <v>368</v>
      </c>
      <c r="Y50" s="70"/>
      <c r="Z50" s="71"/>
      <c r="AA50" s="72"/>
      <c r="AB50" s="73" t="str">
        <f t="shared" si="7"/>
        <v/>
      </c>
      <c r="AC50" s="70"/>
      <c r="AD50" s="71"/>
      <c r="AE50" s="85"/>
      <c r="AF50" s="73" t="str">
        <f t="shared" si="8"/>
        <v/>
      </c>
      <c r="AG50" s="73" t="str">
        <f t="shared" si="9"/>
        <v/>
      </c>
      <c r="AH50" s="54">
        <f t="shared" si="10"/>
        <v>368</v>
      </c>
      <c r="AI50" s="74">
        <f t="shared" si="11"/>
        <v>45</v>
      </c>
      <c r="AJ50" s="65">
        <f>IF(AI50&lt;&gt;"",VLOOKUP(AI50,Point!$A$3:$B$122,2),0)</f>
        <v>78</v>
      </c>
      <c r="AK50" s="66">
        <f t="shared" si="16"/>
        <v>315</v>
      </c>
      <c r="AL50" s="76"/>
      <c r="AM50" s="76"/>
      <c r="AN50" s="76"/>
      <c r="AO50" s="77"/>
      <c r="AP50" s="78" t="str">
        <f t="shared" si="12"/>
        <v/>
      </c>
      <c r="AQ50" s="78" t="str">
        <f t="shared" si="13"/>
        <v/>
      </c>
      <c r="AR50" s="65">
        <f>IF(AP50&lt;&gt;"",VLOOKUP(AQ50,Point!$A$3:$B$122,2),0)</f>
        <v>0</v>
      </c>
      <c r="AS50" s="66">
        <f t="shared" si="17"/>
        <v>315</v>
      </c>
    </row>
  </sheetData>
  <mergeCells count="7">
    <mergeCell ref="K2:K4"/>
    <mergeCell ref="J2:J4"/>
    <mergeCell ref="I2:I4"/>
    <mergeCell ref="A2:B2"/>
    <mergeCell ref="AL2:AR2"/>
    <mergeCell ref="P2:AJ2"/>
    <mergeCell ref="M2:N2"/>
  </mergeCells>
  <pageMargins left="0.39370077848434448" right="0.39370077848434448" top="0.39370077848434448" bottom="0.39370077848434448" header="0.11811023205518723" footer="0.11811023205518723"/>
  <pageSetup paperSize="0" scale="80" orientation="portrait" horizontalDpi="0" verticalDpi="2048"/>
  <headerFooter alignWithMargins="0">
    <oddHeader>&amp;C&amp;"+,Regular"&amp;14&amp;K000000BEN</oddHead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2"/>
  <sheetViews>
    <sheetView showGridLines="0" workbookViewId="0"/>
  </sheetViews>
  <sheetFormatPr baseColWidth="10" defaultRowHeight="13.15" customHeight="1" x14ac:dyDescent="0.2"/>
  <cols>
    <col min="1" max="1" width="7.625" style="1" customWidth="1"/>
    <col min="2" max="2" width="9.375" style="1" customWidth="1"/>
    <col min="3" max="3" width="7.5" style="1" customWidth="1"/>
    <col min="4" max="4" width="19.375" style="1" customWidth="1"/>
    <col min="5" max="5" width="8.5" style="1" customWidth="1"/>
    <col min="6" max="6" width="13.625" style="1" customWidth="1"/>
    <col min="7" max="7" width="4.375" style="1" customWidth="1"/>
    <col min="8" max="11" width="5.375" style="1" customWidth="1"/>
    <col min="12" max="12" width="7" style="1" customWidth="1"/>
    <col min="13" max="13" width="6" style="1" customWidth="1"/>
    <col min="14" max="14" width="6.625" style="1" customWidth="1"/>
    <col min="15" max="17" width="5.375" style="1" customWidth="1"/>
    <col min="18" max="24" width="6.625" style="1" customWidth="1"/>
    <col min="25" max="30" width="6.875" style="1" customWidth="1"/>
    <col min="31" max="32" width="5.625" style="1" customWidth="1"/>
    <col min="33" max="33" width="6.875" style="1" customWidth="1"/>
    <col min="34" max="34" width="8.375" style="1" customWidth="1"/>
    <col min="35" max="35" width="5" style="1" customWidth="1"/>
    <col min="36" max="37" width="5.375" style="1" customWidth="1"/>
    <col min="38" max="38" width="7" style="1" customWidth="1"/>
    <col min="39" max="40" width="6.875" style="1" customWidth="1"/>
    <col min="41" max="41" width="7.125" style="1" customWidth="1"/>
    <col min="42" max="42" width="5.625" style="1" customWidth="1"/>
    <col min="43" max="43" width="4.625" style="1" customWidth="1"/>
    <col min="44" max="44" width="7.125" style="1" customWidth="1"/>
    <col min="45" max="45" width="5.375" style="1" customWidth="1"/>
    <col min="46" max="256" width="11" style="1" customWidth="1"/>
  </cols>
  <sheetData>
    <row r="1" spans="1:45" ht="62.1" customHeight="1" x14ac:dyDescent="0.5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17.25" customHeight="1" x14ac:dyDescent="0.2">
      <c r="A2" s="136" t="s">
        <v>1</v>
      </c>
      <c r="B2" s="137"/>
      <c r="C2" s="6" t="s">
        <v>255</v>
      </c>
      <c r="D2" s="7"/>
      <c r="E2" s="7"/>
      <c r="F2" s="7"/>
      <c r="G2" s="7"/>
      <c r="H2" s="88"/>
      <c r="I2" s="132" t="s">
        <v>3</v>
      </c>
      <c r="J2" s="130" t="s">
        <v>4</v>
      </c>
      <c r="K2" s="134" t="s">
        <v>5</v>
      </c>
      <c r="L2" s="9"/>
      <c r="M2" s="123" t="s">
        <v>3</v>
      </c>
      <c r="N2" s="124"/>
      <c r="O2" s="11"/>
      <c r="P2" s="125" t="s">
        <v>4</v>
      </c>
      <c r="Q2" s="126"/>
      <c r="R2" s="126"/>
      <c r="S2" s="127"/>
      <c r="T2" s="126"/>
      <c r="U2" s="126"/>
      <c r="V2" s="126"/>
      <c r="W2" s="127"/>
      <c r="X2" s="127"/>
      <c r="Y2" s="126"/>
      <c r="Z2" s="126"/>
      <c r="AA2" s="126"/>
      <c r="AB2" s="127"/>
      <c r="AC2" s="126"/>
      <c r="AD2" s="126"/>
      <c r="AE2" s="126"/>
      <c r="AF2" s="126"/>
      <c r="AG2" s="126"/>
      <c r="AH2" s="126"/>
      <c r="AI2" s="126"/>
      <c r="AJ2" s="128"/>
      <c r="AK2" s="11"/>
      <c r="AL2" s="125" t="s">
        <v>5</v>
      </c>
      <c r="AM2" s="126"/>
      <c r="AN2" s="126"/>
      <c r="AO2" s="126"/>
      <c r="AP2" s="127"/>
      <c r="AQ2" s="127"/>
      <c r="AR2" s="129"/>
      <c r="AS2" s="11"/>
    </row>
    <row r="3" spans="1:45" ht="17.25" customHeight="1" x14ac:dyDescent="0.2">
      <c r="A3" s="12" t="s">
        <v>6</v>
      </c>
      <c r="B3" s="12" t="s">
        <v>7</v>
      </c>
      <c r="C3" s="13"/>
      <c r="D3" s="14"/>
      <c r="E3" s="14"/>
      <c r="F3" s="14"/>
      <c r="G3" s="15"/>
      <c r="H3" s="16"/>
      <c r="I3" s="133"/>
      <c r="J3" s="131"/>
      <c r="K3" s="135"/>
      <c r="L3" s="17"/>
      <c r="M3" s="18"/>
      <c r="N3" s="19"/>
      <c r="O3" s="20"/>
      <c r="P3" s="21" t="s">
        <v>8</v>
      </c>
      <c r="Q3" s="22"/>
      <c r="R3" s="23"/>
      <c r="S3" s="24"/>
      <c r="T3" s="21" t="s">
        <v>9</v>
      </c>
      <c r="U3" s="22"/>
      <c r="V3" s="23"/>
      <c r="W3" s="25"/>
      <c r="X3" s="26"/>
      <c r="Y3" s="21" t="s">
        <v>10</v>
      </c>
      <c r="Z3" s="27"/>
      <c r="AA3" s="10"/>
      <c r="AB3" s="28"/>
      <c r="AC3" s="21" t="s">
        <v>11</v>
      </c>
      <c r="AD3" s="27"/>
      <c r="AE3" s="23"/>
      <c r="AF3" s="29"/>
      <c r="AG3" s="30"/>
      <c r="AH3" s="31"/>
      <c r="AI3" s="22"/>
      <c r="AJ3" s="23"/>
      <c r="AK3" s="20"/>
      <c r="AL3" s="32" t="s">
        <v>12</v>
      </c>
      <c r="AM3" s="32" t="s">
        <v>13</v>
      </c>
      <c r="AN3" s="32" t="s">
        <v>14</v>
      </c>
      <c r="AO3" s="32" t="s">
        <v>15</v>
      </c>
      <c r="AP3" s="13"/>
      <c r="AQ3" s="15"/>
      <c r="AR3" s="33"/>
      <c r="AS3" s="20"/>
    </row>
    <row r="4" spans="1:45" ht="30" customHeight="1" x14ac:dyDescent="0.2">
      <c r="A4" s="34" t="s">
        <v>16</v>
      </c>
      <c r="B4" s="34" t="s">
        <v>17</v>
      </c>
      <c r="C4" s="35" t="s">
        <v>18</v>
      </c>
      <c r="D4" s="36" t="s">
        <v>19</v>
      </c>
      <c r="E4" s="36" t="s">
        <v>20</v>
      </c>
      <c r="F4" s="36" t="s">
        <v>21</v>
      </c>
      <c r="G4" s="37" t="s">
        <v>22</v>
      </c>
      <c r="H4" s="38" t="s">
        <v>23</v>
      </c>
      <c r="I4" s="133"/>
      <c r="J4" s="131"/>
      <c r="K4" s="135"/>
      <c r="L4" s="39" t="s">
        <v>18</v>
      </c>
      <c r="M4" s="40" t="s">
        <v>24</v>
      </c>
      <c r="N4" s="41" t="s">
        <v>25</v>
      </c>
      <c r="O4" s="42" t="s">
        <v>18</v>
      </c>
      <c r="P4" s="43" t="s">
        <v>26</v>
      </c>
      <c r="Q4" s="40" t="s">
        <v>27</v>
      </c>
      <c r="R4" s="44" t="s">
        <v>28</v>
      </c>
      <c r="S4" s="45"/>
      <c r="T4" s="43" t="s">
        <v>26</v>
      </c>
      <c r="U4" s="40" t="s">
        <v>27</v>
      </c>
      <c r="V4" s="44" t="s">
        <v>28</v>
      </c>
      <c r="W4" s="46"/>
      <c r="X4" s="47" t="s">
        <v>29</v>
      </c>
      <c r="Y4" s="43" t="s">
        <v>26</v>
      </c>
      <c r="Z4" s="40" t="s">
        <v>27</v>
      </c>
      <c r="AA4" s="44" t="s">
        <v>28</v>
      </c>
      <c r="AB4" s="48"/>
      <c r="AC4" s="49" t="s">
        <v>26</v>
      </c>
      <c r="AD4" s="40" t="s">
        <v>27</v>
      </c>
      <c r="AE4" s="44" t="s">
        <v>28</v>
      </c>
      <c r="AF4" s="50"/>
      <c r="AG4" s="47" t="s">
        <v>30</v>
      </c>
      <c r="AH4" s="49" t="s">
        <v>31</v>
      </c>
      <c r="AI4" s="40" t="s">
        <v>32</v>
      </c>
      <c r="AJ4" s="44" t="s">
        <v>33</v>
      </c>
      <c r="AK4" s="103" t="s">
        <v>18</v>
      </c>
      <c r="AL4" s="89" t="s">
        <v>34</v>
      </c>
      <c r="AM4" s="89" t="s">
        <v>35</v>
      </c>
      <c r="AN4" s="89" t="s">
        <v>36</v>
      </c>
      <c r="AO4" s="90" t="s">
        <v>37</v>
      </c>
      <c r="AP4" s="53" t="s">
        <v>38</v>
      </c>
      <c r="AQ4" s="40" t="s">
        <v>39</v>
      </c>
      <c r="AR4" s="44" t="s">
        <v>40</v>
      </c>
      <c r="AS4" s="42" t="s">
        <v>18</v>
      </c>
    </row>
    <row r="5" spans="1:45" ht="12.95" customHeight="1" x14ac:dyDescent="0.2">
      <c r="A5" s="54">
        <f t="shared" ref="A5:A10" si="0">IF(C5,RANK(B5,$B$5:$B$52),"")</f>
        <v>1</v>
      </c>
      <c r="B5" s="55">
        <f t="shared" ref="B5:B52" si="1">IF(C5,(N5+AJ5+AR5),"")</f>
        <v>297</v>
      </c>
      <c r="C5" s="56">
        <v>407</v>
      </c>
      <c r="D5" s="57" t="s">
        <v>256</v>
      </c>
      <c r="E5" s="57" t="s">
        <v>257</v>
      </c>
      <c r="F5" s="57" t="s">
        <v>82</v>
      </c>
      <c r="G5" s="58" t="s">
        <v>258</v>
      </c>
      <c r="H5" s="59" t="s">
        <v>45</v>
      </c>
      <c r="I5" s="60">
        <v>2</v>
      </c>
      <c r="J5" s="61">
        <f t="shared" ref="J5:J52" si="2">IF(C5,AI5,"")</f>
        <v>1</v>
      </c>
      <c r="K5" s="62" t="str">
        <f t="shared" ref="K5:K52" si="3">IF(C5,AQ5,"")</f>
        <v/>
      </c>
      <c r="L5" s="91">
        <f t="shared" ref="L5:AS5" si="4">IF($C5,$C5,"")</f>
        <v>407</v>
      </c>
      <c r="M5" s="60">
        <v>2</v>
      </c>
      <c r="N5" s="65">
        <f>IF(M5,VLOOKUP(M5,Point!$A$3:$B$122,2),0)</f>
        <v>147</v>
      </c>
      <c r="O5" s="66">
        <f t="shared" si="4"/>
        <v>407</v>
      </c>
      <c r="P5" s="67">
        <v>11</v>
      </c>
      <c r="Q5" s="64">
        <v>14</v>
      </c>
      <c r="R5" s="68">
        <v>4</v>
      </c>
      <c r="S5" s="69">
        <f t="shared" ref="S5:S26" si="5">IF(R5&lt;&gt;"",P5*3600+Q5*60+R5,"")</f>
        <v>40444</v>
      </c>
      <c r="T5" s="67">
        <v>11</v>
      </c>
      <c r="U5" s="64">
        <v>16</v>
      </c>
      <c r="V5" s="68">
        <v>44</v>
      </c>
      <c r="W5" s="69">
        <f t="shared" ref="W5:W52" si="6">IF(V5&lt;&gt;"",T5*3600+U5*60+V5,"")</f>
        <v>40604</v>
      </c>
      <c r="X5" s="69">
        <f t="shared" ref="X5:X52" si="7">IF(V5&lt;&gt;"",W5-S5,"")</f>
        <v>160</v>
      </c>
      <c r="Y5" s="67">
        <v>11</v>
      </c>
      <c r="Z5" s="64">
        <v>55</v>
      </c>
      <c r="AA5" s="68">
        <v>46</v>
      </c>
      <c r="AB5" s="69">
        <f t="shared" ref="AB5:AB52" si="8">IF(AA5&lt;&gt;"",Y5*3600+Z5*60+AA5,"")</f>
        <v>42946</v>
      </c>
      <c r="AC5" s="67">
        <v>11</v>
      </c>
      <c r="AD5" s="64">
        <v>58</v>
      </c>
      <c r="AE5" s="68">
        <v>18</v>
      </c>
      <c r="AF5" s="69">
        <f t="shared" ref="AF5:AF52" si="9">IF(AE5&lt;&gt;"",AC5*3600+AD5*60+AE5,"")</f>
        <v>43098</v>
      </c>
      <c r="AG5" s="69">
        <f t="shared" ref="AG5:AG52" si="10">IF(AE5&lt;&gt;"",AF5-AB5,"")</f>
        <v>152</v>
      </c>
      <c r="AH5" s="54">
        <f t="shared" ref="AH5:AH52" si="11">IF(OR(X5&lt;&gt;"",AG5&lt;&gt;""),MIN(X5,AG5),"")</f>
        <v>152</v>
      </c>
      <c r="AI5" s="74">
        <f t="shared" ref="AI5:AI52" si="12">IF(AH5&lt;&gt;"",RANK(AH5,$AH$5:$AH$52,1),"")</f>
        <v>1</v>
      </c>
      <c r="AJ5" s="65">
        <f>IF(AI5&lt;&gt;"",VLOOKUP(AI5,Point!$A$3:$B$122,2),0)</f>
        <v>150</v>
      </c>
      <c r="AK5" s="93">
        <f t="shared" si="4"/>
        <v>407</v>
      </c>
      <c r="AL5" s="76"/>
      <c r="AM5" s="76"/>
      <c r="AN5" s="76"/>
      <c r="AO5" s="77"/>
      <c r="AP5" s="78" t="str">
        <f t="shared" ref="AP5:AP52" si="13">IF(AL5&lt;&gt;"",AL5+AM5+AN5+AO5,"")</f>
        <v/>
      </c>
      <c r="AQ5" s="78" t="str">
        <f t="shared" ref="AQ5:AQ52" si="14">IF(AL5&lt;&gt;"",RANK(AP5,$AP$5:$AP$52,0),"")</f>
        <v/>
      </c>
      <c r="AR5" s="65">
        <f>IF(AP5&lt;&gt;"",VLOOKUP(AQ5,Point!$A$3:$B$122,2),0)</f>
        <v>0</v>
      </c>
      <c r="AS5" s="66">
        <f t="shared" si="4"/>
        <v>407</v>
      </c>
    </row>
    <row r="6" spans="1:45" ht="12.95" customHeight="1" x14ac:dyDescent="0.2">
      <c r="A6" s="54">
        <f t="shared" si="0"/>
        <v>2</v>
      </c>
      <c r="B6" s="55">
        <f t="shared" si="1"/>
        <v>294</v>
      </c>
      <c r="C6" s="56">
        <v>418</v>
      </c>
      <c r="D6" s="57" t="s">
        <v>259</v>
      </c>
      <c r="E6" s="57" t="s">
        <v>237</v>
      </c>
      <c r="F6" s="57" t="s">
        <v>260</v>
      </c>
      <c r="G6" s="58" t="s">
        <v>258</v>
      </c>
      <c r="H6" s="59" t="s">
        <v>45</v>
      </c>
      <c r="I6" s="60">
        <v>1</v>
      </c>
      <c r="J6" s="61">
        <f t="shared" si="2"/>
        <v>3</v>
      </c>
      <c r="K6" s="62" t="str">
        <f t="shared" si="3"/>
        <v/>
      </c>
      <c r="L6" s="91">
        <f t="shared" ref="L6:L52" si="15">IF($C6,$C6,"")</f>
        <v>418</v>
      </c>
      <c r="M6" s="60">
        <v>1</v>
      </c>
      <c r="N6" s="65">
        <f>IF(M6,VLOOKUP(M6,Point!$A$3:$B$122,2),0)</f>
        <v>150</v>
      </c>
      <c r="O6" s="66">
        <f t="shared" ref="O6:O52" si="16">IF($C6,$C6,"")</f>
        <v>418</v>
      </c>
      <c r="P6" s="67">
        <v>11</v>
      </c>
      <c r="Q6" s="64">
        <v>23</v>
      </c>
      <c r="R6" s="68">
        <v>44</v>
      </c>
      <c r="S6" s="69">
        <f t="shared" si="5"/>
        <v>41024</v>
      </c>
      <c r="T6" s="67">
        <v>11</v>
      </c>
      <c r="U6" s="83">
        <v>26</v>
      </c>
      <c r="V6" s="68">
        <v>29</v>
      </c>
      <c r="W6" s="69">
        <f t="shared" si="6"/>
        <v>41189</v>
      </c>
      <c r="X6" s="69">
        <f t="shared" si="7"/>
        <v>165</v>
      </c>
      <c r="Y6" s="67">
        <v>11</v>
      </c>
      <c r="Z6" s="64">
        <v>56</v>
      </c>
      <c r="AA6" s="68">
        <v>15</v>
      </c>
      <c r="AB6" s="69">
        <f t="shared" si="8"/>
        <v>42975</v>
      </c>
      <c r="AC6" s="67">
        <v>11</v>
      </c>
      <c r="AD6" s="64">
        <v>59</v>
      </c>
      <c r="AE6" s="84">
        <v>1</v>
      </c>
      <c r="AF6" s="69">
        <f t="shared" si="9"/>
        <v>43141</v>
      </c>
      <c r="AG6" s="69">
        <f t="shared" si="10"/>
        <v>166</v>
      </c>
      <c r="AH6" s="54">
        <f t="shared" si="11"/>
        <v>165</v>
      </c>
      <c r="AI6" s="74">
        <f t="shared" si="12"/>
        <v>3</v>
      </c>
      <c r="AJ6" s="65">
        <f>IF(AI6&lt;&gt;"",VLOOKUP(AI6,Point!$A$3:$B$122,2),0)</f>
        <v>144</v>
      </c>
      <c r="AK6" s="66">
        <f t="shared" ref="AK6:AK52" si="17">IF($C6,$C6,"")</f>
        <v>418</v>
      </c>
      <c r="AL6" s="76"/>
      <c r="AM6" s="76"/>
      <c r="AN6" s="76"/>
      <c r="AO6" s="77"/>
      <c r="AP6" s="78" t="str">
        <f t="shared" si="13"/>
        <v/>
      </c>
      <c r="AQ6" s="78" t="str">
        <f t="shared" si="14"/>
        <v/>
      </c>
      <c r="AR6" s="65">
        <f>IF(AP6&lt;&gt;"",VLOOKUP(AQ6,Point!$A$3:$B$122,2),0)</f>
        <v>0</v>
      </c>
      <c r="AS6" s="66">
        <f t="shared" ref="AS6:AS52" si="18">IF($C6,$C6,"")</f>
        <v>418</v>
      </c>
    </row>
    <row r="7" spans="1:45" ht="13.7" customHeight="1" x14ac:dyDescent="0.2">
      <c r="A7" s="54">
        <f t="shared" si="0"/>
        <v>3</v>
      </c>
      <c r="B7" s="55">
        <f t="shared" si="1"/>
        <v>291</v>
      </c>
      <c r="C7" s="56">
        <v>400</v>
      </c>
      <c r="D7" s="57" t="s">
        <v>261</v>
      </c>
      <c r="E7" s="57" t="s">
        <v>262</v>
      </c>
      <c r="F7" s="57" t="s">
        <v>191</v>
      </c>
      <c r="G7" s="58" t="s">
        <v>258</v>
      </c>
      <c r="H7" s="59" t="s">
        <v>45</v>
      </c>
      <c r="I7" s="60">
        <v>3</v>
      </c>
      <c r="J7" s="61">
        <f t="shared" si="2"/>
        <v>2</v>
      </c>
      <c r="K7" s="62" t="str">
        <f t="shared" si="3"/>
        <v/>
      </c>
      <c r="L7" s="91">
        <f t="shared" si="15"/>
        <v>400</v>
      </c>
      <c r="M7" s="60">
        <v>3</v>
      </c>
      <c r="N7" s="65">
        <f>IF(M7,VLOOKUP(M7,Point!$A$3:$B$122,2),0)</f>
        <v>144</v>
      </c>
      <c r="O7" s="66">
        <f t="shared" si="16"/>
        <v>400</v>
      </c>
      <c r="P7" s="67">
        <v>11</v>
      </c>
      <c r="Q7" s="64">
        <v>14</v>
      </c>
      <c r="R7" s="68">
        <v>36</v>
      </c>
      <c r="S7" s="69">
        <f t="shared" si="5"/>
        <v>40476</v>
      </c>
      <c r="T7" s="67">
        <v>11</v>
      </c>
      <c r="U7" s="64">
        <v>17</v>
      </c>
      <c r="V7" s="68">
        <v>24</v>
      </c>
      <c r="W7" s="69">
        <f t="shared" si="6"/>
        <v>40644</v>
      </c>
      <c r="X7" s="69">
        <f t="shared" si="7"/>
        <v>168</v>
      </c>
      <c r="Y7" s="67">
        <v>11</v>
      </c>
      <c r="Z7" s="64">
        <v>57</v>
      </c>
      <c r="AA7" s="68">
        <v>10</v>
      </c>
      <c r="AB7" s="69">
        <f t="shared" si="8"/>
        <v>43030</v>
      </c>
      <c r="AC7" s="67">
        <v>11</v>
      </c>
      <c r="AD7" s="64">
        <v>59</v>
      </c>
      <c r="AE7" s="68">
        <v>46</v>
      </c>
      <c r="AF7" s="69">
        <f t="shared" si="9"/>
        <v>43186</v>
      </c>
      <c r="AG7" s="69">
        <f t="shared" si="10"/>
        <v>156</v>
      </c>
      <c r="AH7" s="54">
        <f t="shared" si="11"/>
        <v>156</v>
      </c>
      <c r="AI7" s="74">
        <f t="shared" si="12"/>
        <v>2</v>
      </c>
      <c r="AJ7" s="65">
        <f>IF(AI7&lt;&gt;"",VLOOKUP(AI7,Point!$A$3:$B$122,2),0)</f>
        <v>147</v>
      </c>
      <c r="AK7" s="66">
        <f t="shared" si="17"/>
        <v>400</v>
      </c>
      <c r="AL7" s="76"/>
      <c r="AM7" s="76"/>
      <c r="AN7" s="76"/>
      <c r="AO7" s="77"/>
      <c r="AP7" s="78" t="str">
        <f t="shared" si="13"/>
        <v/>
      </c>
      <c r="AQ7" s="78" t="str">
        <f t="shared" si="14"/>
        <v/>
      </c>
      <c r="AR7" s="65">
        <f>IF(AP7&lt;&gt;"",VLOOKUP(AQ7,Point!$A$3:$B$122,2),0)</f>
        <v>0</v>
      </c>
      <c r="AS7" s="66">
        <f t="shared" si="18"/>
        <v>400</v>
      </c>
    </row>
    <row r="8" spans="1:45" ht="12.95" customHeight="1" x14ac:dyDescent="0.2">
      <c r="A8" s="54">
        <f t="shared" si="0"/>
        <v>4</v>
      </c>
      <c r="B8" s="55">
        <f t="shared" si="1"/>
        <v>267</v>
      </c>
      <c r="C8" s="56">
        <v>423</v>
      </c>
      <c r="D8" s="57" t="s">
        <v>263</v>
      </c>
      <c r="E8" s="57" t="s">
        <v>264</v>
      </c>
      <c r="F8" s="57" t="s">
        <v>208</v>
      </c>
      <c r="G8" s="58" t="s">
        <v>258</v>
      </c>
      <c r="H8" s="59" t="s">
        <v>45</v>
      </c>
      <c r="I8" s="60">
        <v>8</v>
      </c>
      <c r="J8" s="61">
        <f t="shared" si="2"/>
        <v>5</v>
      </c>
      <c r="K8" s="62" t="str">
        <f t="shared" si="3"/>
        <v/>
      </c>
      <c r="L8" s="91">
        <f t="shared" si="15"/>
        <v>423</v>
      </c>
      <c r="M8" s="60">
        <v>8</v>
      </c>
      <c r="N8" s="65">
        <f>IF(M8,VLOOKUP(M8,Point!$A$3:$B$122,2),0)</f>
        <v>129</v>
      </c>
      <c r="O8" s="66">
        <f t="shared" si="16"/>
        <v>423</v>
      </c>
      <c r="P8" s="67">
        <v>11</v>
      </c>
      <c r="Q8" s="64">
        <v>15</v>
      </c>
      <c r="R8" s="68">
        <v>9</v>
      </c>
      <c r="S8" s="69">
        <f t="shared" si="5"/>
        <v>40509</v>
      </c>
      <c r="T8" s="67">
        <v>11</v>
      </c>
      <c r="U8" s="64">
        <v>18</v>
      </c>
      <c r="V8" s="68">
        <v>24</v>
      </c>
      <c r="W8" s="69">
        <f t="shared" si="6"/>
        <v>40704</v>
      </c>
      <c r="X8" s="69">
        <f t="shared" si="7"/>
        <v>195</v>
      </c>
      <c r="Y8" s="67">
        <v>12</v>
      </c>
      <c r="Z8" s="64">
        <v>2</v>
      </c>
      <c r="AA8" s="68">
        <v>10</v>
      </c>
      <c r="AB8" s="69">
        <f t="shared" si="8"/>
        <v>43330</v>
      </c>
      <c r="AC8" s="67">
        <v>12</v>
      </c>
      <c r="AD8" s="64">
        <v>5</v>
      </c>
      <c r="AE8" s="68">
        <v>0</v>
      </c>
      <c r="AF8" s="69">
        <f t="shared" si="9"/>
        <v>43500</v>
      </c>
      <c r="AG8" s="69">
        <f t="shared" si="10"/>
        <v>170</v>
      </c>
      <c r="AH8" s="54">
        <f t="shared" si="11"/>
        <v>170</v>
      </c>
      <c r="AI8" s="74">
        <f t="shared" si="12"/>
        <v>5</v>
      </c>
      <c r="AJ8" s="65">
        <f>IF(AI8&lt;&gt;"",VLOOKUP(AI8,Point!$A$3:$B$122,2),0)</f>
        <v>138</v>
      </c>
      <c r="AK8" s="66">
        <f t="shared" si="17"/>
        <v>423</v>
      </c>
      <c r="AL8" s="76"/>
      <c r="AM8" s="76"/>
      <c r="AN8" s="76"/>
      <c r="AO8" s="77"/>
      <c r="AP8" s="78" t="str">
        <f t="shared" si="13"/>
        <v/>
      </c>
      <c r="AQ8" s="78" t="str">
        <f t="shared" si="14"/>
        <v/>
      </c>
      <c r="AR8" s="65">
        <f>IF(AP8&lt;&gt;"",VLOOKUP(AQ8,Point!$A$3:$B$122,2),0)</f>
        <v>0</v>
      </c>
      <c r="AS8" s="66">
        <f t="shared" si="18"/>
        <v>423</v>
      </c>
    </row>
    <row r="9" spans="1:45" ht="12.95" customHeight="1" x14ac:dyDescent="0.2">
      <c r="A9" s="54">
        <f t="shared" si="0"/>
        <v>5</v>
      </c>
      <c r="B9" s="55">
        <f t="shared" si="1"/>
        <v>266</v>
      </c>
      <c r="C9" s="56">
        <v>431</v>
      </c>
      <c r="D9" s="57" t="s">
        <v>265</v>
      </c>
      <c r="E9" s="57" t="s">
        <v>266</v>
      </c>
      <c r="F9" s="57" t="s">
        <v>82</v>
      </c>
      <c r="G9" s="58" t="s">
        <v>258</v>
      </c>
      <c r="H9" s="59" t="s">
        <v>45</v>
      </c>
      <c r="I9" s="60">
        <v>10</v>
      </c>
      <c r="J9" s="61">
        <f t="shared" si="2"/>
        <v>4</v>
      </c>
      <c r="K9" s="62" t="str">
        <f t="shared" si="3"/>
        <v/>
      </c>
      <c r="L9" s="91">
        <f t="shared" si="15"/>
        <v>431</v>
      </c>
      <c r="M9" s="60">
        <v>10</v>
      </c>
      <c r="N9" s="65">
        <f>IF(M9,VLOOKUP(M9,Point!$A$3:$B$122,2),0)</f>
        <v>125</v>
      </c>
      <c r="O9" s="66">
        <f t="shared" si="16"/>
        <v>431</v>
      </c>
      <c r="P9" s="67">
        <v>11</v>
      </c>
      <c r="Q9" s="64">
        <v>16</v>
      </c>
      <c r="R9" s="68">
        <v>12</v>
      </c>
      <c r="S9" s="69">
        <f t="shared" si="5"/>
        <v>40572</v>
      </c>
      <c r="T9" s="67">
        <v>11</v>
      </c>
      <c r="U9" s="64">
        <v>19</v>
      </c>
      <c r="V9" s="68">
        <v>0</v>
      </c>
      <c r="W9" s="69">
        <f t="shared" si="6"/>
        <v>40740</v>
      </c>
      <c r="X9" s="69">
        <f t="shared" si="7"/>
        <v>168</v>
      </c>
      <c r="Y9" s="67">
        <v>11</v>
      </c>
      <c r="Z9" s="64">
        <v>56</v>
      </c>
      <c r="AA9" s="68">
        <v>41</v>
      </c>
      <c r="AB9" s="69">
        <f t="shared" si="8"/>
        <v>43001</v>
      </c>
      <c r="AC9" s="67">
        <v>11</v>
      </c>
      <c r="AD9" s="64">
        <v>59</v>
      </c>
      <c r="AE9" s="68">
        <v>54</v>
      </c>
      <c r="AF9" s="69">
        <f t="shared" si="9"/>
        <v>43194</v>
      </c>
      <c r="AG9" s="69">
        <f t="shared" si="10"/>
        <v>193</v>
      </c>
      <c r="AH9" s="54">
        <f t="shared" si="11"/>
        <v>168</v>
      </c>
      <c r="AI9" s="74">
        <f t="shared" si="12"/>
        <v>4</v>
      </c>
      <c r="AJ9" s="65">
        <f>IF(AI9&lt;&gt;"",VLOOKUP(AI9,Point!$A$3:$B$122,2),0)</f>
        <v>141</v>
      </c>
      <c r="AK9" s="66">
        <f t="shared" si="17"/>
        <v>431</v>
      </c>
      <c r="AL9" s="76"/>
      <c r="AM9" s="76"/>
      <c r="AN9" s="76"/>
      <c r="AO9" s="77"/>
      <c r="AP9" s="78" t="str">
        <f t="shared" si="13"/>
        <v/>
      </c>
      <c r="AQ9" s="78" t="str">
        <f t="shared" si="14"/>
        <v/>
      </c>
      <c r="AR9" s="65">
        <f>IF(AP9&lt;&gt;"",VLOOKUP(AQ9,Point!$A$3:$B$122,2),0)</f>
        <v>0</v>
      </c>
      <c r="AS9" s="66">
        <f t="shared" si="18"/>
        <v>431</v>
      </c>
    </row>
    <row r="10" spans="1:45" ht="12.95" customHeight="1" x14ac:dyDescent="0.2">
      <c r="A10" s="54">
        <f t="shared" si="0"/>
        <v>6</v>
      </c>
      <c r="B10" s="55">
        <f t="shared" si="1"/>
        <v>264</v>
      </c>
      <c r="C10" s="56">
        <v>454</v>
      </c>
      <c r="D10" s="57" t="s">
        <v>267</v>
      </c>
      <c r="E10" s="57" t="s">
        <v>268</v>
      </c>
      <c r="F10" s="57" t="s">
        <v>269</v>
      </c>
      <c r="G10" s="58" t="s">
        <v>258</v>
      </c>
      <c r="H10" s="59" t="s">
        <v>45</v>
      </c>
      <c r="I10" s="60">
        <v>6</v>
      </c>
      <c r="J10" s="61">
        <f t="shared" si="2"/>
        <v>8</v>
      </c>
      <c r="K10" s="62" t="str">
        <f t="shared" si="3"/>
        <v/>
      </c>
      <c r="L10" s="91">
        <f t="shared" si="15"/>
        <v>454</v>
      </c>
      <c r="M10" s="60">
        <v>6</v>
      </c>
      <c r="N10" s="65">
        <f>IF(M10,VLOOKUP(M10,Point!$A$3:$B$122,2),0)</f>
        <v>135</v>
      </c>
      <c r="O10" s="66">
        <f t="shared" si="16"/>
        <v>454</v>
      </c>
      <c r="P10" s="67">
        <v>11</v>
      </c>
      <c r="Q10" s="64">
        <v>17</v>
      </c>
      <c r="R10" s="68">
        <v>46</v>
      </c>
      <c r="S10" s="69">
        <f t="shared" si="5"/>
        <v>40666</v>
      </c>
      <c r="T10" s="67">
        <v>11</v>
      </c>
      <c r="U10" s="64">
        <v>21</v>
      </c>
      <c r="V10" s="68">
        <v>29</v>
      </c>
      <c r="W10" s="69">
        <f t="shared" si="6"/>
        <v>40889</v>
      </c>
      <c r="X10" s="69">
        <f t="shared" si="7"/>
        <v>223</v>
      </c>
      <c r="Y10" s="67">
        <v>12</v>
      </c>
      <c r="Z10" s="64">
        <v>7</v>
      </c>
      <c r="AA10" s="68">
        <v>36</v>
      </c>
      <c r="AB10" s="69">
        <f t="shared" si="8"/>
        <v>43656</v>
      </c>
      <c r="AC10" s="67">
        <v>12</v>
      </c>
      <c r="AD10" s="64">
        <v>10</v>
      </c>
      <c r="AE10" s="68">
        <v>34</v>
      </c>
      <c r="AF10" s="69">
        <f t="shared" si="9"/>
        <v>43834</v>
      </c>
      <c r="AG10" s="69">
        <f t="shared" si="10"/>
        <v>178</v>
      </c>
      <c r="AH10" s="54">
        <f t="shared" si="11"/>
        <v>178</v>
      </c>
      <c r="AI10" s="74">
        <f t="shared" si="12"/>
        <v>8</v>
      </c>
      <c r="AJ10" s="65">
        <f>IF(AI10&lt;&gt;"",VLOOKUP(AI10,Point!$A$3:$B$122,2),0)</f>
        <v>129</v>
      </c>
      <c r="AK10" s="66">
        <f t="shared" si="17"/>
        <v>454</v>
      </c>
      <c r="AL10" s="76"/>
      <c r="AM10" s="76"/>
      <c r="AN10" s="76"/>
      <c r="AO10" s="77"/>
      <c r="AP10" s="78" t="str">
        <f t="shared" si="13"/>
        <v/>
      </c>
      <c r="AQ10" s="78" t="str">
        <f t="shared" si="14"/>
        <v/>
      </c>
      <c r="AR10" s="65">
        <f>IF(AP10&lt;&gt;"",VLOOKUP(AQ10,Point!$A$3:$B$122,2),0)</f>
        <v>0</v>
      </c>
      <c r="AS10" s="66">
        <f t="shared" si="18"/>
        <v>454</v>
      </c>
    </row>
    <row r="11" spans="1:45" ht="13.7" customHeight="1" x14ac:dyDescent="0.2">
      <c r="A11" s="54">
        <v>7</v>
      </c>
      <c r="B11" s="55">
        <f t="shared" si="1"/>
        <v>259</v>
      </c>
      <c r="C11" s="56">
        <v>449</v>
      </c>
      <c r="D11" s="79" t="s">
        <v>270</v>
      </c>
      <c r="E11" s="79" t="s">
        <v>271</v>
      </c>
      <c r="F11" s="79" t="s">
        <v>194</v>
      </c>
      <c r="G11" s="58" t="s">
        <v>258</v>
      </c>
      <c r="H11" s="59" t="s">
        <v>52</v>
      </c>
      <c r="I11" s="60">
        <v>9</v>
      </c>
      <c r="J11" s="61">
        <f t="shared" si="2"/>
        <v>7</v>
      </c>
      <c r="K11" s="62" t="str">
        <f t="shared" si="3"/>
        <v/>
      </c>
      <c r="L11" s="91">
        <f t="shared" si="15"/>
        <v>449</v>
      </c>
      <c r="M11" s="60">
        <v>9</v>
      </c>
      <c r="N11" s="65">
        <f>IF(M11,VLOOKUP(M11,Point!$A$3:$B$122,2),0)</f>
        <v>127</v>
      </c>
      <c r="O11" s="66">
        <f t="shared" si="16"/>
        <v>449</v>
      </c>
      <c r="P11" s="67">
        <v>11</v>
      </c>
      <c r="Q11" s="64">
        <v>15</v>
      </c>
      <c r="R11" s="68">
        <v>38</v>
      </c>
      <c r="S11" s="69">
        <f t="shared" si="5"/>
        <v>40538</v>
      </c>
      <c r="T11" s="67">
        <v>11</v>
      </c>
      <c r="U11" s="64">
        <v>18</v>
      </c>
      <c r="V11" s="68">
        <v>39</v>
      </c>
      <c r="W11" s="69">
        <f t="shared" si="6"/>
        <v>40719</v>
      </c>
      <c r="X11" s="69">
        <f t="shared" si="7"/>
        <v>181</v>
      </c>
      <c r="Y11" s="67">
        <v>11</v>
      </c>
      <c r="Z11" s="64">
        <v>57</v>
      </c>
      <c r="AA11" s="68">
        <v>40</v>
      </c>
      <c r="AB11" s="69">
        <f t="shared" si="8"/>
        <v>43060</v>
      </c>
      <c r="AC11" s="67">
        <v>12</v>
      </c>
      <c r="AD11" s="64">
        <v>0</v>
      </c>
      <c r="AE11" s="68">
        <v>36</v>
      </c>
      <c r="AF11" s="69">
        <f t="shared" si="9"/>
        <v>43236</v>
      </c>
      <c r="AG11" s="69">
        <f t="shared" si="10"/>
        <v>176</v>
      </c>
      <c r="AH11" s="54">
        <f t="shared" si="11"/>
        <v>176</v>
      </c>
      <c r="AI11" s="74">
        <f t="shared" si="12"/>
        <v>7</v>
      </c>
      <c r="AJ11" s="65">
        <f>IF(AI11&lt;&gt;"",VLOOKUP(AI11,Point!$A$3:$B$122,2),0)</f>
        <v>132</v>
      </c>
      <c r="AK11" s="66">
        <f t="shared" si="17"/>
        <v>449</v>
      </c>
      <c r="AL11" s="76"/>
      <c r="AM11" s="76"/>
      <c r="AN11" s="76"/>
      <c r="AO11" s="77"/>
      <c r="AP11" s="78" t="str">
        <f t="shared" si="13"/>
        <v/>
      </c>
      <c r="AQ11" s="78" t="str">
        <f t="shared" si="14"/>
        <v/>
      </c>
      <c r="AR11" s="65">
        <f>IF(AP11&lt;&gt;"",VLOOKUP(AQ11,Point!$A$3:$B$122,2),0)</f>
        <v>0</v>
      </c>
      <c r="AS11" s="66">
        <f t="shared" si="18"/>
        <v>449</v>
      </c>
    </row>
    <row r="12" spans="1:45" ht="13.7" customHeight="1" x14ac:dyDescent="0.2">
      <c r="A12" s="54">
        <f>IF(C12,RANK(B12,$B$5:$B$52),"")</f>
        <v>8</v>
      </c>
      <c r="B12" s="55">
        <f t="shared" si="1"/>
        <v>257</v>
      </c>
      <c r="C12" s="56">
        <v>422</v>
      </c>
      <c r="D12" s="57" t="s">
        <v>206</v>
      </c>
      <c r="E12" s="57" t="s">
        <v>235</v>
      </c>
      <c r="F12" s="57" t="s">
        <v>208</v>
      </c>
      <c r="G12" s="58" t="s">
        <v>258</v>
      </c>
      <c r="H12" s="59" t="s">
        <v>45</v>
      </c>
      <c r="I12" s="60">
        <v>7</v>
      </c>
      <c r="J12" s="61">
        <f t="shared" si="2"/>
        <v>10</v>
      </c>
      <c r="K12" s="62" t="str">
        <f t="shared" si="3"/>
        <v/>
      </c>
      <c r="L12" s="91">
        <f t="shared" si="15"/>
        <v>422</v>
      </c>
      <c r="M12" s="60">
        <v>7</v>
      </c>
      <c r="N12" s="65">
        <f>IF(M12,VLOOKUP(M12,Point!$A$3:$B$122,2),0)</f>
        <v>132</v>
      </c>
      <c r="O12" s="66">
        <f t="shared" si="16"/>
        <v>422</v>
      </c>
      <c r="P12" s="67">
        <v>11</v>
      </c>
      <c r="Q12" s="64">
        <v>17</v>
      </c>
      <c r="R12" s="68">
        <v>17</v>
      </c>
      <c r="S12" s="69">
        <f t="shared" si="5"/>
        <v>40637</v>
      </c>
      <c r="T12" s="67">
        <v>11</v>
      </c>
      <c r="U12" s="64">
        <v>20</v>
      </c>
      <c r="V12" s="68">
        <v>27</v>
      </c>
      <c r="W12" s="69">
        <f t="shared" si="6"/>
        <v>40827</v>
      </c>
      <c r="X12" s="69">
        <f t="shared" si="7"/>
        <v>190</v>
      </c>
      <c r="Y12" s="67">
        <v>11</v>
      </c>
      <c r="Z12" s="64">
        <v>58</v>
      </c>
      <c r="AA12" s="68">
        <v>41</v>
      </c>
      <c r="AB12" s="69">
        <f t="shared" si="8"/>
        <v>43121</v>
      </c>
      <c r="AC12" s="67">
        <v>12</v>
      </c>
      <c r="AD12" s="64">
        <v>1</v>
      </c>
      <c r="AE12" s="68">
        <v>42</v>
      </c>
      <c r="AF12" s="69">
        <f t="shared" si="9"/>
        <v>43302</v>
      </c>
      <c r="AG12" s="69">
        <f t="shared" si="10"/>
        <v>181</v>
      </c>
      <c r="AH12" s="54">
        <f t="shared" si="11"/>
        <v>181</v>
      </c>
      <c r="AI12" s="74">
        <f t="shared" si="12"/>
        <v>10</v>
      </c>
      <c r="AJ12" s="65">
        <f>IF(AI12&lt;&gt;"",VLOOKUP(AI12,Point!$A$3:$B$122,2),0)</f>
        <v>125</v>
      </c>
      <c r="AK12" s="66">
        <f t="shared" si="17"/>
        <v>422</v>
      </c>
      <c r="AL12" s="76"/>
      <c r="AM12" s="76"/>
      <c r="AN12" s="76"/>
      <c r="AO12" s="77"/>
      <c r="AP12" s="78" t="str">
        <f t="shared" si="13"/>
        <v/>
      </c>
      <c r="AQ12" s="78" t="str">
        <f t="shared" si="14"/>
        <v/>
      </c>
      <c r="AR12" s="65">
        <f>IF(AP12&lt;&gt;"",VLOOKUP(AQ12,Point!$A$3:$B$122,2),0)</f>
        <v>0</v>
      </c>
      <c r="AS12" s="66">
        <f t="shared" si="18"/>
        <v>422</v>
      </c>
    </row>
    <row r="13" spans="1:45" ht="13.7" customHeight="1" x14ac:dyDescent="0.2">
      <c r="A13" s="54">
        <f>IF(C13,RANK(B13,$B$5:$B$52),"")</f>
        <v>9</v>
      </c>
      <c r="B13" s="55">
        <f t="shared" si="1"/>
        <v>246</v>
      </c>
      <c r="C13" s="56">
        <v>405</v>
      </c>
      <c r="D13" s="57" t="s">
        <v>272</v>
      </c>
      <c r="E13" s="57" t="s">
        <v>175</v>
      </c>
      <c r="F13" s="57" t="s">
        <v>51</v>
      </c>
      <c r="G13" s="58" t="s">
        <v>258</v>
      </c>
      <c r="H13" s="59" t="s">
        <v>45</v>
      </c>
      <c r="I13" s="60">
        <v>4</v>
      </c>
      <c r="J13" s="61">
        <f t="shared" si="2"/>
        <v>20</v>
      </c>
      <c r="K13" s="62" t="str">
        <f t="shared" si="3"/>
        <v/>
      </c>
      <c r="L13" s="91">
        <f t="shared" si="15"/>
        <v>405</v>
      </c>
      <c r="M13" s="60">
        <v>4</v>
      </c>
      <c r="N13" s="65">
        <f>IF(M13,VLOOKUP(M13,Point!$A$3:$B$122,2),0)</f>
        <v>141</v>
      </c>
      <c r="O13" s="66">
        <f t="shared" si="16"/>
        <v>405</v>
      </c>
      <c r="P13" s="67">
        <v>11</v>
      </c>
      <c r="Q13" s="64">
        <v>18</v>
      </c>
      <c r="R13" s="68">
        <v>14</v>
      </c>
      <c r="S13" s="69">
        <f t="shared" si="5"/>
        <v>40694</v>
      </c>
      <c r="T13" s="67">
        <v>11</v>
      </c>
      <c r="U13" s="64">
        <v>21</v>
      </c>
      <c r="V13" s="68">
        <v>30</v>
      </c>
      <c r="W13" s="69">
        <f t="shared" si="6"/>
        <v>40890</v>
      </c>
      <c r="X13" s="69">
        <f t="shared" si="7"/>
        <v>196</v>
      </c>
      <c r="Y13" s="67">
        <v>12</v>
      </c>
      <c r="Z13" s="64">
        <v>5</v>
      </c>
      <c r="AA13" s="68">
        <v>11</v>
      </c>
      <c r="AB13" s="69">
        <f t="shared" si="8"/>
        <v>43511</v>
      </c>
      <c r="AC13" s="67">
        <v>12</v>
      </c>
      <c r="AD13" s="64">
        <v>8</v>
      </c>
      <c r="AE13" s="68">
        <v>38</v>
      </c>
      <c r="AF13" s="69">
        <f t="shared" si="9"/>
        <v>43718</v>
      </c>
      <c r="AG13" s="69">
        <f t="shared" si="10"/>
        <v>207</v>
      </c>
      <c r="AH13" s="54">
        <f t="shared" si="11"/>
        <v>196</v>
      </c>
      <c r="AI13" s="74">
        <f t="shared" si="12"/>
        <v>20</v>
      </c>
      <c r="AJ13" s="65">
        <f>IF(AI13&lt;&gt;"",VLOOKUP(AI13,Point!$A$3:$B$122,2),0)</f>
        <v>105</v>
      </c>
      <c r="AK13" s="66">
        <f t="shared" si="17"/>
        <v>405</v>
      </c>
      <c r="AL13" s="76"/>
      <c r="AM13" s="76"/>
      <c r="AN13" s="76"/>
      <c r="AO13" s="77"/>
      <c r="AP13" s="78" t="str">
        <f t="shared" si="13"/>
        <v/>
      </c>
      <c r="AQ13" s="78" t="str">
        <f t="shared" si="14"/>
        <v/>
      </c>
      <c r="AR13" s="65">
        <f>IF(AP13&lt;&gt;"",VLOOKUP(AQ13,Point!$A$3:$B$122,2),0)</f>
        <v>0</v>
      </c>
      <c r="AS13" s="66">
        <f t="shared" si="18"/>
        <v>405</v>
      </c>
    </row>
    <row r="14" spans="1:45" ht="13.7" customHeight="1" x14ac:dyDescent="0.2">
      <c r="A14" s="54">
        <f>IF(C14,RANK(B14,$B$5:$B$52),"")</f>
        <v>10</v>
      </c>
      <c r="B14" s="55">
        <f t="shared" si="1"/>
        <v>237</v>
      </c>
      <c r="C14" s="56">
        <v>440</v>
      </c>
      <c r="D14" s="57" t="s">
        <v>243</v>
      </c>
      <c r="E14" s="57" t="s">
        <v>273</v>
      </c>
      <c r="F14" s="57" t="s">
        <v>208</v>
      </c>
      <c r="G14" s="58" t="s">
        <v>258</v>
      </c>
      <c r="H14" s="59" t="s">
        <v>45</v>
      </c>
      <c r="I14" s="60">
        <v>5</v>
      </c>
      <c r="J14" s="61">
        <f t="shared" si="2"/>
        <v>24</v>
      </c>
      <c r="K14" s="62" t="str">
        <f t="shared" si="3"/>
        <v/>
      </c>
      <c r="L14" s="91">
        <f t="shared" si="15"/>
        <v>440</v>
      </c>
      <c r="M14" s="60">
        <v>5</v>
      </c>
      <c r="N14" s="65">
        <f>IF(M14,VLOOKUP(M14,Point!$A$3:$B$122,2),0)</f>
        <v>138</v>
      </c>
      <c r="O14" s="66">
        <f t="shared" si="16"/>
        <v>440</v>
      </c>
      <c r="P14" s="67">
        <v>11</v>
      </c>
      <c r="Q14" s="64">
        <v>16</v>
      </c>
      <c r="R14" s="68">
        <v>52</v>
      </c>
      <c r="S14" s="69">
        <f t="shared" si="5"/>
        <v>40612</v>
      </c>
      <c r="T14" s="67">
        <v>11</v>
      </c>
      <c r="U14" s="64">
        <v>20</v>
      </c>
      <c r="V14" s="68">
        <v>12</v>
      </c>
      <c r="W14" s="69">
        <f t="shared" si="6"/>
        <v>40812</v>
      </c>
      <c r="X14" s="69">
        <f t="shared" si="7"/>
        <v>200</v>
      </c>
      <c r="Y14" s="67">
        <v>12</v>
      </c>
      <c r="Z14" s="64">
        <v>3</v>
      </c>
      <c r="AA14" s="68">
        <v>0</v>
      </c>
      <c r="AB14" s="69">
        <f t="shared" si="8"/>
        <v>43380</v>
      </c>
      <c r="AC14" s="67">
        <v>12</v>
      </c>
      <c r="AD14" s="64">
        <v>6</v>
      </c>
      <c r="AE14" s="68">
        <v>49</v>
      </c>
      <c r="AF14" s="69">
        <f t="shared" si="9"/>
        <v>43609</v>
      </c>
      <c r="AG14" s="69">
        <f t="shared" si="10"/>
        <v>229</v>
      </c>
      <c r="AH14" s="54">
        <f t="shared" si="11"/>
        <v>200</v>
      </c>
      <c r="AI14" s="74">
        <f t="shared" si="12"/>
        <v>24</v>
      </c>
      <c r="AJ14" s="65">
        <f>IF(AI14&lt;&gt;"",VLOOKUP(AI14,Point!$A$3:$B$122,2),0)</f>
        <v>99</v>
      </c>
      <c r="AK14" s="66">
        <f t="shared" si="17"/>
        <v>440</v>
      </c>
      <c r="AL14" s="76"/>
      <c r="AM14" s="76"/>
      <c r="AN14" s="76"/>
      <c r="AO14" s="77"/>
      <c r="AP14" s="78" t="str">
        <f t="shared" si="13"/>
        <v/>
      </c>
      <c r="AQ14" s="78" t="str">
        <f t="shared" si="14"/>
        <v/>
      </c>
      <c r="AR14" s="65">
        <f>IF(AP14&lt;&gt;"",VLOOKUP(AQ14,Point!$A$3:$B$122,2),0)</f>
        <v>0</v>
      </c>
      <c r="AS14" s="66">
        <f t="shared" si="18"/>
        <v>440</v>
      </c>
    </row>
    <row r="15" spans="1:45" ht="13.7" customHeight="1" x14ac:dyDescent="0.2">
      <c r="A15" s="54">
        <v>11</v>
      </c>
      <c r="B15" s="55">
        <f t="shared" si="1"/>
        <v>231</v>
      </c>
      <c r="C15" s="56">
        <v>452</v>
      </c>
      <c r="D15" s="57" t="s">
        <v>133</v>
      </c>
      <c r="E15" s="57" t="s">
        <v>219</v>
      </c>
      <c r="F15" s="57" t="s">
        <v>101</v>
      </c>
      <c r="G15" s="58" t="s">
        <v>258</v>
      </c>
      <c r="H15" s="59" t="s">
        <v>45</v>
      </c>
      <c r="I15" s="60">
        <v>27</v>
      </c>
      <c r="J15" s="61">
        <f t="shared" si="2"/>
        <v>6</v>
      </c>
      <c r="K15" s="62" t="str">
        <f t="shared" si="3"/>
        <v/>
      </c>
      <c r="L15" s="91">
        <f t="shared" si="15"/>
        <v>452</v>
      </c>
      <c r="M15" s="60">
        <v>27</v>
      </c>
      <c r="N15" s="65">
        <f>IF(M15,VLOOKUP(M15,Point!$A$3:$B$122,2),0)</f>
        <v>96</v>
      </c>
      <c r="O15" s="66">
        <f t="shared" si="16"/>
        <v>452</v>
      </c>
      <c r="P15" s="67">
        <v>11</v>
      </c>
      <c r="Q15" s="64">
        <v>24</v>
      </c>
      <c r="R15" s="68">
        <v>37</v>
      </c>
      <c r="S15" s="69">
        <f t="shared" si="5"/>
        <v>41077</v>
      </c>
      <c r="T15" s="67">
        <v>11</v>
      </c>
      <c r="U15" s="64">
        <v>27</v>
      </c>
      <c r="V15" s="68">
        <v>51</v>
      </c>
      <c r="W15" s="69">
        <f t="shared" si="6"/>
        <v>41271</v>
      </c>
      <c r="X15" s="69">
        <f t="shared" si="7"/>
        <v>194</v>
      </c>
      <c r="Y15" s="67">
        <v>12</v>
      </c>
      <c r="Z15" s="64">
        <v>1</v>
      </c>
      <c r="AA15" s="68">
        <v>10</v>
      </c>
      <c r="AB15" s="69">
        <f t="shared" si="8"/>
        <v>43270</v>
      </c>
      <c r="AC15" s="67">
        <v>12</v>
      </c>
      <c r="AD15" s="64">
        <v>4</v>
      </c>
      <c r="AE15" s="68">
        <v>1</v>
      </c>
      <c r="AF15" s="69">
        <f t="shared" si="9"/>
        <v>43441</v>
      </c>
      <c r="AG15" s="69">
        <f t="shared" si="10"/>
        <v>171</v>
      </c>
      <c r="AH15" s="54">
        <f t="shared" si="11"/>
        <v>171</v>
      </c>
      <c r="AI15" s="74">
        <f t="shared" si="12"/>
        <v>6</v>
      </c>
      <c r="AJ15" s="65">
        <f>IF(AI15&lt;&gt;"",VLOOKUP(AI15,Point!$A$3:$B$122,2),0)</f>
        <v>135</v>
      </c>
      <c r="AK15" s="66">
        <f t="shared" si="17"/>
        <v>452</v>
      </c>
      <c r="AL15" s="76"/>
      <c r="AM15" s="76"/>
      <c r="AN15" s="76"/>
      <c r="AO15" s="77"/>
      <c r="AP15" s="78" t="str">
        <f t="shared" si="13"/>
        <v/>
      </c>
      <c r="AQ15" s="78" t="str">
        <f t="shared" si="14"/>
        <v/>
      </c>
      <c r="AR15" s="65">
        <f>IF(AP15&lt;&gt;"",VLOOKUP(AQ15,Point!$A$3:$B$122,2),0)</f>
        <v>0</v>
      </c>
      <c r="AS15" s="66">
        <f t="shared" si="18"/>
        <v>452</v>
      </c>
    </row>
    <row r="16" spans="1:45" ht="13.7" customHeight="1" x14ac:dyDescent="0.2">
      <c r="A16" s="54">
        <v>12</v>
      </c>
      <c r="B16" s="55">
        <f t="shared" si="1"/>
        <v>230</v>
      </c>
      <c r="C16" s="56">
        <v>453</v>
      </c>
      <c r="D16" s="57" t="s">
        <v>70</v>
      </c>
      <c r="E16" s="57" t="s">
        <v>274</v>
      </c>
      <c r="F16" s="57" t="s">
        <v>101</v>
      </c>
      <c r="G16" s="58" t="s">
        <v>258</v>
      </c>
      <c r="H16" s="59" t="s">
        <v>45</v>
      </c>
      <c r="I16" s="60">
        <v>13</v>
      </c>
      <c r="J16" s="61">
        <f t="shared" si="2"/>
        <v>17</v>
      </c>
      <c r="K16" s="62" t="str">
        <f t="shared" si="3"/>
        <v/>
      </c>
      <c r="L16" s="91">
        <f t="shared" si="15"/>
        <v>453</v>
      </c>
      <c r="M16" s="60">
        <v>13</v>
      </c>
      <c r="N16" s="65">
        <f>IF(M16,VLOOKUP(M16,Point!$A$3:$B$122,2),0)</f>
        <v>119</v>
      </c>
      <c r="O16" s="66">
        <f t="shared" si="16"/>
        <v>453</v>
      </c>
      <c r="P16" s="67">
        <v>11</v>
      </c>
      <c r="Q16" s="64">
        <v>19</v>
      </c>
      <c r="R16" s="68">
        <v>19</v>
      </c>
      <c r="S16" s="69">
        <f t="shared" si="5"/>
        <v>40759</v>
      </c>
      <c r="T16" s="67">
        <v>11</v>
      </c>
      <c r="U16" s="64">
        <v>23</v>
      </c>
      <c r="V16" s="68">
        <v>2</v>
      </c>
      <c r="W16" s="69">
        <f t="shared" si="6"/>
        <v>40982</v>
      </c>
      <c r="X16" s="69">
        <f t="shared" si="7"/>
        <v>223</v>
      </c>
      <c r="Y16" s="67">
        <v>12</v>
      </c>
      <c r="Z16" s="64">
        <v>8</v>
      </c>
      <c r="AA16" s="68">
        <v>44</v>
      </c>
      <c r="AB16" s="69">
        <f t="shared" si="8"/>
        <v>43724</v>
      </c>
      <c r="AC16" s="67">
        <v>12</v>
      </c>
      <c r="AD16" s="64">
        <v>11</v>
      </c>
      <c r="AE16" s="68">
        <v>58</v>
      </c>
      <c r="AF16" s="69">
        <f t="shared" si="9"/>
        <v>43918</v>
      </c>
      <c r="AG16" s="69">
        <f t="shared" si="10"/>
        <v>194</v>
      </c>
      <c r="AH16" s="54">
        <f t="shared" si="11"/>
        <v>194</v>
      </c>
      <c r="AI16" s="74">
        <f t="shared" si="12"/>
        <v>17</v>
      </c>
      <c r="AJ16" s="65">
        <f>IF(AI16&lt;&gt;"",VLOOKUP(AI16,Point!$A$3:$B$122,2),0)</f>
        <v>111</v>
      </c>
      <c r="AK16" s="66">
        <f t="shared" si="17"/>
        <v>453</v>
      </c>
      <c r="AL16" s="76"/>
      <c r="AM16" s="76"/>
      <c r="AN16" s="76"/>
      <c r="AO16" s="77"/>
      <c r="AP16" s="78" t="str">
        <f t="shared" si="13"/>
        <v/>
      </c>
      <c r="AQ16" s="78" t="str">
        <f t="shared" si="14"/>
        <v/>
      </c>
      <c r="AR16" s="65">
        <f>IF(AP16&lt;&gt;"",VLOOKUP(AQ16,Point!$A$3:$B$122,2),0)</f>
        <v>0</v>
      </c>
      <c r="AS16" s="66">
        <f t="shared" si="18"/>
        <v>453</v>
      </c>
    </row>
    <row r="17" spans="1:45" ht="13.7" customHeight="1" x14ac:dyDescent="0.2">
      <c r="A17" s="54">
        <v>13</v>
      </c>
      <c r="B17" s="55">
        <f t="shared" si="1"/>
        <v>230</v>
      </c>
      <c r="C17" s="56">
        <v>448</v>
      </c>
      <c r="D17" s="57" t="s">
        <v>275</v>
      </c>
      <c r="E17" s="57" t="s">
        <v>210</v>
      </c>
      <c r="F17" s="57" t="s">
        <v>208</v>
      </c>
      <c r="G17" s="58" t="s">
        <v>258</v>
      </c>
      <c r="H17" s="59" t="s">
        <v>45</v>
      </c>
      <c r="I17" s="60">
        <v>15</v>
      </c>
      <c r="J17" s="61">
        <f t="shared" si="2"/>
        <v>15</v>
      </c>
      <c r="K17" s="62" t="str">
        <f t="shared" si="3"/>
        <v/>
      </c>
      <c r="L17" s="91">
        <f t="shared" si="15"/>
        <v>448</v>
      </c>
      <c r="M17" s="60">
        <v>15</v>
      </c>
      <c r="N17" s="65">
        <f>IF(M17,VLOOKUP(M17,Point!$A$3:$B$122,2),0)</f>
        <v>115</v>
      </c>
      <c r="O17" s="66">
        <f t="shared" si="16"/>
        <v>448</v>
      </c>
      <c r="P17" s="67">
        <v>11</v>
      </c>
      <c r="Q17" s="64">
        <v>22</v>
      </c>
      <c r="R17" s="68">
        <v>16</v>
      </c>
      <c r="S17" s="69">
        <f t="shared" si="5"/>
        <v>40936</v>
      </c>
      <c r="T17" s="67">
        <v>11</v>
      </c>
      <c r="U17" s="64">
        <v>25</v>
      </c>
      <c r="V17" s="68">
        <v>29</v>
      </c>
      <c r="W17" s="69">
        <f t="shared" si="6"/>
        <v>41129</v>
      </c>
      <c r="X17" s="69">
        <f t="shared" si="7"/>
        <v>193</v>
      </c>
      <c r="Y17" s="67">
        <v>11</v>
      </c>
      <c r="Z17" s="64">
        <v>59</v>
      </c>
      <c r="AA17" s="68">
        <v>9</v>
      </c>
      <c r="AB17" s="69">
        <f t="shared" si="8"/>
        <v>43149</v>
      </c>
      <c r="AC17" s="67">
        <v>12</v>
      </c>
      <c r="AD17" s="64">
        <v>2</v>
      </c>
      <c r="AE17" s="68">
        <v>36</v>
      </c>
      <c r="AF17" s="69">
        <f t="shared" si="9"/>
        <v>43356</v>
      </c>
      <c r="AG17" s="69">
        <f t="shared" si="10"/>
        <v>207</v>
      </c>
      <c r="AH17" s="54">
        <f t="shared" si="11"/>
        <v>193</v>
      </c>
      <c r="AI17" s="74">
        <f t="shared" si="12"/>
        <v>15</v>
      </c>
      <c r="AJ17" s="65">
        <f>IF(AI17&lt;&gt;"",VLOOKUP(AI17,Point!$A$3:$B$122,2),0)</f>
        <v>115</v>
      </c>
      <c r="AK17" s="66">
        <f t="shared" si="17"/>
        <v>448</v>
      </c>
      <c r="AL17" s="76"/>
      <c r="AM17" s="76"/>
      <c r="AN17" s="76"/>
      <c r="AO17" s="77"/>
      <c r="AP17" s="78" t="str">
        <f t="shared" si="13"/>
        <v/>
      </c>
      <c r="AQ17" s="78" t="str">
        <f t="shared" si="14"/>
        <v/>
      </c>
      <c r="AR17" s="65">
        <f>IF(AP17&lt;&gt;"",VLOOKUP(AQ17,Point!$A$3:$B$122,2),0)</f>
        <v>0</v>
      </c>
      <c r="AS17" s="66">
        <f t="shared" si="18"/>
        <v>448</v>
      </c>
    </row>
    <row r="18" spans="1:45" ht="13.7" customHeight="1" x14ac:dyDescent="0.2">
      <c r="A18" s="54">
        <v>14</v>
      </c>
      <c r="B18" s="55">
        <f t="shared" si="1"/>
        <v>230</v>
      </c>
      <c r="C18" s="56">
        <v>427</v>
      </c>
      <c r="D18" s="57" t="s">
        <v>276</v>
      </c>
      <c r="E18" s="57" t="s">
        <v>277</v>
      </c>
      <c r="F18" s="57" t="s">
        <v>104</v>
      </c>
      <c r="G18" s="58" t="s">
        <v>258</v>
      </c>
      <c r="H18" s="59" t="s">
        <v>45</v>
      </c>
      <c r="I18" s="60">
        <v>17</v>
      </c>
      <c r="J18" s="61">
        <f t="shared" si="2"/>
        <v>13</v>
      </c>
      <c r="K18" s="62" t="str">
        <f t="shared" si="3"/>
        <v/>
      </c>
      <c r="L18" s="91">
        <f t="shared" si="15"/>
        <v>427</v>
      </c>
      <c r="M18" s="60">
        <v>17</v>
      </c>
      <c r="N18" s="65">
        <f>IF(M18,VLOOKUP(M18,Point!$A$3:$B$122,2),0)</f>
        <v>111</v>
      </c>
      <c r="O18" s="66">
        <f t="shared" si="16"/>
        <v>427</v>
      </c>
      <c r="P18" s="67">
        <v>11</v>
      </c>
      <c r="Q18" s="64">
        <v>29</v>
      </c>
      <c r="R18" s="68">
        <v>20</v>
      </c>
      <c r="S18" s="69">
        <f t="shared" si="5"/>
        <v>41360</v>
      </c>
      <c r="T18" s="67">
        <v>11</v>
      </c>
      <c r="U18" s="64">
        <v>32</v>
      </c>
      <c r="V18" s="68">
        <v>46</v>
      </c>
      <c r="W18" s="69">
        <f t="shared" si="6"/>
        <v>41566</v>
      </c>
      <c r="X18" s="69">
        <f t="shared" si="7"/>
        <v>206</v>
      </c>
      <c r="Y18" s="67">
        <v>12</v>
      </c>
      <c r="Z18" s="64">
        <v>4</v>
      </c>
      <c r="AA18" s="68">
        <v>46</v>
      </c>
      <c r="AB18" s="69">
        <f t="shared" si="8"/>
        <v>43486</v>
      </c>
      <c r="AC18" s="67">
        <v>12</v>
      </c>
      <c r="AD18" s="64">
        <v>7</v>
      </c>
      <c r="AE18" s="68">
        <v>55</v>
      </c>
      <c r="AF18" s="69">
        <f t="shared" si="9"/>
        <v>43675</v>
      </c>
      <c r="AG18" s="69">
        <f t="shared" si="10"/>
        <v>189</v>
      </c>
      <c r="AH18" s="54">
        <f t="shared" si="11"/>
        <v>189</v>
      </c>
      <c r="AI18" s="74">
        <f t="shared" si="12"/>
        <v>13</v>
      </c>
      <c r="AJ18" s="65">
        <f>IF(AI18&lt;&gt;"",VLOOKUP(AI18,Point!$A$3:$B$122,2),0)</f>
        <v>119</v>
      </c>
      <c r="AK18" s="66">
        <f t="shared" si="17"/>
        <v>427</v>
      </c>
      <c r="AL18" s="76"/>
      <c r="AM18" s="76"/>
      <c r="AN18" s="76"/>
      <c r="AO18" s="77"/>
      <c r="AP18" s="78" t="str">
        <f t="shared" si="13"/>
        <v/>
      </c>
      <c r="AQ18" s="78" t="str">
        <f t="shared" si="14"/>
        <v/>
      </c>
      <c r="AR18" s="65">
        <f>IF(AP18&lt;&gt;"",VLOOKUP(AQ18,Point!$A$3:$B$122,2),0)</f>
        <v>0</v>
      </c>
      <c r="AS18" s="66">
        <f t="shared" si="18"/>
        <v>427</v>
      </c>
    </row>
    <row r="19" spans="1:45" ht="13.7" customHeight="1" x14ac:dyDescent="0.2">
      <c r="A19" s="54">
        <v>15</v>
      </c>
      <c r="B19" s="55">
        <f t="shared" si="1"/>
        <v>228</v>
      </c>
      <c r="C19" s="56">
        <v>430</v>
      </c>
      <c r="D19" s="57" t="s">
        <v>278</v>
      </c>
      <c r="E19" s="57" t="s">
        <v>279</v>
      </c>
      <c r="F19" s="57" t="s">
        <v>137</v>
      </c>
      <c r="G19" s="58" t="s">
        <v>258</v>
      </c>
      <c r="H19" s="59" t="s">
        <v>45</v>
      </c>
      <c r="I19" s="60">
        <v>12</v>
      </c>
      <c r="J19" s="61">
        <f t="shared" si="2"/>
        <v>19</v>
      </c>
      <c r="K19" s="62" t="str">
        <f t="shared" si="3"/>
        <v/>
      </c>
      <c r="L19" s="91">
        <f t="shared" si="15"/>
        <v>430</v>
      </c>
      <c r="M19" s="60">
        <v>12</v>
      </c>
      <c r="N19" s="65">
        <f>IF(M19,VLOOKUP(M19,Point!$A$3:$B$122,2),0)</f>
        <v>121</v>
      </c>
      <c r="O19" s="66">
        <f t="shared" si="16"/>
        <v>430</v>
      </c>
      <c r="P19" s="67">
        <v>11</v>
      </c>
      <c r="Q19" s="64">
        <v>22</v>
      </c>
      <c r="R19" s="68">
        <v>48</v>
      </c>
      <c r="S19" s="69">
        <f t="shared" si="5"/>
        <v>40968</v>
      </c>
      <c r="T19" s="67">
        <v>11</v>
      </c>
      <c r="U19" s="64">
        <v>26</v>
      </c>
      <c r="V19" s="68">
        <v>21</v>
      </c>
      <c r="W19" s="69">
        <f t="shared" si="6"/>
        <v>41181</v>
      </c>
      <c r="X19" s="69">
        <f t="shared" si="7"/>
        <v>213</v>
      </c>
      <c r="Y19" s="67">
        <v>12</v>
      </c>
      <c r="Z19" s="64">
        <v>6</v>
      </c>
      <c r="AA19" s="68">
        <v>6</v>
      </c>
      <c r="AB19" s="69">
        <f t="shared" si="8"/>
        <v>43566</v>
      </c>
      <c r="AC19" s="67">
        <v>12</v>
      </c>
      <c r="AD19" s="64">
        <v>9</v>
      </c>
      <c r="AE19" s="68">
        <v>21</v>
      </c>
      <c r="AF19" s="69">
        <f t="shared" si="9"/>
        <v>43761</v>
      </c>
      <c r="AG19" s="69">
        <f t="shared" si="10"/>
        <v>195</v>
      </c>
      <c r="AH19" s="54">
        <f t="shared" si="11"/>
        <v>195</v>
      </c>
      <c r="AI19" s="74">
        <f t="shared" si="12"/>
        <v>19</v>
      </c>
      <c r="AJ19" s="65">
        <f>IF(AI19&lt;&gt;"",VLOOKUP(AI19,Point!$A$3:$B$122,2),0)</f>
        <v>107</v>
      </c>
      <c r="AK19" s="66">
        <f t="shared" si="17"/>
        <v>430</v>
      </c>
      <c r="AL19" s="76"/>
      <c r="AM19" s="76"/>
      <c r="AN19" s="76"/>
      <c r="AO19" s="77"/>
      <c r="AP19" s="78" t="str">
        <f t="shared" si="13"/>
        <v/>
      </c>
      <c r="AQ19" s="78" t="str">
        <f t="shared" si="14"/>
        <v/>
      </c>
      <c r="AR19" s="65">
        <f>IF(AP19&lt;&gt;"",VLOOKUP(AQ19,Point!$A$3:$B$122,2),0)</f>
        <v>0</v>
      </c>
      <c r="AS19" s="66">
        <f t="shared" si="18"/>
        <v>430</v>
      </c>
    </row>
    <row r="20" spans="1:45" ht="13.7" customHeight="1" x14ac:dyDescent="0.2">
      <c r="A20" s="54">
        <v>16</v>
      </c>
      <c r="B20" s="55">
        <f t="shared" si="1"/>
        <v>226</v>
      </c>
      <c r="C20" s="56">
        <v>413</v>
      </c>
      <c r="D20" s="57" t="s">
        <v>153</v>
      </c>
      <c r="E20" s="57" t="s">
        <v>180</v>
      </c>
      <c r="F20" s="57" t="s">
        <v>155</v>
      </c>
      <c r="G20" s="58" t="s">
        <v>258</v>
      </c>
      <c r="H20" s="59" t="s">
        <v>45</v>
      </c>
      <c r="I20" s="60">
        <v>18</v>
      </c>
      <c r="J20" s="61">
        <f t="shared" si="2"/>
        <v>14</v>
      </c>
      <c r="K20" s="62" t="str">
        <f t="shared" si="3"/>
        <v/>
      </c>
      <c r="L20" s="91">
        <f t="shared" si="15"/>
        <v>413</v>
      </c>
      <c r="M20" s="60">
        <v>18</v>
      </c>
      <c r="N20" s="65">
        <f>IF(M20,VLOOKUP(M20,Point!$A$3:$B$122,2),0)</f>
        <v>109</v>
      </c>
      <c r="O20" s="66">
        <f t="shared" si="16"/>
        <v>413</v>
      </c>
      <c r="P20" s="67">
        <v>11</v>
      </c>
      <c r="Q20" s="64">
        <v>21</v>
      </c>
      <c r="R20" s="68">
        <v>38</v>
      </c>
      <c r="S20" s="69">
        <f t="shared" si="5"/>
        <v>40898</v>
      </c>
      <c r="T20" s="67">
        <v>11</v>
      </c>
      <c r="U20" s="64">
        <v>24</v>
      </c>
      <c r="V20" s="68">
        <v>51</v>
      </c>
      <c r="W20" s="69">
        <f t="shared" si="6"/>
        <v>41091</v>
      </c>
      <c r="X20" s="69">
        <f t="shared" si="7"/>
        <v>193</v>
      </c>
      <c r="Y20" s="67">
        <v>11</v>
      </c>
      <c r="Z20" s="64">
        <v>59</v>
      </c>
      <c r="AA20" s="68">
        <v>42</v>
      </c>
      <c r="AB20" s="69">
        <f t="shared" si="8"/>
        <v>43182</v>
      </c>
      <c r="AC20" s="67">
        <v>12</v>
      </c>
      <c r="AD20" s="64">
        <v>2</v>
      </c>
      <c r="AE20" s="68">
        <v>52</v>
      </c>
      <c r="AF20" s="69">
        <f t="shared" si="9"/>
        <v>43372</v>
      </c>
      <c r="AG20" s="69">
        <f t="shared" si="10"/>
        <v>190</v>
      </c>
      <c r="AH20" s="54">
        <f t="shared" si="11"/>
        <v>190</v>
      </c>
      <c r="AI20" s="74">
        <f t="shared" si="12"/>
        <v>14</v>
      </c>
      <c r="AJ20" s="65">
        <f>IF(AI20&lt;&gt;"",VLOOKUP(AI20,Point!$A$3:$B$122,2),0)</f>
        <v>117</v>
      </c>
      <c r="AK20" s="66">
        <f t="shared" si="17"/>
        <v>413</v>
      </c>
      <c r="AL20" s="76"/>
      <c r="AM20" s="76"/>
      <c r="AN20" s="76"/>
      <c r="AO20" s="77"/>
      <c r="AP20" s="78" t="str">
        <f t="shared" si="13"/>
        <v/>
      </c>
      <c r="AQ20" s="78" t="str">
        <f t="shared" si="14"/>
        <v/>
      </c>
      <c r="AR20" s="65">
        <f>IF(AP20&lt;&gt;"",VLOOKUP(AQ20,Point!$A$3:$B$122,2),0)</f>
        <v>0</v>
      </c>
      <c r="AS20" s="66">
        <f t="shared" si="18"/>
        <v>413</v>
      </c>
    </row>
    <row r="21" spans="1:45" ht="13.7" customHeight="1" x14ac:dyDescent="0.2">
      <c r="A21" s="54">
        <v>17</v>
      </c>
      <c r="B21" s="55">
        <f t="shared" si="1"/>
        <v>226</v>
      </c>
      <c r="C21" s="56">
        <v>451</v>
      </c>
      <c r="D21" s="79" t="s">
        <v>280</v>
      </c>
      <c r="E21" s="79" t="s">
        <v>281</v>
      </c>
      <c r="F21" s="79" t="s">
        <v>208</v>
      </c>
      <c r="G21" s="58" t="s">
        <v>258</v>
      </c>
      <c r="H21" s="59" t="s">
        <v>52</v>
      </c>
      <c r="I21" s="60">
        <v>20</v>
      </c>
      <c r="J21" s="61">
        <f t="shared" si="2"/>
        <v>12</v>
      </c>
      <c r="K21" s="62" t="str">
        <f t="shared" si="3"/>
        <v/>
      </c>
      <c r="L21" s="91">
        <f t="shared" si="15"/>
        <v>451</v>
      </c>
      <c r="M21" s="60">
        <v>20</v>
      </c>
      <c r="N21" s="65">
        <f>IF(M21,VLOOKUP(M21,Point!$A$3:$B$122,2),0)</f>
        <v>105</v>
      </c>
      <c r="O21" s="66">
        <f t="shared" si="16"/>
        <v>451</v>
      </c>
      <c r="P21" s="67">
        <v>11</v>
      </c>
      <c r="Q21" s="64">
        <v>25</v>
      </c>
      <c r="R21" s="68">
        <v>35</v>
      </c>
      <c r="S21" s="69">
        <f t="shared" si="5"/>
        <v>41135</v>
      </c>
      <c r="T21" s="67">
        <v>11</v>
      </c>
      <c r="U21" s="83">
        <v>28</v>
      </c>
      <c r="V21" s="84">
        <v>40</v>
      </c>
      <c r="W21" s="69">
        <f t="shared" si="6"/>
        <v>41320</v>
      </c>
      <c r="X21" s="69">
        <f t="shared" si="7"/>
        <v>185</v>
      </c>
      <c r="Y21" s="67">
        <v>11</v>
      </c>
      <c r="Z21" s="64">
        <v>58</v>
      </c>
      <c r="AA21" s="68">
        <v>17</v>
      </c>
      <c r="AB21" s="69">
        <f t="shared" si="8"/>
        <v>43097</v>
      </c>
      <c r="AC21" s="67">
        <v>12</v>
      </c>
      <c r="AD21" s="64">
        <v>1</v>
      </c>
      <c r="AE21" s="84">
        <v>22</v>
      </c>
      <c r="AF21" s="69">
        <f t="shared" si="9"/>
        <v>43282</v>
      </c>
      <c r="AG21" s="69">
        <f t="shared" si="10"/>
        <v>185</v>
      </c>
      <c r="AH21" s="54">
        <f t="shared" si="11"/>
        <v>185</v>
      </c>
      <c r="AI21" s="74">
        <f t="shared" si="12"/>
        <v>12</v>
      </c>
      <c r="AJ21" s="65">
        <f>IF(AI21&lt;&gt;"",VLOOKUP(AI21,Point!$A$3:$B$122,2),0)</f>
        <v>121</v>
      </c>
      <c r="AK21" s="66">
        <f t="shared" si="17"/>
        <v>451</v>
      </c>
      <c r="AL21" s="76"/>
      <c r="AM21" s="76"/>
      <c r="AN21" s="76"/>
      <c r="AO21" s="77"/>
      <c r="AP21" s="78" t="str">
        <f t="shared" si="13"/>
        <v/>
      </c>
      <c r="AQ21" s="78" t="str">
        <f t="shared" si="14"/>
        <v/>
      </c>
      <c r="AR21" s="65">
        <f>IF(AP21&lt;&gt;"",VLOOKUP(AQ21,Point!$A$3:$B$122,2),0)</f>
        <v>0</v>
      </c>
      <c r="AS21" s="66">
        <f t="shared" si="18"/>
        <v>451</v>
      </c>
    </row>
    <row r="22" spans="1:45" ht="13.7" customHeight="1" x14ac:dyDescent="0.2">
      <c r="A22" s="54">
        <v>18</v>
      </c>
      <c r="B22" s="55">
        <f t="shared" si="1"/>
        <v>222</v>
      </c>
      <c r="C22" s="56">
        <v>447</v>
      </c>
      <c r="D22" s="57" t="s">
        <v>282</v>
      </c>
      <c r="E22" s="57" t="s">
        <v>229</v>
      </c>
      <c r="F22" s="57" t="s">
        <v>76</v>
      </c>
      <c r="G22" s="58" t="s">
        <v>258</v>
      </c>
      <c r="H22" s="59" t="s">
        <v>45</v>
      </c>
      <c r="I22" s="60">
        <v>11</v>
      </c>
      <c r="J22" s="61">
        <f t="shared" si="2"/>
        <v>24</v>
      </c>
      <c r="K22" s="62" t="str">
        <f t="shared" si="3"/>
        <v/>
      </c>
      <c r="L22" s="91">
        <f t="shared" si="15"/>
        <v>447</v>
      </c>
      <c r="M22" s="60">
        <v>11</v>
      </c>
      <c r="N22" s="65">
        <f>IF(M22,VLOOKUP(M22,Point!$A$3:$B$122,2),0)</f>
        <v>123</v>
      </c>
      <c r="O22" s="66">
        <f t="shared" si="16"/>
        <v>447</v>
      </c>
      <c r="P22" s="67">
        <v>11</v>
      </c>
      <c r="Q22" s="64">
        <v>21</v>
      </c>
      <c r="R22" s="68">
        <v>4</v>
      </c>
      <c r="S22" s="69">
        <f t="shared" si="5"/>
        <v>40864</v>
      </c>
      <c r="T22" s="67">
        <v>11</v>
      </c>
      <c r="U22" s="64">
        <v>24</v>
      </c>
      <c r="V22" s="68">
        <v>24</v>
      </c>
      <c r="W22" s="69">
        <f t="shared" si="6"/>
        <v>41064</v>
      </c>
      <c r="X22" s="69">
        <f t="shared" si="7"/>
        <v>200</v>
      </c>
      <c r="Y22" s="67">
        <v>12</v>
      </c>
      <c r="Z22" s="64">
        <v>3</v>
      </c>
      <c r="AA22" s="68">
        <v>36</v>
      </c>
      <c r="AB22" s="69">
        <f t="shared" si="8"/>
        <v>43416</v>
      </c>
      <c r="AC22" s="67">
        <v>12</v>
      </c>
      <c r="AD22" s="64">
        <v>6</v>
      </c>
      <c r="AE22" s="68">
        <v>56</v>
      </c>
      <c r="AF22" s="69">
        <f t="shared" si="9"/>
        <v>43616</v>
      </c>
      <c r="AG22" s="69">
        <f t="shared" si="10"/>
        <v>200</v>
      </c>
      <c r="AH22" s="54">
        <f t="shared" si="11"/>
        <v>200</v>
      </c>
      <c r="AI22" s="74">
        <f t="shared" si="12"/>
        <v>24</v>
      </c>
      <c r="AJ22" s="65">
        <f>IF(AI22&lt;&gt;"",VLOOKUP(AI22,Point!$A$3:$B$122,2),0)</f>
        <v>99</v>
      </c>
      <c r="AK22" s="66">
        <f t="shared" si="17"/>
        <v>447</v>
      </c>
      <c r="AL22" s="76"/>
      <c r="AM22" s="76"/>
      <c r="AN22" s="76"/>
      <c r="AO22" s="77"/>
      <c r="AP22" s="78" t="str">
        <f t="shared" si="13"/>
        <v/>
      </c>
      <c r="AQ22" s="78" t="str">
        <f t="shared" si="14"/>
        <v/>
      </c>
      <c r="AR22" s="65">
        <f>IF(AP22&lt;&gt;"",VLOOKUP(AQ22,Point!$A$3:$B$122,2),0)</f>
        <v>0</v>
      </c>
      <c r="AS22" s="66">
        <f t="shared" si="18"/>
        <v>447</v>
      </c>
    </row>
    <row r="23" spans="1:45" ht="13.7" customHeight="1" x14ac:dyDescent="0.2">
      <c r="A23" s="54">
        <v>19</v>
      </c>
      <c r="B23" s="55">
        <f t="shared" si="1"/>
        <v>221</v>
      </c>
      <c r="C23" s="56">
        <v>406</v>
      </c>
      <c r="D23" s="57" t="s">
        <v>195</v>
      </c>
      <c r="E23" s="57" t="s">
        <v>242</v>
      </c>
      <c r="F23" s="57" t="s">
        <v>82</v>
      </c>
      <c r="G23" s="58" t="s">
        <v>258</v>
      </c>
      <c r="H23" s="59" t="s">
        <v>45</v>
      </c>
      <c r="I23" s="60">
        <v>29</v>
      </c>
      <c r="J23" s="61">
        <f t="shared" si="2"/>
        <v>9</v>
      </c>
      <c r="K23" s="62" t="str">
        <f t="shared" si="3"/>
        <v/>
      </c>
      <c r="L23" s="91">
        <f t="shared" si="15"/>
        <v>406</v>
      </c>
      <c r="M23" s="60">
        <v>29</v>
      </c>
      <c r="N23" s="65">
        <f>IF(M23,VLOOKUP(M23,Point!$A$3:$B$122,2),0)</f>
        <v>94</v>
      </c>
      <c r="O23" s="66">
        <f t="shared" si="16"/>
        <v>406</v>
      </c>
      <c r="P23" s="67">
        <v>11</v>
      </c>
      <c r="Q23" s="64">
        <v>28</v>
      </c>
      <c r="R23" s="68">
        <v>55</v>
      </c>
      <c r="S23" s="69">
        <f t="shared" si="5"/>
        <v>41335</v>
      </c>
      <c r="T23" s="67">
        <v>11</v>
      </c>
      <c r="U23" s="64">
        <v>32</v>
      </c>
      <c r="V23" s="68">
        <v>10</v>
      </c>
      <c r="W23" s="69">
        <f t="shared" si="6"/>
        <v>41530</v>
      </c>
      <c r="X23" s="69">
        <f t="shared" si="7"/>
        <v>195</v>
      </c>
      <c r="Y23" s="67">
        <v>12</v>
      </c>
      <c r="Z23" s="64">
        <v>1</v>
      </c>
      <c r="AA23" s="68">
        <v>39</v>
      </c>
      <c r="AB23" s="69">
        <f t="shared" si="8"/>
        <v>43299</v>
      </c>
      <c r="AC23" s="67">
        <v>12</v>
      </c>
      <c r="AD23" s="64">
        <v>4</v>
      </c>
      <c r="AE23" s="68">
        <v>39</v>
      </c>
      <c r="AF23" s="69">
        <f t="shared" si="9"/>
        <v>43479</v>
      </c>
      <c r="AG23" s="69">
        <f t="shared" si="10"/>
        <v>180</v>
      </c>
      <c r="AH23" s="54">
        <f t="shared" si="11"/>
        <v>180</v>
      </c>
      <c r="AI23" s="74">
        <f t="shared" si="12"/>
        <v>9</v>
      </c>
      <c r="AJ23" s="65">
        <f>IF(AI23&lt;&gt;"",VLOOKUP(AI23,Point!$A$3:$B$122,2),0)</f>
        <v>127</v>
      </c>
      <c r="AK23" s="66">
        <f t="shared" si="17"/>
        <v>406</v>
      </c>
      <c r="AL23" s="76"/>
      <c r="AM23" s="76"/>
      <c r="AN23" s="76"/>
      <c r="AO23" s="77"/>
      <c r="AP23" s="78" t="str">
        <f t="shared" si="13"/>
        <v/>
      </c>
      <c r="AQ23" s="78" t="str">
        <f t="shared" si="14"/>
        <v/>
      </c>
      <c r="AR23" s="65">
        <f>IF(AP23&lt;&gt;"",VLOOKUP(AQ23,Point!$A$3:$B$122,2),0)</f>
        <v>0</v>
      </c>
      <c r="AS23" s="66">
        <f t="shared" si="18"/>
        <v>406</v>
      </c>
    </row>
    <row r="24" spans="1:45" ht="13.7" customHeight="1" x14ac:dyDescent="0.2">
      <c r="A24" s="54">
        <v>20</v>
      </c>
      <c r="B24" s="55">
        <f t="shared" si="1"/>
        <v>210</v>
      </c>
      <c r="C24" s="56">
        <v>416</v>
      </c>
      <c r="D24" s="79" t="s">
        <v>283</v>
      </c>
      <c r="E24" s="79" t="s">
        <v>284</v>
      </c>
      <c r="F24" s="79" t="s">
        <v>155</v>
      </c>
      <c r="G24" s="58" t="s">
        <v>258</v>
      </c>
      <c r="H24" s="59" t="s">
        <v>52</v>
      </c>
      <c r="I24" s="60">
        <v>16</v>
      </c>
      <c r="J24" s="61">
        <f t="shared" si="2"/>
        <v>26</v>
      </c>
      <c r="K24" s="62" t="str">
        <f t="shared" si="3"/>
        <v/>
      </c>
      <c r="L24" s="91">
        <f t="shared" si="15"/>
        <v>416</v>
      </c>
      <c r="M24" s="60">
        <v>16</v>
      </c>
      <c r="N24" s="65">
        <f>IF(M24,VLOOKUP(M24,Point!$A$3:$B$122,2),0)</f>
        <v>113</v>
      </c>
      <c r="O24" s="66">
        <f t="shared" si="16"/>
        <v>416</v>
      </c>
      <c r="P24" s="67">
        <v>11</v>
      </c>
      <c r="Q24" s="64">
        <v>18</v>
      </c>
      <c r="R24" s="68">
        <v>46</v>
      </c>
      <c r="S24" s="69">
        <f t="shared" si="5"/>
        <v>40726</v>
      </c>
      <c r="T24" s="67">
        <v>11</v>
      </c>
      <c r="U24" s="64">
        <v>22</v>
      </c>
      <c r="V24" s="68">
        <v>7</v>
      </c>
      <c r="W24" s="69">
        <f t="shared" si="6"/>
        <v>40927</v>
      </c>
      <c r="X24" s="69">
        <f t="shared" si="7"/>
        <v>201</v>
      </c>
      <c r="Y24" s="67">
        <v>12</v>
      </c>
      <c r="Z24" s="64">
        <v>4</v>
      </c>
      <c r="AA24" s="68">
        <v>8</v>
      </c>
      <c r="AB24" s="69">
        <f t="shared" si="8"/>
        <v>43448</v>
      </c>
      <c r="AC24" s="67">
        <v>12</v>
      </c>
      <c r="AD24" s="64">
        <v>8</v>
      </c>
      <c r="AE24" s="68">
        <v>0</v>
      </c>
      <c r="AF24" s="69">
        <f t="shared" si="9"/>
        <v>43680</v>
      </c>
      <c r="AG24" s="69">
        <f t="shared" si="10"/>
        <v>232</v>
      </c>
      <c r="AH24" s="54">
        <f t="shared" si="11"/>
        <v>201</v>
      </c>
      <c r="AI24" s="74">
        <f t="shared" si="12"/>
        <v>26</v>
      </c>
      <c r="AJ24" s="65">
        <f>IF(AI24&lt;&gt;"",VLOOKUP(AI24,Point!$A$3:$B$122,2),0)</f>
        <v>97</v>
      </c>
      <c r="AK24" s="66">
        <f t="shared" si="17"/>
        <v>416</v>
      </c>
      <c r="AL24" s="76"/>
      <c r="AM24" s="76"/>
      <c r="AN24" s="76"/>
      <c r="AO24" s="77"/>
      <c r="AP24" s="78" t="str">
        <f t="shared" si="13"/>
        <v/>
      </c>
      <c r="AQ24" s="78" t="str">
        <f t="shared" si="14"/>
        <v/>
      </c>
      <c r="AR24" s="65">
        <f>IF(AP24&lt;&gt;"",VLOOKUP(AQ24,Point!$A$3:$B$122,2),0)</f>
        <v>0</v>
      </c>
      <c r="AS24" s="66">
        <f t="shared" si="18"/>
        <v>416</v>
      </c>
    </row>
    <row r="25" spans="1:45" ht="13.7" customHeight="1" x14ac:dyDescent="0.2">
      <c r="A25" s="54">
        <v>21</v>
      </c>
      <c r="B25" s="55">
        <f t="shared" si="1"/>
        <v>208</v>
      </c>
      <c r="C25" s="56">
        <v>433</v>
      </c>
      <c r="D25" s="57" t="s">
        <v>285</v>
      </c>
      <c r="E25" s="57" t="s">
        <v>213</v>
      </c>
      <c r="F25" s="57" t="s">
        <v>155</v>
      </c>
      <c r="G25" s="58" t="s">
        <v>258</v>
      </c>
      <c r="H25" s="59" t="s">
        <v>45</v>
      </c>
      <c r="I25" s="60">
        <v>19</v>
      </c>
      <c r="J25" s="61">
        <f t="shared" si="2"/>
        <v>22</v>
      </c>
      <c r="K25" s="62" t="str">
        <f t="shared" si="3"/>
        <v/>
      </c>
      <c r="L25" s="91">
        <f t="shared" si="15"/>
        <v>433</v>
      </c>
      <c r="M25" s="60">
        <v>19</v>
      </c>
      <c r="N25" s="65">
        <f>IF(M25,VLOOKUP(M25,Point!$A$3:$B$122,2),0)</f>
        <v>107</v>
      </c>
      <c r="O25" s="66">
        <f t="shared" si="16"/>
        <v>433</v>
      </c>
      <c r="P25" s="67">
        <v>11</v>
      </c>
      <c r="Q25" s="64">
        <v>44</v>
      </c>
      <c r="R25" s="68">
        <v>9</v>
      </c>
      <c r="S25" s="69">
        <f t="shared" si="5"/>
        <v>42249</v>
      </c>
      <c r="T25" s="67">
        <v>11</v>
      </c>
      <c r="U25" s="64">
        <v>47</v>
      </c>
      <c r="V25" s="68">
        <v>34</v>
      </c>
      <c r="W25" s="69">
        <f t="shared" si="6"/>
        <v>42454</v>
      </c>
      <c r="X25" s="69">
        <f t="shared" si="7"/>
        <v>205</v>
      </c>
      <c r="Y25" s="67">
        <v>12</v>
      </c>
      <c r="Z25" s="64">
        <v>17</v>
      </c>
      <c r="AA25" s="68">
        <v>25</v>
      </c>
      <c r="AB25" s="69">
        <f t="shared" si="8"/>
        <v>44245</v>
      </c>
      <c r="AC25" s="67">
        <v>12</v>
      </c>
      <c r="AD25" s="64">
        <v>20</v>
      </c>
      <c r="AE25" s="68">
        <v>42</v>
      </c>
      <c r="AF25" s="69">
        <f t="shared" si="9"/>
        <v>44442</v>
      </c>
      <c r="AG25" s="69">
        <f t="shared" si="10"/>
        <v>197</v>
      </c>
      <c r="AH25" s="54">
        <f t="shared" si="11"/>
        <v>197</v>
      </c>
      <c r="AI25" s="74">
        <f t="shared" si="12"/>
        <v>22</v>
      </c>
      <c r="AJ25" s="65">
        <f>IF(AI25&lt;&gt;"",VLOOKUP(AI25,Point!$A$3:$B$122,2),0)</f>
        <v>101</v>
      </c>
      <c r="AK25" s="66">
        <f t="shared" si="17"/>
        <v>433</v>
      </c>
      <c r="AL25" s="76"/>
      <c r="AM25" s="76"/>
      <c r="AN25" s="76"/>
      <c r="AO25" s="77"/>
      <c r="AP25" s="78" t="str">
        <f t="shared" si="13"/>
        <v/>
      </c>
      <c r="AQ25" s="78" t="str">
        <f t="shared" si="14"/>
        <v/>
      </c>
      <c r="AR25" s="65">
        <f>IF(AP25&lt;&gt;"",VLOOKUP(AQ25,Point!$A$3:$B$122,2),0)</f>
        <v>0</v>
      </c>
      <c r="AS25" s="66">
        <f t="shared" si="18"/>
        <v>433</v>
      </c>
    </row>
    <row r="26" spans="1:45" ht="13.7" customHeight="1" x14ac:dyDescent="0.2">
      <c r="A26" s="54">
        <f>IF(C26,RANK(B26,$B$5:$B$52),"")</f>
        <v>22</v>
      </c>
      <c r="B26" s="55">
        <f t="shared" si="1"/>
        <v>206</v>
      </c>
      <c r="C26" s="56">
        <v>461</v>
      </c>
      <c r="D26" s="57" t="s">
        <v>286</v>
      </c>
      <c r="E26" s="57" t="s">
        <v>287</v>
      </c>
      <c r="F26" s="57" t="s">
        <v>76</v>
      </c>
      <c r="G26" s="58" t="s">
        <v>258</v>
      </c>
      <c r="H26" s="59" t="s">
        <v>45</v>
      </c>
      <c r="I26" s="60">
        <v>40</v>
      </c>
      <c r="J26" s="61">
        <f t="shared" si="2"/>
        <v>11</v>
      </c>
      <c r="K26" s="62" t="str">
        <f t="shared" si="3"/>
        <v/>
      </c>
      <c r="L26" s="91">
        <f t="shared" si="15"/>
        <v>461</v>
      </c>
      <c r="M26" s="60">
        <v>40</v>
      </c>
      <c r="N26" s="65">
        <f>IF(M26,VLOOKUP(M26,Point!$A$3:$B$122,2),0)</f>
        <v>83</v>
      </c>
      <c r="O26" s="66">
        <f t="shared" si="16"/>
        <v>461</v>
      </c>
      <c r="P26" s="67">
        <v>11</v>
      </c>
      <c r="Q26" s="64">
        <v>38</v>
      </c>
      <c r="R26" s="68">
        <v>31</v>
      </c>
      <c r="S26" s="69">
        <f t="shared" si="5"/>
        <v>41911</v>
      </c>
      <c r="T26" s="67">
        <v>11</v>
      </c>
      <c r="U26" s="83">
        <v>41</v>
      </c>
      <c r="V26" s="84">
        <v>33</v>
      </c>
      <c r="W26" s="69">
        <f t="shared" si="6"/>
        <v>42093</v>
      </c>
      <c r="X26" s="69">
        <f t="shared" si="7"/>
        <v>182</v>
      </c>
      <c r="Y26" s="67">
        <v>12</v>
      </c>
      <c r="Z26" s="64">
        <v>15</v>
      </c>
      <c r="AA26" s="68">
        <v>14</v>
      </c>
      <c r="AB26" s="69">
        <f t="shared" si="8"/>
        <v>44114</v>
      </c>
      <c r="AC26" s="67">
        <v>12</v>
      </c>
      <c r="AD26" s="64">
        <v>18</v>
      </c>
      <c r="AE26" s="84">
        <v>29</v>
      </c>
      <c r="AF26" s="69">
        <f t="shared" si="9"/>
        <v>44309</v>
      </c>
      <c r="AG26" s="69">
        <f t="shared" si="10"/>
        <v>195</v>
      </c>
      <c r="AH26" s="54">
        <f t="shared" si="11"/>
        <v>182</v>
      </c>
      <c r="AI26" s="74">
        <f t="shared" si="12"/>
        <v>11</v>
      </c>
      <c r="AJ26" s="65">
        <f>IF(AI26&lt;&gt;"",VLOOKUP(AI26,Point!$A$3:$B$122,2),0)</f>
        <v>123</v>
      </c>
      <c r="AK26" s="66">
        <f t="shared" si="17"/>
        <v>461</v>
      </c>
      <c r="AL26" s="76"/>
      <c r="AM26" s="76"/>
      <c r="AN26" s="76"/>
      <c r="AO26" s="77"/>
      <c r="AP26" s="78" t="str">
        <f t="shared" si="13"/>
        <v/>
      </c>
      <c r="AQ26" s="78" t="str">
        <f t="shared" si="14"/>
        <v/>
      </c>
      <c r="AR26" s="65">
        <f>IF(AP26&lt;&gt;"",VLOOKUP(AQ26,Point!$A$3:$B$122,2),0)</f>
        <v>0</v>
      </c>
      <c r="AS26" s="66">
        <f t="shared" si="18"/>
        <v>461</v>
      </c>
    </row>
    <row r="27" spans="1:45" ht="13.7" customHeight="1" x14ac:dyDescent="0.2">
      <c r="A27" s="54">
        <f>IF(C27,RANK(B27,$B$5:$B$52),"")</f>
        <v>23</v>
      </c>
      <c r="B27" s="55">
        <f t="shared" si="1"/>
        <v>204</v>
      </c>
      <c r="C27" s="56">
        <v>435</v>
      </c>
      <c r="D27" s="57" t="s">
        <v>288</v>
      </c>
      <c r="E27" s="57" t="s">
        <v>244</v>
      </c>
      <c r="F27" s="57" t="s">
        <v>188</v>
      </c>
      <c r="G27" s="58" t="s">
        <v>258</v>
      </c>
      <c r="H27" s="59" t="s">
        <v>45</v>
      </c>
      <c r="I27" s="60">
        <v>21</v>
      </c>
      <c r="J27" s="61">
        <f t="shared" si="2"/>
        <v>22</v>
      </c>
      <c r="K27" s="62" t="str">
        <f t="shared" si="3"/>
        <v/>
      </c>
      <c r="L27" s="91">
        <f t="shared" si="15"/>
        <v>435</v>
      </c>
      <c r="M27" s="60">
        <v>21</v>
      </c>
      <c r="N27" s="65">
        <f>IF(M27,VLOOKUP(M27,Point!$A$3:$B$122,2),0)</f>
        <v>103</v>
      </c>
      <c r="O27" s="66">
        <f t="shared" si="16"/>
        <v>435</v>
      </c>
      <c r="P27" s="70"/>
      <c r="Q27" s="71"/>
      <c r="R27" s="72"/>
      <c r="S27" s="69">
        <v>11</v>
      </c>
      <c r="T27" s="70"/>
      <c r="U27" s="71"/>
      <c r="V27" s="72"/>
      <c r="W27" s="73" t="str">
        <f t="shared" si="6"/>
        <v/>
      </c>
      <c r="X27" s="73" t="str">
        <f t="shared" si="7"/>
        <v/>
      </c>
      <c r="Y27" s="67">
        <v>12</v>
      </c>
      <c r="Z27" s="64">
        <v>12</v>
      </c>
      <c r="AA27" s="68">
        <v>56</v>
      </c>
      <c r="AB27" s="69">
        <f t="shared" si="8"/>
        <v>43976</v>
      </c>
      <c r="AC27" s="67">
        <v>12</v>
      </c>
      <c r="AD27" s="64">
        <v>16</v>
      </c>
      <c r="AE27" s="68">
        <v>13</v>
      </c>
      <c r="AF27" s="69">
        <f t="shared" si="9"/>
        <v>44173</v>
      </c>
      <c r="AG27" s="69">
        <f t="shared" si="10"/>
        <v>197</v>
      </c>
      <c r="AH27" s="54">
        <f t="shared" si="11"/>
        <v>197</v>
      </c>
      <c r="AI27" s="74">
        <f t="shared" si="12"/>
        <v>22</v>
      </c>
      <c r="AJ27" s="65">
        <f>IF(AI27&lt;&gt;"",VLOOKUP(AI27,Point!$A$3:$B$122,2),0)</f>
        <v>101</v>
      </c>
      <c r="AK27" s="66">
        <f t="shared" si="17"/>
        <v>435</v>
      </c>
      <c r="AL27" s="76"/>
      <c r="AM27" s="76"/>
      <c r="AN27" s="76"/>
      <c r="AO27" s="77"/>
      <c r="AP27" s="78" t="str">
        <f t="shared" si="13"/>
        <v/>
      </c>
      <c r="AQ27" s="78" t="str">
        <f t="shared" si="14"/>
        <v/>
      </c>
      <c r="AR27" s="65">
        <f>IF(AP27&lt;&gt;"",VLOOKUP(AQ27,Point!$A$3:$B$122,2),0)</f>
        <v>0</v>
      </c>
      <c r="AS27" s="66">
        <f t="shared" si="18"/>
        <v>435</v>
      </c>
    </row>
    <row r="28" spans="1:45" ht="13.7" customHeight="1" x14ac:dyDescent="0.2">
      <c r="A28" s="54">
        <v>24</v>
      </c>
      <c r="B28" s="55">
        <f t="shared" si="1"/>
        <v>204</v>
      </c>
      <c r="C28" s="56">
        <v>415</v>
      </c>
      <c r="D28" s="57" t="s">
        <v>289</v>
      </c>
      <c r="E28" s="57" t="s">
        <v>290</v>
      </c>
      <c r="F28" s="57" t="s">
        <v>85</v>
      </c>
      <c r="G28" s="58" t="s">
        <v>258</v>
      </c>
      <c r="H28" s="59" t="s">
        <v>45</v>
      </c>
      <c r="I28" s="60">
        <v>34</v>
      </c>
      <c r="J28" s="61">
        <f t="shared" si="2"/>
        <v>15</v>
      </c>
      <c r="K28" s="62" t="str">
        <f t="shared" si="3"/>
        <v/>
      </c>
      <c r="L28" s="91">
        <f t="shared" si="15"/>
        <v>415</v>
      </c>
      <c r="M28" s="60">
        <v>34</v>
      </c>
      <c r="N28" s="65">
        <f>IF(M28,VLOOKUP(M28,Point!$A$3:$B$122,2),0)</f>
        <v>89</v>
      </c>
      <c r="O28" s="66">
        <f t="shared" si="16"/>
        <v>415</v>
      </c>
      <c r="P28" s="67">
        <v>11</v>
      </c>
      <c r="Q28" s="64">
        <v>27</v>
      </c>
      <c r="R28" s="68">
        <v>16</v>
      </c>
      <c r="S28" s="69">
        <f t="shared" ref="S28:S52" si="19">IF(R28&lt;&gt;"",P28*3600+Q28*60+R28,"")</f>
        <v>41236</v>
      </c>
      <c r="T28" s="67">
        <v>11</v>
      </c>
      <c r="U28" s="83">
        <v>30</v>
      </c>
      <c r="V28" s="84">
        <v>29</v>
      </c>
      <c r="W28" s="69">
        <f t="shared" si="6"/>
        <v>41429</v>
      </c>
      <c r="X28" s="69">
        <f t="shared" si="7"/>
        <v>193</v>
      </c>
      <c r="Y28" s="67">
        <v>12</v>
      </c>
      <c r="Z28" s="64">
        <v>0</v>
      </c>
      <c r="AA28" s="68">
        <v>10</v>
      </c>
      <c r="AB28" s="69">
        <f t="shared" si="8"/>
        <v>43210</v>
      </c>
      <c r="AC28" s="67">
        <v>12</v>
      </c>
      <c r="AD28" s="64">
        <v>3</v>
      </c>
      <c r="AE28" s="84">
        <v>48</v>
      </c>
      <c r="AF28" s="69">
        <f t="shared" si="9"/>
        <v>43428</v>
      </c>
      <c r="AG28" s="69">
        <f t="shared" si="10"/>
        <v>218</v>
      </c>
      <c r="AH28" s="54">
        <f t="shared" si="11"/>
        <v>193</v>
      </c>
      <c r="AI28" s="74">
        <f t="shared" si="12"/>
        <v>15</v>
      </c>
      <c r="AJ28" s="65">
        <f>IF(AI28&lt;&gt;"",VLOOKUP(AI28,Point!$A$3:$B$122,2),0)</f>
        <v>115</v>
      </c>
      <c r="AK28" s="66">
        <f t="shared" si="17"/>
        <v>415</v>
      </c>
      <c r="AL28" s="76"/>
      <c r="AM28" s="76"/>
      <c r="AN28" s="76"/>
      <c r="AO28" s="77"/>
      <c r="AP28" s="78" t="str">
        <f t="shared" si="13"/>
        <v/>
      </c>
      <c r="AQ28" s="78" t="str">
        <f t="shared" si="14"/>
        <v/>
      </c>
      <c r="AR28" s="65">
        <f>IF(AP28&lt;&gt;"",VLOOKUP(AQ28,Point!$A$3:$B$122,2),0)</f>
        <v>0</v>
      </c>
      <c r="AS28" s="66">
        <f t="shared" si="18"/>
        <v>415</v>
      </c>
    </row>
    <row r="29" spans="1:45" ht="13.7" customHeight="1" x14ac:dyDescent="0.2">
      <c r="A29" s="54">
        <f>IF(C29,RANK(B29,$B$5:$B$52),"")</f>
        <v>25</v>
      </c>
      <c r="B29" s="55">
        <f t="shared" si="1"/>
        <v>198</v>
      </c>
      <c r="C29" s="56">
        <v>429</v>
      </c>
      <c r="D29" s="57" t="s">
        <v>291</v>
      </c>
      <c r="E29" s="57" t="s">
        <v>292</v>
      </c>
      <c r="F29" s="57" t="s">
        <v>101</v>
      </c>
      <c r="G29" s="58" t="s">
        <v>258</v>
      </c>
      <c r="H29" s="59" t="s">
        <v>45</v>
      </c>
      <c r="I29" s="60">
        <v>30</v>
      </c>
      <c r="J29" s="61">
        <f t="shared" si="2"/>
        <v>20</v>
      </c>
      <c r="K29" s="62" t="str">
        <f t="shared" si="3"/>
        <v/>
      </c>
      <c r="L29" s="91">
        <f t="shared" si="15"/>
        <v>429</v>
      </c>
      <c r="M29" s="60">
        <v>30</v>
      </c>
      <c r="N29" s="65">
        <f>IF(M29,VLOOKUP(M29,Point!$A$3:$B$122,2),0)</f>
        <v>93</v>
      </c>
      <c r="O29" s="66">
        <f t="shared" si="16"/>
        <v>429</v>
      </c>
      <c r="P29" s="67">
        <v>11</v>
      </c>
      <c r="Q29" s="64">
        <v>26</v>
      </c>
      <c r="R29" s="68">
        <v>44</v>
      </c>
      <c r="S29" s="69">
        <f t="shared" si="19"/>
        <v>41204</v>
      </c>
      <c r="T29" s="67">
        <v>11</v>
      </c>
      <c r="U29" s="83">
        <v>30</v>
      </c>
      <c r="V29" s="84">
        <v>0</v>
      </c>
      <c r="W29" s="69">
        <f t="shared" si="6"/>
        <v>41400</v>
      </c>
      <c r="X29" s="69">
        <f t="shared" si="7"/>
        <v>196</v>
      </c>
      <c r="Y29" s="70"/>
      <c r="Z29" s="71"/>
      <c r="AA29" s="72"/>
      <c r="AB29" s="73" t="str">
        <f t="shared" si="8"/>
        <v/>
      </c>
      <c r="AC29" s="70"/>
      <c r="AD29" s="71"/>
      <c r="AE29" s="85"/>
      <c r="AF29" s="73" t="str">
        <f t="shared" si="9"/>
        <v/>
      </c>
      <c r="AG29" s="73" t="str">
        <f t="shared" si="10"/>
        <v/>
      </c>
      <c r="AH29" s="54">
        <f t="shared" si="11"/>
        <v>196</v>
      </c>
      <c r="AI29" s="74">
        <f t="shared" si="12"/>
        <v>20</v>
      </c>
      <c r="AJ29" s="65">
        <f>IF(AI29&lt;&gt;"",VLOOKUP(AI29,Point!$A$3:$B$122,2),0)</f>
        <v>105</v>
      </c>
      <c r="AK29" s="66">
        <f t="shared" si="17"/>
        <v>429</v>
      </c>
      <c r="AL29" s="76"/>
      <c r="AM29" s="76"/>
      <c r="AN29" s="76"/>
      <c r="AO29" s="77"/>
      <c r="AP29" s="78" t="str">
        <f t="shared" si="13"/>
        <v/>
      </c>
      <c r="AQ29" s="78" t="str">
        <f t="shared" si="14"/>
        <v/>
      </c>
      <c r="AR29" s="65">
        <f>IF(AP29&lt;&gt;"",VLOOKUP(AQ29,Point!$A$3:$B$122,2),0)</f>
        <v>0</v>
      </c>
      <c r="AS29" s="66">
        <f t="shared" si="18"/>
        <v>429</v>
      </c>
    </row>
    <row r="30" spans="1:45" ht="13.7" customHeight="1" x14ac:dyDescent="0.2">
      <c r="A30" s="54">
        <f>IF(C30,RANK(B30,$B$5:$B$52),"")</f>
        <v>26</v>
      </c>
      <c r="B30" s="80">
        <f t="shared" si="1"/>
        <v>195</v>
      </c>
      <c r="C30" s="81">
        <v>485</v>
      </c>
      <c r="D30" s="57" t="s">
        <v>293</v>
      </c>
      <c r="E30" s="57" t="s">
        <v>294</v>
      </c>
      <c r="F30" s="57" t="s">
        <v>295</v>
      </c>
      <c r="G30" s="58" t="s">
        <v>258</v>
      </c>
      <c r="H30" s="59" t="s">
        <v>45</v>
      </c>
      <c r="I30" s="60">
        <v>22</v>
      </c>
      <c r="J30" s="61">
        <f t="shared" si="2"/>
        <v>29</v>
      </c>
      <c r="K30" s="62" t="str">
        <f t="shared" si="3"/>
        <v/>
      </c>
      <c r="L30" s="91">
        <f t="shared" si="15"/>
        <v>485</v>
      </c>
      <c r="M30" s="60">
        <v>22</v>
      </c>
      <c r="N30" s="65">
        <f>IF(M30,VLOOKUP(M30,Point!$A$3:$B$122,2),0)</f>
        <v>101</v>
      </c>
      <c r="O30" s="66">
        <f t="shared" si="16"/>
        <v>485</v>
      </c>
      <c r="P30" s="67">
        <v>11</v>
      </c>
      <c r="Q30" s="64">
        <v>39</v>
      </c>
      <c r="R30" s="68">
        <v>58</v>
      </c>
      <c r="S30" s="69">
        <f t="shared" si="19"/>
        <v>41998</v>
      </c>
      <c r="T30" s="67">
        <v>11</v>
      </c>
      <c r="U30" s="83">
        <v>44</v>
      </c>
      <c r="V30" s="84">
        <v>39</v>
      </c>
      <c r="W30" s="69">
        <f t="shared" si="6"/>
        <v>42279</v>
      </c>
      <c r="X30" s="69">
        <f t="shared" si="7"/>
        <v>281</v>
      </c>
      <c r="Y30" s="67">
        <v>12</v>
      </c>
      <c r="Z30" s="64">
        <v>15</v>
      </c>
      <c r="AA30" s="68">
        <v>52</v>
      </c>
      <c r="AB30" s="69">
        <f t="shared" si="8"/>
        <v>44152</v>
      </c>
      <c r="AC30" s="67">
        <v>12</v>
      </c>
      <c r="AD30" s="64">
        <v>19</v>
      </c>
      <c r="AE30" s="84">
        <v>30</v>
      </c>
      <c r="AF30" s="69">
        <f t="shared" si="9"/>
        <v>44370</v>
      </c>
      <c r="AG30" s="69">
        <f t="shared" si="10"/>
        <v>218</v>
      </c>
      <c r="AH30" s="54">
        <f t="shared" si="11"/>
        <v>218</v>
      </c>
      <c r="AI30" s="74">
        <f t="shared" si="12"/>
        <v>29</v>
      </c>
      <c r="AJ30" s="65">
        <f>IF(AI30&lt;&gt;"",VLOOKUP(AI30,Point!$A$3:$B$122,2),0)</f>
        <v>94</v>
      </c>
      <c r="AK30" s="66">
        <f t="shared" si="17"/>
        <v>485</v>
      </c>
      <c r="AL30" s="76"/>
      <c r="AM30" s="76"/>
      <c r="AN30" s="76"/>
      <c r="AO30" s="77"/>
      <c r="AP30" s="78" t="str">
        <f t="shared" si="13"/>
        <v/>
      </c>
      <c r="AQ30" s="78" t="str">
        <f t="shared" si="14"/>
        <v/>
      </c>
      <c r="AR30" s="65">
        <f>IF(AP30&lt;&gt;"",VLOOKUP(AQ30,Point!$A$3:$B$122,2),0)</f>
        <v>0</v>
      </c>
      <c r="AS30" s="66">
        <f t="shared" si="18"/>
        <v>485</v>
      </c>
    </row>
    <row r="31" spans="1:45" ht="13.7" customHeight="1" x14ac:dyDescent="0.2">
      <c r="A31" s="54">
        <f>IF(C31,RANK(B31,$B$5:$B$52),"")</f>
        <v>27</v>
      </c>
      <c r="B31" s="55">
        <f t="shared" si="1"/>
        <v>190</v>
      </c>
      <c r="C31" s="56">
        <v>450</v>
      </c>
      <c r="D31" s="79" t="s">
        <v>296</v>
      </c>
      <c r="E31" s="79" t="s">
        <v>297</v>
      </c>
      <c r="F31" s="79" t="s">
        <v>194</v>
      </c>
      <c r="G31" s="58" t="s">
        <v>258</v>
      </c>
      <c r="H31" s="59" t="s">
        <v>52</v>
      </c>
      <c r="I31" s="60">
        <v>25</v>
      </c>
      <c r="J31" s="61">
        <f t="shared" si="2"/>
        <v>31</v>
      </c>
      <c r="K31" s="62" t="str">
        <f t="shared" si="3"/>
        <v/>
      </c>
      <c r="L31" s="91">
        <f t="shared" si="15"/>
        <v>450</v>
      </c>
      <c r="M31" s="60">
        <v>25</v>
      </c>
      <c r="N31" s="65">
        <f>IF(M31,VLOOKUP(M31,Point!$A$3:$B$122,2),0)</f>
        <v>98</v>
      </c>
      <c r="O31" s="66">
        <f t="shared" si="16"/>
        <v>450</v>
      </c>
      <c r="P31" s="67">
        <v>11</v>
      </c>
      <c r="Q31" s="64">
        <v>20</v>
      </c>
      <c r="R31" s="68">
        <v>35</v>
      </c>
      <c r="S31" s="69">
        <f t="shared" si="19"/>
        <v>40835</v>
      </c>
      <c r="T31" s="67">
        <v>11</v>
      </c>
      <c r="U31" s="64">
        <v>24</v>
      </c>
      <c r="V31" s="68">
        <v>27</v>
      </c>
      <c r="W31" s="69">
        <f t="shared" si="6"/>
        <v>41067</v>
      </c>
      <c r="X31" s="69">
        <f t="shared" si="7"/>
        <v>232</v>
      </c>
      <c r="Y31" s="67">
        <v>12</v>
      </c>
      <c r="Z31" s="64">
        <v>10</v>
      </c>
      <c r="AA31" s="68">
        <v>4</v>
      </c>
      <c r="AB31" s="69">
        <f t="shared" si="8"/>
        <v>43804</v>
      </c>
      <c r="AC31" s="67">
        <v>12</v>
      </c>
      <c r="AD31" s="64">
        <v>14</v>
      </c>
      <c r="AE31" s="68">
        <v>42</v>
      </c>
      <c r="AF31" s="69">
        <f t="shared" si="9"/>
        <v>44082</v>
      </c>
      <c r="AG31" s="69">
        <f t="shared" si="10"/>
        <v>278</v>
      </c>
      <c r="AH31" s="54">
        <f t="shared" si="11"/>
        <v>232</v>
      </c>
      <c r="AI31" s="74">
        <f t="shared" si="12"/>
        <v>31</v>
      </c>
      <c r="AJ31" s="65">
        <f>IF(AI31&lt;&gt;"",VLOOKUP(AI31,Point!$A$3:$B$122,2),0)</f>
        <v>92</v>
      </c>
      <c r="AK31" s="66">
        <f t="shared" si="17"/>
        <v>450</v>
      </c>
      <c r="AL31" s="76"/>
      <c r="AM31" s="76"/>
      <c r="AN31" s="76"/>
      <c r="AO31" s="77"/>
      <c r="AP31" s="78" t="str">
        <f t="shared" si="13"/>
        <v/>
      </c>
      <c r="AQ31" s="78" t="str">
        <f t="shared" si="14"/>
        <v/>
      </c>
      <c r="AR31" s="65">
        <f>IF(AP31&lt;&gt;"",VLOOKUP(AQ31,Point!$A$3:$B$122,2),0)</f>
        <v>0</v>
      </c>
      <c r="AS31" s="66">
        <f t="shared" si="18"/>
        <v>450</v>
      </c>
    </row>
    <row r="32" spans="1:45" ht="13.7" customHeight="1" x14ac:dyDescent="0.2">
      <c r="A32" s="54">
        <f>IF(C32,RANK(B32,$B$5:$B$52),"")</f>
        <v>28</v>
      </c>
      <c r="B32" s="55">
        <f t="shared" si="1"/>
        <v>188</v>
      </c>
      <c r="C32" s="56">
        <v>420</v>
      </c>
      <c r="D32" s="57" t="s">
        <v>298</v>
      </c>
      <c r="E32" s="57" t="s">
        <v>299</v>
      </c>
      <c r="F32" s="57" t="s">
        <v>191</v>
      </c>
      <c r="G32" s="58" t="s">
        <v>258</v>
      </c>
      <c r="H32" s="59" t="s">
        <v>45</v>
      </c>
      <c r="I32" s="60">
        <v>24</v>
      </c>
      <c r="J32" s="61">
        <f t="shared" si="2"/>
        <v>34</v>
      </c>
      <c r="K32" s="62" t="str">
        <f t="shared" si="3"/>
        <v/>
      </c>
      <c r="L32" s="91">
        <f t="shared" si="15"/>
        <v>420</v>
      </c>
      <c r="M32" s="60">
        <v>24</v>
      </c>
      <c r="N32" s="65">
        <f>IF(M32,VLOOKUP(M32,Point!$A$3:$B$122,2),0)</f>
        <v>99</v>
      </c>
      <c r="O32" s="66">
        <f t="shared" si="16"/>
        <v>420</v>
      </c>
      <c r="P32" s="67">
        <v>11</v>
      </c>
      <c r="Q32" s="64">
        <v>28</v>
      </c>
      <c r="R32" s="68">
        <v>28</v>
      </c>
      <c r="S32" s="69">
        <f t="shared" si="19"/>
        <v>41308</v>
      </c>
      <c r="T32" s="67">
        <v>11</v>
      </c>
      <c r="U32" s="64">
        <v>32</v>
      </c>
      <c r="V32" s="68">
        <v>31</v>
      </c>
      <c r="W32" s="69">
        <f t="shared" si="6"/>
        <v>41551</v>
      </c>
      <c r="X32" s="69">
        <f t="shared" si="7"/>
        <v>243</v>
      </c>
      <c r="Y32" s="67">
        <v>12</v>
      </c>
      <c r="Z32" s="64">
        <v>11</v>
      </c>
      <c r="AA32" s="68">
        <v>45</v>
      </c>
      <c r="AB32" s="69">
        <f t="shared" si="8"/>
        <v>43905</v>
      </c>
      <c r="AC32" s="67">
        <v>12</v>
      </c>
      <c r="AD32" s="64">
        <v>15</v>
      </c>
      <c r="AE32" s="68">
        <v>41</v>
      </c>
      <c r="AF32" s="69">
        <f t="shared" si="9"/>
        <v>44141</v>
      </c>
      <c r="AG32" s="69">
        <f t="shared" si="10"/>
        <v>236</v>
      </c>
      <c r="AH32" s="54">
        <f t="shared" si="11"/>
        <v>236</v>
      </c>
      <c r="AI32" s="74">
        <f t="shared" si="12"/>
        <v>34</v>
      </c>
      <c r="AJ32" s="65">
        <f>IF(AI32&lt;&gt;"",VLOOKUP(AI32,Point!$A$3:$B$122,2),0)</f>
        <v>89</v>
      </c>
      <c r="AK32" s="66">
        <f t="shared" si="17"/>
        <v>420</v>
      </c>
      <c r="AL32" s="76"/>
      <c r="AM32" s="76"/>
      <c r="AN32" s="76"/>
      <c r="AO32" s="77"/>
      <c r="AP32" s="78" t="str">
        <f t="shared" si="13"/>
        <v/>
      </c>
      <c r="AQ32" s="78" t="str">
        <f t="shared" si="14"/>
        <v/>
      </c>
      <c r="AR32" s="65">
        <f>IF(AP32&lt;&gt;"",VLOOKUP(AQ32,Point!$A$3:$B$122,2),0)</f>
        <v>0</v>
      </c>
      <c r="AS32" s="66">
        <f t="shared" si="18"/>
        <v>420</v>
      </c>
    </row>
    <row r="33" spans="1:45" ht="13.7" customHeight="1" x14ac:dyDescent="0.2">
      <c r="A33" s="54">
        <v>29</v>
      </c>
      <c r="B33" s="55">
        <f t="shared" si="1"/>
        <v>188</v>
      </c>
      <c r="C33" s="56">
        <v>471</v>
      </c>
      <c r="D33" s="57" t="s">
        <v>131</v>
      </c>
      <c r="E33" s="57" t="s">
        <v>300</v>
      </c>
      <c r="F33" s="57" t="s">
        <v>101</v>
      </c>
      <c r="G33" s="58" t="s">
        <v>258</v>
      </c>
      <c r="H33" s="59" t="s">
        <v>45</v>
      </c>
      <c r="I33" s="60">
        <v>28</v>
      </c>
      <c r="J33" s="61">
        <f t="shared" si="2"/>
        <v>30</v>
      </c>
      <c r="K33" s="62" t="str">
        <f t="shared" si="3"/>
        <v/>
      </c>
      <c r="L33" s="91">
        <f t="shared" si="15"/>
        <v>471</v>
      </c>
      <c r="M33" s="60">
        <v>28</v>
      </c>
      <c r="N33" s="65">
        <f>IF(M33,VLOOKUP(M33,Point!$A$3:$B$122,2),0)</f>
        <v>95</v>
      </c>
      <c r="O33" s="66">
        <f t="shared" si="16"/>
        <v>471</v>
      </c>
      <c r="P33" s="67">
        <v>11</v>
      </c>
      <c r="Q33" s="64">
        <v>31</v>
      </c>
      <c r="R33" s="68">
        <v>31</v>
      </c>
      <c r="S33" s="69">
        <f t="shared" si="19"/>
        <v>41491</v>
      </c>
      <c r="T33" s="67">
        <v>11</v>
      </c>
      <c r="U33" s="64">
        <v>35</v>
      </c>
      <c r="V33" s="68">
        <v>31</v>
      </c>
      <c r="W33" s="69">
        <f t="shared" si="6"/>
        <v>41731</v>
      </c>
      <c r="X33" s="69">
        <f t="shared" si="7"/>
        <v>240</v>
      </c>
      <c r="Y33" s="67">
        <v>12</v>
      </c>
      <c r="Z33" s="64">
        <v>14</v>
      </c>
      <c r="AA33" s="68">
        <v>29</v>
      </c>
      <c r="AB33" s="69">
        <f t="shared" si="8"/>
        <v>44069</v>
      </c>
      <c r="AC33" s="67">
        <v>12</v>
      </c>
      <c r="AD33" s="64">
        <v>18</v>
      </c>
      <c r="AE33" s="68">
        <v>20</v>
      </c>
      <c r="AF33" s="69">
        <f t="shared" si="9"/>
        <v>44300</v>
      </c>
      <c r="AG33" s="69">
        <f t="shared" si="10"/>
        <v>231</v>
      </c>
      <c r="AH33" s="54">
        <f t="shared" si="11"/>
        <v>231</v>
      </c>
      <c r="AI33" s="74">
        <f t="shared" si="12"/>
        <v>30</v>
      </c>
      <c r="AJ33" s="65">
        <f>IF(AI33&lt;&gt;"",VLOOKUP(AI33,Point!$A$3:$B$122,2),0)</f>
        <v>93</v>
      </c>
      <c r="AK33" s="66">
        <f t="shared" si="17"/>
        <v>471</v>
      </c>
      <c r="AL33" s="76"/>
      <c r="AM33" s="76"/>
      <c r="AN33" s="76"/>
      <c r="AO33" s="77"/>
      <c r="AP33" s="78" t="str">
        <f t="shared" si="13"/>
        <v/>
      </c>
      <c r="AQ33" s="78" t="str">
        <f t="shared" si="14"/>
        <v/>
      </c>
      <c r="AR33" s="65">
        <f>IF(AP33&lt;&gt;"",VLOOKUP(AQ33,Point!$A$3:$B$122,2),0)</f>
        <v>0</v>
      </c>
      <c r="AS33" s="66">
        <f t="shared" si="18"/>
        <v>471</v>
      </c>
    </row>
    <row r="34" spans="1:45" ht="13.7" customHeight="1" x14ac:dyDescent="0.2">
      <c r="A34" s="54">
        <v>30</v>
      </c>
      <c r="B34" s="55">
        <f t="shared" si="1"/>
        <v>186</v>
      </c>
      <c r="C34" s="56">
        <v>462</v>
      </c>
      <c r="D34" s="57" t="s">
        <v>301</v>
      </c>
      <c r="E34" s="57" t="s">
        <v>266</v>
      </c>
      <c r="F34" s="57" t="s">
        <v>208</v>
      </c>
      <c r="G34" s="58" t="s">
        <v>258</v>
      </c>
      <c r="H34" s="59" t="s">
        <v>45</v>
      </c>
      <c r="I34" s="60">
        <v>48</v>
      </c>
      <c r="J34" s="61">
        <f t="shared" si="2"/>
        <v>17</v>
      </c>
      <c r="K34" s="62" t="str">
        <f t="shared" si="3"/>
        <v/>
      </c>
      <c r="L34" s="91">
        <f t="shared" si="15"/>
        <v>462</v>
      </c>
      <c r="M34" s="60">
        <v>48</v>
      </c>
      <c r="N34" s="65">
        <f>IF(M34,VLOOKUP(M34,Point!$A$3:$B$122,2),0)</f>
        <v>75</v>
      </c>
      <c r="O34" s="66">
        <f t="shared" si="16"/>
        <v>462</v>
      </c>
      <c r="P34" s="67">
        <v>11</v>
      </c>
      <c r="Q34" s="64">
        <v>31</v>
      </c>
      <c r="R34" s="68">
        <v>3</v>
      </c>
      <c r="S34" s="69">
        <f t="shared" si="19"/>
        <v>41463</v>
      </c>
      <c r="T34" s="67">
        <v>11</v>
      </c>
      <c r="U34" s="64">
        <v>34</v>
      </c>
      <c r="V34" s="68">
        <v>28</v>
      </c>
      <c r="W34" s="69">
        <f t="shared" si="6"/>
        <v>41668</v>
      </c>
      <c r="X34" s="69">
        <f t="shared" si="7"/>
        <v>205</v>
      </c>
      <c r="Y34" s="67">
        <v>12</v>
      </c>
      <c r="Z34" s="64">
        <v>5</v>
      </c>
      <c r="AA34" s="68">
        <v>37</v>
      </c>
      <c r="AB34" s="69">
        <f t="shared" si="8"/>
        <v>43537</v>
      </c>
      <c r="AC34" s="67">
        <v>12</v>
      </c>
      <c r="AD34" s="64">
        <v>8</v>
      </c>
      <c r="AE34" s="68">
        <v>51</v>
      </c>
      <c r="AF34" s="69">
        <f t="shared" si="9"/>
        <v>43731</v>
      </c>
      <c r="AG34" s="69">
        <f t="shared" si="10"/>
        <v>194</v>
      </c>
      <c r="AH34" s="54">
        <f t="shared" si="11"/>
        <v>194</v>
      </c>
      <c r="AI34" s="74">
        <f t="shared" si="12"/>
        <v>17</v>
      </c>
      <c r="AJ34" s="65">
        <f>IF(AI34&lt;&gt;"",VLOOKUP(AI34,Point!$A$3:$B$122,2),0)</f>
        <v>111</v>
      </c>
      <c r="AK34" s="66">
        <f t="shared" si="17"/>
        <v>462</v>
      </c>
      <c r="AL34" s="76"/>
      <c r="AM34" s="76"/>
      <c r="AN34" s="76"/>
      <c r="AO34" s="77"/>
      <c r="AP34" s="78" t="str">
        <f t="shared" si="13"/>
        <v/>
      </c>
      <c r="AQ34" s="78" t="str">
        <f t="shared" si="14"/>
        <v/>
      </c>
      <c r="AR34" s="65">
        <f>IF(AP34&lt;&gt;"",VLOOKUP(AQ34,Point!$A$3:$B$122,2),0)</f>
        <v>0</v>
      </c>
      <c r="AS34" s="66">
        <f t="shared" si="18"/>
        <v>462</v>
      </c>
    </row>
    <row r="35" spans="1:45" ht="13.7" customHeight="1" x14ac:dyDescent="0.2">
      <c r="A35" s="54">
        <f>IF(C35,RANK(B35,$B$5:$B$52),"")</f>
        <v>31</v>
      </c>
      <c r="B35" s="55">
        <f t="shared" si="1"/>
        <v>185</v>
      </c>
      <c r="C35" s="56">
        <v>441</v>
      </c>
      <c r="D35" s="79" t="s">
        <v>302</v>
      </c>
      <c r="E35" s="79" t="s">
        <v>303</v>
      </c>
      <c r="F35" s="79" t="s">
        <v>82</v>
      </c>
      <c r="G35" s="58" t="s">
        <v>258</v>
      </c>
      <c r="H35" s="59" t="s">
        <v>52</v>
      </c>
      <c r="I35" s="60">
        <v>33</v>
      </c>
      <c r="J35" s="61">
        <f t="shared" si="2"/>
        <v>28</v>
      </c>
      <c r="K35" s="62" t="str">
        <f t="shared" si="3"/>
        <v/>
      </c>
      <c r="L35" s="91">
        <f t="shared" si="15"/>
        <v>441</v>
      </c>
      <c r="M35" s="60">
        <v>33</v>
      </c>
      <c r="N35" s="65">
        <f>IF(M35,VLOOKUP(M35,Point!$A$3:$B$122,2),0)</f>
        <v>90</v>
      </c>
      <c r="O35" s="66">
        <f t="shared" si="16"/>
        <v>441</v>
      </c>
      <c r="P35" s="67">
        <v>11</v>
      </c>
      <c r="Q35" s="64">
        <v>25</v>
      </c>
      <c r="R35" s="68">
        <v>0</v>
      </c>
      <c r="S35" s="69">
        <f t="shared" si="19"/>
        <v>41100</v>
      </c>
      <c r="T35" s="67">
        <v>11</v>
      </c>
      <c r="U35" s="64">
        <v>28</v>
      </c>
      <c r="V35" s="68">
        <v>44</v>
      </c>
      <c r="W35" s="69">
        <f t="shared" si="6"/>
        <v>41324</v>
      </c>
      <c r="X35" s="69">
        <f t="shared" si="7"/>
        <v>224</v>
      </c>
      <c r="Y35" s="67">
        <v>12</v>
      </c>
      <c r="Z35" s="64">
        <v>9</v>
      </c>
      <c r="AA35" s="68">
        <v>16</v>
      </c>
      <c r="AB35" s="69">
        <f t="shared" si="8"/>
        <v>43756</v>
      </c>
      <c r="AC35" s="67">
        <v>12</v>
      </c>
      <c r="AD35" s="64">
        <v>12</v>
      </c>
      <c r="AE35" s="68">
        <v>46</v>
      </c>
      <c r="AF35" s="69">
        <f t="shared" si="9"/>
        <v>43966</v>
      </c>
      <c r="AG35" s="69">
        <f t="shared" si="10"/>
        <v>210</v>
      </c>
      <c r="AH35" s="54">
        <f t="shared" si="11"/>
        <v>210</v>
      </c>
      <c r="AI35" s="74">
        <f t="shared" si="12"/>
        <v>28</v>
      </c>
      <c r="AJ35" s="65">
        <f>IF(AI35&lt;&gt;"",VLOOKUP(AI35,Point!$A$3:$B$122,2),0)</f>
        <v>95</v>
      </c>
      <c r="AK35" s="66">
        <f t="shared" si="17"/>
        <v>441</v>
      </c>
      <c r="AL35" s="76"/>
      <c r="AM35" s="76"/>
      <c r="AN35" s="76"/>
      <c r="AO35" s="77"/>
      <c r="AP35" s="78" t="str">
        <f t="shared" si="13"/>
        <v/>
      </c>
      <c r="AQ35" s="78" t="str">
        <f t="shared" si="14"/>
        <v/>
      </c>
      <c r="AR35" s="65">
        <f>IF(AP35&lt;&gt;"",VLOOKUP(AQ35,Point!$A$3:$B$122,2),0)</f>
        <v>0</v>
      </c>
      <c r="AS35" s="66">
        <f t="shared" si="18"/>
        <v>441</v>
      </c>
    </row>
    <row r="36" spans="1:45" ht="13.7" customHeight="1" x14ac:dyDescent="0.2">
      <c r="A36" s="54">
        <v>32</v>
      </c>
      <c r="B36" s="55">
        <f t="shared" si="1"/>
        <v>184</v>
      </c>
      <c r="C36" s="56">
        <v>446</v>
      </c>
      <c r="D36" s="57" t="s">
        <v>304</v>
      </c>
      <c r="E36" s="57" t="s">
        <v>235</v>
      </c>
      <c r="F36" s="57" t="s">
        <v>82</v>
      </c>
      <c r="G36" s="58" t="s">
        <v>258</v>
      </c>
      <c r="H36" s="59" t="s">
        <v>45</v>
      </c>
      <c r="I36" s="60">
        <v>23</v>
      </c>
      <c r="J36" s="61">
        <f t="shared" si="2"/>
        <v>39</v>
      </c>
      <c r="K36" s="62" t="str">
        <f t="shared" si="3"/>
        <v/>
      </c>
      <c r="L36" s="91">
        <f t="shared" si="15"/>
        <v>446</v>
      </c>
      <c r="M36" s="60">
        <v>23</v>
      </c>
      <c r="N36" s="65">
        <f>IF(M36,VLOOKUP(M36,Point!$A$3:$B$122,2),0)</f>
        <v>100</v>
      </c>
      <c r="O36" s="66">
        <f t="shared" si="16"/>
        <v>446</v>
      </c>
      <c r="P36" s="67">
        <v>11</v>
      </c>
      <c r="Q36" s="64">
        <v>26</v>
      </c>
      <c r="R36" s="68">
        <v>12</v>
      </c>
      <c r="S36" s="69">
        <f t="shared" si="19"/>
        <v>41172</v>
      </c>
      <c r="T36" s="67">
        <v>11</v>
      </c>
      <c r="U36" s="64">
        <v>30</v>
      </c>
      <c r="V36" s="68">
        <v>49</v>
      </c>
      <c r="W36" s="69">
        <f t="shared" si="6"/>
        <v>41449</v>
      </c>
      <c r="X36" s="69">
        <f t="shared" si="7"/>
        <v>277</v>
      </c>
      <c r="Y36" s="70"/>
      <c r="Z36" s="71"/>
      <c r="AA36" s="72"/>
      <c r="AB36" s="73" t="str">
        <f t="shared" si="8"/>
        <v/>
      </c>
      <c r="AC36" s="70"/>
      <c r="AD36" s="71"/>
      <c r="AE36" s="72"/>
      <c r="AF36" s="73" t="str">
        <f t="shared" si="9"/>
        <v/>
      </c>
      <c r="AG36" s="73" t="str">
        <f t="shared" si="10"/>
        <v/>
      </c>
      <c r="AH36" s="54">
        <f t="shared" si="11"/>
        <v>277</v>
      </c>
      <c r="AI36" s="74">
        <f t="shared" si="12"/>
        <v>39</v>
      </c>
      <c r="AJ36" s="65">
        <f>IF(AI36&lt;&gt;"",VLOOKUP(AI36,Point!$A$3:$B$122,2),0)</f>
        <v>84</v>
      </c>
      <c r="AK36" s="66">
        <f t="shared" si="17"/>
        <v>446</v>
      </c>
      <c r="AL36" s="76"/>
      <c r="AM36" s="76"/>
      <c r="AN36" s="76"/>
      <c r="AO36" s="77"/>
      <c r="AP36" s="78" t="str">
        <f t="shared" si="13"/>
        <v/>
      </c>
      <c r="AQ36" s="78" t="str">
        <f t="shared" si="14"/>
        <v/>
      </c>
      <c r="AR36" s="65">
        <f>IF(AP36&lt;&gt;"",VLOOKUP(AQ36,Point!$A$3:$B$122,2),0)</f>
        <v>0</v>
      </c>
      <c r="AS36" s="66">
        <f t="shared" si="18"/>
        <v>446</v>
      </c>
    </row>
    <row r="37" spans="1:45" ht="13.7" customHeight="1" x14ac:dyDescent="0.2">
      <c r="A37" s="54">
        <f>IF(C37,RANK(B37,$B$5:$B$52),"")</f>
        <v>33</v>
      </c>
      <c r="B37" s="55">
        <f t="shared" si="1"/>
        <v>178</v>
      </c>
      <c r="C37" s="56">
        <v>426</v>
      </c>
      <c r="D37" s="79" t="s">
        <v>305</v>
      </c>
      <c r="E37" s="79" t="s">
        <v>306</v>
      </c>
      <c r="F37" s="79" t="s">
        <v>307</v>
      </c>
      <c r="G37" s="58" t="s">
        <v>258</v>
      </c>
      <c r="H37" s="59" t="s">
        <v>52</v>
      </c>
      <c r="I37" s="60">
        <v>32</v>
      </c>
      <c r="J37" s="61">
        <f t="shared" si="2"/>
        <v>36</v>
      </c>
      <c r="K37" s="62" t="str">
        <f t="shared" si="3"/>
        <v/>
      </c>
      <c r="L37" s="91">
        <f t="shared" si="15"/>
        <v>426</v>
      </c>
      <c r="M37" s="60">
        <v>32</v>
      </c>
      <c r="N37" s="65">
        <f>IF(M37,VLOOKUP(M37,Point!$A$3:$B$122,2),0)</f>
        <v>91</v>
      </c>
      <c r="O37" s="66">
        <f t="shared" si="16"/>
        <v>426</v>
      </c>
      <c r="P37" s="67">
        <v>11</v>
      </c>
      <c r="Q37" s="64">
        <v>27</v>
      </c>
      <c r="R37" s="68">
        <v>46</v>
      </c>
      <c r="S37" s="69">
        <f t="shared" si="19"/>
        <v>41266</v>
      </c>
      <c r="T37" s="67">
        <v>11</v>
      </c>
      <c r="U37" s="64">
        <v>32</v>
      </c>
      <c r="V37" s="68">
        <v>1</v>
      </c>
      <c r="W37" s="69">
        <f t="shared" si="6"/>
        <v>41521</v>
      </c>
      <c r="X37" s="69">
        <f t="shared" si="7"/>
        <v>255</v>
      </c>
      <c r="Y37" s="67">
        <v>12</v>
      </c>
      <c r="Z37" s="64">
        <v>13</v>
      </c>
      <c r="AA37" s="68">
        <v>24</v>
      </c>
      <c r="AB37" s="69">
        <f t="shared" si="8"/>
        <v>44004</v>
      </c>
      <c r="AC37" s="67">
        <v>12</v>
      </c>
      <c r="AD37" s="64">
        <v>25</v>
      </c>
      <c r="AE37" s="68">
        <v>8</v>
      </c>
      <c r="AF37" s="69">
        <f t="shared" si="9"/>
        <v>44708</v>
      </c>
      <c r="AG37" s="69">
        <f t="shared" si="10"/>
        <v>704</v>
      </c>
      <c r="AH37" s="54">
        <f t="shared" si="11"/>
        <v>255</v>
      </c>
      <c r="AI37" s="74">
        <f t="shared" si="12"/>
        <v>36</v>
      </c>
      <c r="AJ37" s="65">
        <f>IF(AI37&lt;&gt;"",VLOOKUP(AI37,Point!$A$3:$B$122,2),0)</f>
        <v>87</v>
      </c>
      <c r="AK37" s="66">
        <f t="shared" si="17"/>
        <v>426</v>
      </c>
      <c r="AL37" s="76"/>
      <c r="AM37" s="76"/>
      <c r="AN37" s="76"/>
      <c r="AO37" s="77"/>
      <c r="AP37" s="78" t="str">
        <f t="shared" si="13"/>
        <v/>
      </c>
      <c r="AQ37" s="78" t="str">
        <f t="shared" si="14"/>
        <v/>
      </c>
      <c r="AR37" s="65">
        <f>IF(AP37&lt;&gt;"",VLOOKUP(AQ37,Point!$A$3:$B$122,2),0)</f>
        <v>0</v>
      </c>
      <c r="AS37" s="66">
        <f t="shared" si="18"/>
        <v>426</v>
      </c>
    </row>
    <row r="38" spans="1:45" ht="13.7" customHeight="1" x14ac:dyDescent="0.2">
      <c r="A38" s="54">
        <f>IF(C38,RANK(B38,$B$5:$B$52),"")</f>
        <v>34</v>
      </c>
      <c r="B38" s="55">
        <f t="shared" si="1"/>
        <v>176</v>
      </c>
      <c r="C38" s="56">
        <v>455</v>
      </c>
      <c r="D38" s="57" t="s">
        <v>308</v>
      </c>
      <c r="E38" s="57" t="s">
        <v>309</v>
      </c>
      <c r="F38" s="57" t="s">
        <v>188</v>
      </c>
      <c r="G38" s="58" t="s">
        <v>258</v>
      </c>
      <c r="H38" s="59" t="s">
        <v>45</v>
      </c>
      <c r="I38" s="60">
        <v>35</v>
      </c>
      <c r="J38" s="61">
        <f t="shared" si="2"/>
        <v>35</v>
      </c>
      <c r="K38" s="62" t="str">
        <f t="shared" si="3"/>
        <v/>
      </c>
      <c r="L38" s="91">
        <f t="shared" si="15"/>
        <v>455</v>
      </c>
      <c r="M38" s="60">
        <v>35</v>
      </c>
      <c r="N38" s="65">
        <f>IF(M38,VLOOKUP(M38,Point!$A$3:$B$122,2),0)</f>
        <v>88</v>
      </c>
      <c r="O38" s="66">
        <f t="shared" si="16"/>
        <v>455</v>
      </c>
      <c r="P38" s="67">
        <v>11</v>
      </c>
      <c r="Q38" s="64">
        <v>36</v>
      </c>
      <c r="R38" s="68">
        <v>13</v>
      </c>
      <c r="S38" s="69">
        <f t="shared" si="19"/>
        <v>41773</v>
      </c>
      <c r="T38" s="67">
        <v>11</v>
      </c>
      <c r="U38" s="83">
        <v>40</v>
      </c>
      <c r="V38" s="84">
        <v>24</v>
      </c>
      <c r="W38" s="69">
        <f t="shared" si="6"/>
        <v>42024</v>
      </c>
      <c r="X38" s="69">
        <f t="shared" si="7"/>
        <v>251</v>
      </c>
      <c r="Y38" s="67">
        <v>12</v>
      </c>
      <c r="Z38" s="64">
        <v>13</v>
      </c>
      <c r="AA38" s="68">
        <v>53</v>
      </c>
      <c r="AB38" s="69">
        <f t="shared" si="8"/>
        <v>44033</v>
      </c>
      <c r="AC38" s="67">
        <v>12</v>
      </c>
      <c r="AD38" s="64">
        <v>17</v>
      </c>
      <c r="AE38" s="84">
        <v>55</v>
      </c>
      <c r="AF38" s="69">
        <f t="shared" si="9"/>
        <v>44275</v>
      </c>
      <c r="AG38" s="69">
        <f t="shared" si="10"/>
        <v>242</v>
      </c>
      <c r="AH38" s="54">
        <f t="shared" si="11"/>
        <v>242</v>
      </c>
      <c r="AI38" s="74">
        <f t="shared" si="12"/>
        <v>35</v>
      </c>
      <c r="AJ38" s="65">
        <f>IF(AI38&lt;&gt;"",VLOOKUP(AI38,Point!$A$3:$B$122,2),0)</f>
        <v>88</v>
      </c>
      <c r="AK38" s="66">
        <f t="shared" si="17"/>
        <v>455</v>
      </c>
      <c r="AL38" s="76"/>
      <c r="AM38" s="76"/>
      <c r="AN38" s="76"/>
      <c r="AO38" s="77"/>
      <c r="AP38" s="78" t="str">
        <f t="shared" si="13"/>
        <v/>
      </c>
      <c r="AQ38" s="78" t="str">
        <f t="shared" si="14"/>
        <v/>
      </c>
      <c r="AR38" s="65">
        <f>IF(AP38&lt;&gt;"",VLOOKUP(AQ38,Point!$A$3:$B$122,2),0)</f>
        <v>0</v>
      </c>
      <c r="AS38" s="66">
        <f t="shared" si="18"/>
        <v>455</v>
      </c>
    </row>
    <row r="39" spans="1:45" ht="13.7" customHeight="1" x14ac:dyDescent="0.2">
      <c r="A39" s="54">
        <v>35</v>
      </c>
      <c r="B39" s="55">
        <f t="shared" si="1"/>
        <v>174</v>
      </c>
      <c r="C39" s="56">
        <v>457</v>
      </c>
      <c r="D39" s="57" t="s">
        <v>310</v>
      </c>
      <c r="E39" s="57" t="s">
        <v>65</v>
      </c>
      <c r="F39" s="57" t="s">
        <v>137</v>
      </c>
      <c r="G39" s="58" t="s">
        <v>258</v>
      </c>
      <c r="H39" s="59" t="s">
        <v>45</v>
      </c>
      <c r="I39" s="60">
        <v>39</v>
      </c>
      <c r="J39" s="61">
        <f t="shared" si="2"/>
        <v>33</v>
      </c>
      <c r="K39" s="62" t="str">
        <f t="shared" si="3"/>
        <v/>
      </c>
      <c r="L39" s="91">
        <f t="shared" si="15"/>
        <v>457</v>
      </c>
      <c r="M39" s="60">
        <v>39</v>
      </c>
      <c r="N39" s="65">
        <f>IF(M39,VLOOKUP(M39,Point!$A$3:$B$122,2),0)</f>
        <v>84</v>
      </c>
      <c r="O39" s="66">
        <f t="shared" si="16"/>
        <v>457</v>
      </c>
      <c r="P39" s="67">
        <v>11</v>
      </c>
      <c r="Q39" s="64">
        <v>31</v>
      </c>
      <c r="R39" s="68">
        <v>58</v>
      </c>
      <c r="S39" s="69">
        <f t="shared" si="19"/>
        <v>41518</v>
      </c>
      <c r="T39" s="67">
        <v>11</v>
      </c>
      <c r="U39" s="83">
        <v>35</v>
      </c>
      <c r="V39" s="84">
        <v>55</v>
      </c>
      <c r="W39" s="69">
        <f t="shared" si="6"/>
        <v>41755</v>
      </c>
      <c r="X39" s="69">
        <f t="shared" si="7"/>
        <v>237</v>
      </c>
      <c r="Y39" s="67">
        <v>12</v>
      </c>
      <c r="Z39" s="64">
        <v>16</v>
      </c>
      <c r="AA39" s="68">
        <v>40</v>
      </c>
      <c r="AB39" s="69">
        <f t="shared" si="8"/>
        <v>44200</v>
      </c>
      <c r="AC39" s="67">
        <v>12</v>
      </c>
      <c r="AD39" s="64">
        <v>20</v>
      </c>
      <c r="AE39" s="84">
        <v>34</v>
      </c>
      <c r="AF39" s="69">
        <f t="shared" si="9"/>
        <v>44434</v>
      </c>
      <c r="AG39" s="69">
        <f t="shared" si="10"/>
        <v>234</v>
      </c>
      <c r="AH39" s="54">
        <f t="shared" si="11"/>
        <v>234</v>
      </c>
      <c r="AI39" s="74">
        <f t="shared" si="12"/>
        <v>33</v>
      </c>
      <c r="AJ39" s="65">
        <f>IF(AI39&lt;&gt;"",VLOOKUP(AI39,Point!$A$3:$B$122,2),0)</f>
        <v>90</v>
      </c>
      <c r="AK39" s="66">
        <f t="shared" si="17"/>
        <v>457</v>
      </c>
      <c r="AL39" s="76"/>
      <c r="AM39" s="76"/>
      <c r="AN39" s="76"/>
      <c r="AO39" s="77"/>
      <c r="AP39" s="78" t="str">
        <f t="shared" si="13"/>
        <v/>
      </c>
      <c r="AQ39" s="78" t="str">
        <f t="shared" si="14"/>
        <v/>
      </c>
      <c r="AR39" s="65">
        <f>IF(AP39&lt;&gt;"",VLOOKUP(AQ39,Point!$A$3:$B$122,2),0)</f>
        <v>0</v>
      </c>
      <c r="AS39" s="66">
        <f t="shared" si="18"/>
        <v>457</v>
      </c>
    </row>
    <row r="40" spans="1:45" ht="13.7" customHeight="1" x14ac:dyDescent="0.2">
      <c r="A40" s="54">
        <f>IF(C40,RANK(B40,$B$5:$B$52),"")</f>
        <v>36</v>
      </c>
      <c r="B40" s="55">
        <f t="shared" si="1"/>
        <v>173</v>
      </c>
      <c r="C40" s="56">
        <v>469</v>
      </c>
      <c r="D40" s="57" t="s">
        <v>311</v>
      </c>
      <c r="E40" s="57" t="s">
        <v>79</v>
      </c>
      <c r="F40" s="57" t="s">
        <v>76</v>
      </c>
      <c r="G40" s="58" t="s">
        <v>258</v>
      </c>
      <c r="H40" s="59" t="s">
        <v>45</v>
      </c>
      <c r="I40" s="60">
        <v>42</v>
      </c>
      <c r="J40" s="61">
        <f t="shared" si="2"/>
        <v>31</v>
      </c>
      <c r="K40" s="62" t="str">
        <f t="shared" si="3"/>
        <v/>
      </c>
      <c r="L40" s="91">
        <f t="shared" si="15"/>
        <v>469</v>
      </c>
      <c r="M40" s="60">
        <v>42</v>
      </c>
      <c r="N40" s="65">
        <f>IF(M40,VLOOKUP(M40,Point!$A$3:$B$122,2),0)</f>
        <v>81</v>
      </c>
      <c r="O40" s="66">
        <f t="shared" si="16"/>
        <v>469</v>
      </c>
      <c r="P40" s="67">
        <v>11</v>
      </c>
      <c r="Q40" s="64">
        <v>37</v>
      </c>
      <c r="R40" s="68">
        <v>33</v>
      </c>
      <c r="S40" s="69">
        <f t="shared" si="19"/>
        <v>41853</v>
      </c>
      <c r="T40" s="67">
        <v>11</v>
      </c>
      <c r="U40" s="83">
        <v>41</v>
      </c>
      <c r="V40" s="84">
        <v>33</v>
      </c>
      <c r="W40" s="69">
        <f t="shared" si="6"/>
        <v>42093</v>
      </c>
      <c r="X40" s="69">
        <f t="shared" si="7"/>
        <v>240</v>
      </c>
      <c r="Y40" s="67">
        <v>12</v>
      </c>
      <c r="Z40" s="64">
        <v>18</v>
      </c>
      <c r="AA40" s="68">
        <v>39</v>
      </c>
      <c r="AB40" s="69">
        <f t="shared" si="8"/>
        <v>44319</v>
      </c>
      <c r="AC40" s="67">
        <v>12</v>
      </c>
      <c r="AD40" s="64">
        <v>22</v>
      </c>
      <c r="AE40" s="84">
        <v>31</v>
      </c>
      <c r="AF40" s="69">
        <f t="shared" si="9"/>
        <v>44551</v>
      </c>
      <c r="AG40" s="69">
        <f t="shared" si="10"/>
        <v>232</v>
      </c>
      <c r="AH40" s="54">
        <f t="shared" si="11"/>
        <v>232</v>
      </c>
      <c r="AI40" s="74">
        <f t="shared" si="12"/>
        <v>31</v>
      </c>
      <c r="AJ40" s="65">
        <f>IF(AI40&lt;&gt;"",VLOOKUP(AI40,Point!$A$3:$B$122,2),0)</f>
        <v>92</v>
      </c>
      <c r="AK40" s="66">
        <f t="shared" si="17"/>
        <v>469</v>
      </c>
      <c r="AL40" s="76"/>
      <c r="AM40" s="76"/>
      <c r="AN40" s="76"/>
      <c r="AO40" s="77"/>
      <c r="AP40" s="78" t="str">
        <f t="shared" si="13"/>
        <v/>
      </c>
      <c r="AQ40" s="78" t="str">
        <f t="shared" si="14"/>
        <v/>
      </c>
      <c r="AR40" s="65">
        <f>IF(AP40&lt;&gt;"",VLOOKUP(AQ40,Point!$A$3:$B$122,2),0)</f>
        <v>0</v>
      </c>
      <c r="AS40" s="66">
        <f t="shared" si="18"/>
        <v>469</v>
      </c>
    </row>
    <row r="41" spans="1:45" ht="13.7" customHeight="1" x14ac:dyDescent="0.2">
      <c r="A41" s="54">
        <v>37</v>
      </c>
      <c r="B41" s="80">
        <f t="shared" si="1"/>
        <v>173</v>
      </c>
      <c r="C41" s="81">
        <v>484</v>
      </c>
      <c r="D41" s="57" t="s">
        <v>124</v>
      </c>
      <c r="E41" s="57" t="s">
        <v>57</v>
      </c>
      <c r="F41" s="57" t="s">
        <v>125</v>
      </c>
      <c r="G41" s="58" t="s">
        <v>258</v>
      </c>
      <c r="H41" s="59" t="s">
        <v>45</v>
      </c>
      <c r="I41" s="60">
        <v>46</v>
      </c>
      <c r="J41" s="61">
        <f t="shared" si="2"/>
        <v>27</v>
      </c>
      <c r="K41" s="62" t="str">
        <f t="shared" si="3"/>
        <v/>
      </c>
      <c r="L41" s="91">
        <f t="shared" si="15"/>
        <v>484</v>
      </c>
      <c r="M41" s="60">
        <v>46</v>
      </c>
      <c r="N41" s="65">
        <f>IF(M41,VLOOKUP(M41,Point!$A$3:$B$122,2),0)</f>
        <v>77</v>
      </c>
      <c r="O41" s="66">
        <f t="shared" si="16"/>
        <v>484</v>
      </c>
      <c r="P41" s="67">
        <v>11</v>
      </c>
      <c r="Q41" s="64">
        <v>43</v>
      </c>
      <c r="R41" s="68">
        <v>34</v>
      </c>
      <c r="S41" s="69">
        <f t="shared" si="19"/>
        <v>42214</v>
      </c>
      <c r="T41" s="67">
        <v>11</v>
      </c>
      <c r="U41" s="83">
        <v>47</v>
      </c>
      <c r="V41" s="84">
        <v>6</v>
      </c>
      <c r="W41" s="69">
        <f t="shared" si="6"/>
        <v>42426</v>
      </c>
      <c r="X41" s="69">
        <f t="shared" si="7"/>
        <v>212</v>
      </c>
      <c r="Y41" s="67">
        <v>12</v>
      </c>
      <c r="Z41" s="64">
        <v>20</v>
      </c>
      <c r="AA41" s="68">
        <v>4</v>
      </c>
      <c r="AB41" s="69">
        <f t="shared" si="8"/>
        <v>44404</v>
      </c>
      <c r="AC41" s="67">
        <v>12</v>
      </c>
      <c r="AD41" s="64">
        <v>23</v>
      </c>
      <c r="AE41" s="84">
        <v>33</v>
      </c>
      <c r="AF41" s="69">
        <f t="shared" si="9"/>
        <v>44613</v>
      </c>
      <c r="AG41" s="69">
        <f t="shared" si="10"/>
        <v>209</v>
      </c>
      <c r="AH41" s="54">
        <f t="shared" si="11"/>
        <v>209</v>
      </c>
      <c r="AI41" s="74">
        <f t="shared" si="12"/>
        <v>27</v>
      </c>
      <c r="AJ41" s="65">
        <f>IF(AI41&lt;&gt;"",VLOOKUP(AI41,Point!$A$3:$B$122,2),0)</f>
        <v>96</v>
      </c>
      <c r="AK41" s="66">
        <f t="shared" si="17"/>
        <v>484</v>
      </c>
      <c r="AL41" s="76"/>
      <c r="AM41" s="76"/>
      <c r="AN41" s="76"/>
      <c r="AO41" s="77"/>
      <c r="AP41" s="78" t="str">
        <f t="shared" si="13"/>
        <v/>
      </c>
      <c r="AQ41" s="78" t="str">
        <f t="shared" si="14"/>
        <v/>
      </c>
      <c r="AR41" s="65">
        <f>IF(AP41&lt;&gt;"",VLOOKUP(AQ41,Point!$A$3:$B$122,2),0)</f>
        <v>0</v>
      </c>
      <c r="AS41" s="66">
        <f t="shared" si="18"/>
        <v>484</v>
      </c>
    </row>
    <row r="42" spans="1:45" ht="13.7" customHeight="1" x14ac:dyDescent="0.2">
      <c r="A42" s="54">
        <f t="shared" ref="A42:A52" si="20">IF(C42,RANK(B42,$B$5:$B$52),"")</f>
        <v>38</v>
      </c>
      <c r="B42" s="55">
        <f t="shared" si="1"/>
        <v>172</v>
      </c>
      <c r="C42" s="56">
        <v>463</v>
      </c>
      <c r="D42" s="57" t="s">
        <v>312</v>
      </c>
      <c r="E42" s="57" t="s">
        <v>313</v>
      </c>
      <c r="F42" s="57" t="s">
        <v>188</v>
      </c>
      <c r="G42" s="58" t="s">
        <v>258</v>
      </c>
      <c r="H42" s="59" t="s">
        <v>45</v>
      </c>
      <c r="I42" s="60">
        <v>36</v>
      </c>
      <c r="J42" s="61">
        <f t="shared" si="2"/>
        <v>38</v>
      </c>
      <c r="K42" s="62" t="str">
        <f t="shared" si="3"/>
        <v/>
      </c>
      <c r="L42" s="91">
        <f t="shared" si="15"/>
        <v>463</v>
      </c>
      <c r="M42" s="60">
        <v>36</v>
      </c>
      <c r="N42" s="65">
        <f>IF(M42,VLOOKUP(M42,Point!$A$3:$B$122,2),0)</f>
        <v>87</v>
      </c>
      <c r="O42" s="66">
        <f t="shared" si="16"/>
        <v>463</v>
      </c>
      <c r="P42" s="67">
        <v>11</v>
      </c>
      <c r="Q42" s="64">
        <v>34</v>
      </c>
      <c r="R42" s="68">
        <v>41</v>
      </c>
      <c r="S42" s="69">
        <f t="shared" si="19"/>
        <v>41681</v>
      </c>
      <c r="T42" s="67">
        <v>11</v>
      </c>
      <c r="U42" s="83">
        <v>39</v>
      </c>
      <c r="V42" s="84">
        <v>16</v>
      </c>
      <c r="W42" s="69">
        <f t="shared" si="6"/>
        <v>41956</v>
      </c>
      <c r="X42" s="69">
        <f t="shared" si="7"/>
        <v>275</v>
      </c>
      <c r="Y42" s="70"/>
      <c r="Z42" s="71"/>
      <c r="AA42" s="72"/>
      <c r="AB42" s="73" t="str">
        <f t="shared" si="8"/>
        <v/>
      </c>
      <c r="AC42" s="70"/>
      <c r="AD42" s="71"/>
      <c r="AE42" s="85"/>
      <c r="AF42" s="73" t="str">
        <f t="shared" si="9"/>
        <v/>
      </c>
      <c r="AG42" s="73" t="str">
        <f t="shared" si="10"/>
        <v/>
      </c>
      <c r="AH42" s="54">
        <f t="shared" si="11"/>
        <v>275</v>
      </c>
      <c r="AI42" s="74">
        <f t="shared" si="12"/>
        <v>38</v>
      </c>
      <c r="AJ42" s="65">
        <f>IF(AI42&lt;&gt;"",VLOOKUP(AI42,Point!$A$3:$B$122,2),0)</f>
        <v>85</v>
      </c>
      <c r="AK42" s="66">
        <f t="shared" si="17"/>
        <v>463</v>
      </c>
      <c r="AL42" s="76"/>
      <c r="AM42" s="76"/>
      <c r="AN42" s="76"/>
      <c r="AO42" s="77"/>
      <c r="AP42" s="78" t="str">
        <f t="shared" si="13"/>
        <v/>
      </c>
      <c r="AQ42" s="78" t="str">
        <f t="shared" si="14"/>
        <v/>
      </c>
      <c r="AR42" s="65">
        <f>IF(AP42&lt;&gt;"",VLOOKUP(AQ42,Point!$A$3:$B$122,2),0)</f>
        <v>0</v>
      </c>
      <c r="AS42" s="66">
        <f t="shared" si="18"/>
        <v>463</v>
      </c>
    </row>
    <row r="43" spans="1:45" ht="13.7" customHeight="1" x14ac:dyDescent="0.2">
      <c r="A43" s="54">
        <f t="shared" si="20"/>
        <v>39</v>
      </c>
      <c r="B43" s="55">
        <f t="shared" si="1"/>
        <v>171</v>
      </c>
      <c r="C43" s="56">
        <v>456</v>
      </c>
      <c r="D43" s="79" t="s">
        <v>117</v>
      </c>
      <c r="E43" s="79" t="s">
        <v>314</v>
      </c>
      <c r="F43" s="79" t="s">
        <v>119</v>
      </c>
      <c r="G43" s="58" t="s">
        <v>258</v>
      </c>
      <c r="H43" s="59" t="s">
        <v>52</v>
      </c>
      <c r="I43" s="60">
        <v>38</v>
      </c>
      <c r="J43" s="61">
        <f t="shared" si="2"/>
        <v>37</v>
      </c>
      <c r="K43" s="62" t="str">
        <f t="shared" si="3"/>
        <v/>
      </c>
      <c r="L43" s="91">
        <f t="shared" si="15"/>
        <v>456</v>
      </c>
      <c r="M43" s="60">
        <v>38</v>
      </c>
      <c r="N43" s="65">
        <f>IF(M43,VLOOKUP(M43,Point!$A$3:$B$122,2),0)</f>
        <v>85</v>
      </c>
      <c r="O43" s="66">
        <f t="shared" si="16"/>
        <v>456</v>
      </c>
      <c r="P43" s="67">
        <v>11</v>
      </c>
      <c r="Q43" s="64">
        <v>29</v>
      </c>
      <c r="R43" s="68">
        <v>49</v>
      </c>
      <c r="S43" s="69">
        <f t="shared" si="19"/>
        <v>41389</v>
      </c>
      <c r="T43" s="67">
        <v>11</v>
      </c>
      <c r="U43" s="83">
        <v>34</v>
      </c>
      <c r="V43" s="84">
        <v>59</v>
      </c>
      <c r="W43" s="69">
        <f t="shared" si="6"/>
        <v>41699</v>
      </c>
      <c r="X43" s="69">
        <f t="shared" si="7"/>
        <v>310</v>
      </c>
      <c r="Y43" s="67">
        <v>12</v>
      </c>
      <c r="Z43" s="64">
        <v>10</v>
      </c>
      <c r="AA43" s="68">
        <v>50</v>
      </c>
      <c r="AB43" s="69">
        <f t="shared" si="8"/>
        <v>43850</v>
      </c>
      <c r="AC43" s="67">
        <v>12</v>
      </c>
      <c r="AD43" s="64">
        <v>15</v>
      </c>
      <c r="AE43" s="84">
        <v>6</v>
      </c>
      <c r="AF43" s="69">
        <f t="shared" si="9"/>
        <v>44106</v>
      </c>
      <c r="AG43" s="69">
        <f t="shared" si="10"/>
        <v>256</v>
      </c>
      <c r="AH43" s="54">
        <f t="shared" si="11"/>
        <v>256</v>
      </c>
      <c r="AI43" s="74">
        <f t="shared" si="12"/>
        <v>37</v>
      </c>
      <c r="AJ43" s="65">
        <f>IF(AI43&lt;&gt;"",VLOOKUP(AI43,Point!$A$3:$B$122,2),0)</f>
        <v>86</v>
      </c>
      <c r="AK43" s="66">
        <f t="shared" si="17"/>
        <v>456</v>
      </c>
      <c r="AL43" s="76"/>
      <c r="AM43" s="76"/>
      <c r="AN43" s="76"/>
      <c r="AO43" s="77"/>
      <c r="AP43" s="78" t="str">
        <f t="shared" si="13"/>
        <v/>
      </c>
      <c r="AQ43" s="78" t="str">
        <f t="shared" si="14"/>
        <v/>
      </c>
      <c r="AR43" s="65">
        <f>IF(AP43&lt;&gt;"",VLOOKUP(AQ43,Point!$A$3:$B$122,2),0)</f>
        <v>0</v>
      </c>
      <c r="AS43" s="66">
        <f t="shared" si="18"/>
        <v>456</v>
      </c>
    </row>
    <row r="44" spans="1:45" ht="13.7" customHeight="1" x14ac:dyDescent="0.2">
      <c r="A44" s="54">
        <f t="shared" si="20"/>
        <v>40</v>
      </c>
      <c r="B44" s="55">
        <f t="shared" si="1"/>
        <v>169</v>
      </c>
      <c r="C44" s="56">
        <v>425</v>
      </c>
      <c r="D44" s="57" t="s">
        <v>315</v>
      </c>
      <c r="E44" s="57" t="s">
        <v>316</v>
      </c>
      <c r="F44" s="57" t="s">
        <v>188</v>
      </c>
      <c r="G44" s="58" t="s">
        <v>258</v>
      </c>
      <c r="H44" s="59" t="s">
        <v>45</v>
      </c>
      <c r="I44" s="60">
        <v>37</v>
      </c>
      <c r="J44" s="61">
        <f t="shared" si="2"/>
        <v>40</v>
      </c>
      <c r="K44" s="62" t="str">
        <f t="shared" si="3"/>
        <v/>
      </c>
      <c r="L44" s="91">
        <f t="shared" si="15"/>
        <v>425</v>
      </c>
      <c r="M44" s="60">
        <v>37</v>
      </c>
      <c r="N44" s="65">
        <f>IF(M44,VLOOKUP(M44,Point!$A$3:$B$122,2),0)</f>
        <v>86</v>
      </c>
      <c r="O44" s="66">
        <f t="shared" si="16"/>
        <v>425</v>
      </c>
      <c r="P44" s="67">
        <v>11</v>
      </c>
      <c r="Q44" s="64">
        <v>33</v>
      </c>
      <c r="R44" s="68">
        <v>30</v>
      </c>
      <c r="S44" s="69">
        <f t="shared" si="19"/>
        <v>41610</v>
      </c>
      <c r="T44" s="67">
        <v>11</v>
      </c>
      <c r="U44" s="83">
        <v>38</v>
      </c>
      <c r="V44" s="84">
        <v>23</v>
      </c>
      <c r="W44" s="69">
        <f t="shared" si="6"/>
        <v>41903</v>
      </c>
      <c r="X44" s="69">
        <f t="shared" si="7"/>
        <v>293</v>
      </c>
      <c r="Y44" s="70"/>
      <c r="Z44" s="71"/>
      <c r="AA44" s="72"/>
      <c r="AB44" s="73" t="str">
        <f t="shared" si="8"/>
        <v/>
      </c>
      <c r="AC44" s="70"/>
      <c r="AD44" s="71"/>
      <c r="AE44" s="85"/>
      <c r="AF44" s="73" t="str">
        <f t="shared" si="9"/>
        <v/>
      </c>
      <c r="AG44" s="73" t="str">
        <f t="shared" si="10"/>
        <v/>
      </c>
      <c r="AH44" s="54">
        <f t="shared" si="11"/>
        <v>293</v>
      </c>
      <c r="AI44" s="74">
        <f t="shared" si="12"/>
        <v>40</v>
      </c>
      <c r="AJ44" s="65">
        <f>IF(AI44&lt;&gt;"",VLOOKUP(AI44,Point!$A$3:$B$122,2),0)</f>
        <v>83</v>
      </c>
      <c r="AK44" s="66">
        <f t="shared" si="17"/>
        <v>425</v>
      </c>
      <c r="AL44" s="76"/>
      <c r="AM44" s="76"/>
      <c r="AN44" s="76"/>
      <c r="AO44" s="77"/>
      <c r="AP44" s="78" t="str">
        <f t="shared" si="13"/>
        <v/>
      </c>
      <c r="AQ44" s="78" t="str">
        <f t="shared" si="14"/>
        <v/>
      </c>
      <c r="AR44" s="65">
        <f>IF(AP44&lt;&gt;"",VLOOKUP(AQ44,Point!$A$3:$B$122,2),0)</f>
        <v>0</v>
      </c>
      <c r="AS44" s="66">
        <f t="shared" si="18"/>
        <v>425</v>
      </c>
    </row>
    <row r="45" spans="1:45" ht="13.7" customHeight="1" x14ac:dyDescent="0.2">
      <c r="A45" s="54">
        <f t="shared" si="20"/>
        <v>41</v>
      </c>
      <c r="B45" s="55">
        <f t="shared" si="1"/>
        <v>162</v>
      </c>
      <c r="C45" s="56">
        <v>404</v>
      </c>
      <c r="D45" s="57" t="s">
        <v>317</v>
      </c>
      <c r="E45" s="57" t="s">
        <v>318</v>
      </c>
      <c r="F45" s="57" t="s">
        <v>51</v>
      </c>
      <c r="G45" s="58" t="s">
        <v>258</v>
      </c>
      <c r="H45" s="59" t="s">
        <v>45</v>
      </c>
      <c r="I45" s="60">
        <v>43</v>
      </c>
      <c r="J45" s="61">
        <f t="shared" si="2"/>
        <v>41</v>
      </c>
      <c r="K45" s="62" t="str">
        <f t="shared" si="3"/>
        <v/>
      </c>
      <c r="L45" s="91">
        <f t="shared" si="15"/>
        <v>404</v>
      </c>
      <c r="M45" s="60">
        <v>43</v>
      </c>
      <c r="N45" s="65">
        <f>IF(M45,VLOOKUP(M45,Point!$A$3:$B$122,2),0)</f>
        <v>80</v>
      </c>
      <c r="O45" s="66">
        <f t="shared" si="16"/>
        <v>404</v>
      </c>
      <c r="P45" s="67">
        <v>11</v>
      </c>
      <c r="Q45" s="64">
        <v>35</v>
      </c>
      <c r="R45" s="68">
        <v>45</v>
      </c>
      <c r="S45" s="69">
        <f t="shared" si="19"/>
        <v>41745</v>
      </c>
      <c r="T45" s="67">
        <v>11</v>
      </c>
      <c r="U45" s="83">
        <v>41</v>
      </c>
      <c r="V45" s="84">
        <v>41</v>
      </c>
      <c r="W45" s="69">
        <f t="shared" si="6"/>
        <v>42101</v>
      </c>
      <c r="X45" s="69">
        <f t="shared" si="7"/>
        <v>356</v>
      </c>
      <c r="Y45" s="67">
        <v>12</v>
      </c>
      <c r="Z45" s="64">
        <v>19</v>
      </c>
      <c r="AA45" s="68">
        <v>21</v>
      </c>
      <c r="AB45" s="69">
        <f t="shared" si="8"/>
        <v>44361</v>
      </c>
      <c r="AC45" s="67">
        <v>12</v>
      </c>
      <c r="AD45" s="64">
        <v>25</v>
      </c>
      <c r="AE45" s="84">
        <v>2</v>
      </c>
      <c r="AF45" s="69">
        <f t="shared" si="9"/>
        <v>44702</v>
      </c>
      <c r="AG45" s="69">
        <f t="shared" si="10"/>
        <v>341</v>
      </c>
      <c r="AH45" s="54">
        <f t="shared" si="11"/>
        <v>341</v>
      </c>
      <c r="AI45" s="74">
        <f t="shared" si="12"/>
        <v>41</v>
      </c>
      <c r="AJ45" s="65">
        <f>IF(AI45&lt;&gt;"",VLOOKUP(AI45,Point!$A$3:$B$122,2),0)</f>
        <v>82</v>
      </c>
      <c r="AK45" s="66">
        <f t="shared" si="17"/>
        <v>404</v>
      </c>
      <c r="AL45" s="76"/>
      <c r="AM45" s="76"/>
      <c r="AN45" s="76"/>
      <c r="AO45" s="77"/>
      <c r="AP45" s="78" t="str">
        <f t="shared" si="13"/>
        <v/>
      </c>
      <c r="AQ45" s="78" t="str">
        <f t="shared" si="14"/>
        <v/>
      </c>
      <c r="AR45" s="65">
        <f>IF(AP45&lt;&gt;"",VLOOKUP(AQ45,Point!$A$3:$B$122,2),0)</f>
        <v>0</v>
      </c>
      <c r="AS45" s="66">
        <f t="shared" si="18"/>
        <v>404</v>
      </c>
    </row>
    <row r="46" spans="1:45" ht="13.7" customHeight="1" x14ac:dyDescent="0.2">
      <c r="A46" s="54">
        <f t="shared" si="20"/>
        <v>42</v>
      </c>
      <c r="B46" s="55">
        <f t="shared" si="1"/>
        <v>157</v>
      </c>
      <c r="C46" s="56">
        <v>470</v>
      </c>
      <c r="D46" s="57" t="s">
        <v>319</v>
      </c>
      <c r="E46" s="57" t="s">
        <v>320</v>
      </c>
      <c r="F46" s="57" t="s">
        <v>321</v>
      </c>
      <c r="G46" s="58" t="s">
        <v>258</v>
      </c>
      <c r="H46" s="59" t="s">
        <v>45</v>
      </c>
      <c r="I46" s="60">
        <v>47</v>
      </c>
      <c r="J46" s="61">
        <f t="shared" si="2"/>
        <v>42</v>
      </c>
      <c r="K46" s="62" t="str">
        <f t="shared" si="3"/>
        <v/>
      </c>
      <c r="L46" s="91">
        <f t="shared" si="15"/>
        <v>470</v>
      </c>
      <c r="M46" s="60">
        <v>47</v>
      </c>
      <c r="N46" s="65">
        <f>IF(M46,VLOOKUP(M46,Point!$A$3:$B$122,2),0)</f>
        <v>76</v>
      </c>
      <c r="O46" s="66">
        <f t="shared" si="16"/>
        <v>470</v>
      </c>
      <c r="P46" s="67">
        <v>11</v>
      </c>
      <c r="Q46" s="64">
        <v>39</v>
      </c>
      <c r="R46" s="68">
        <v>29</v>
      </c>
      <c r="S46" s="69">
        <f t="shared" si="19"/>
        <v>41969</v>
      </c>
      <c r="T46" s="67">
        <v>11</v>
      </c>
      <c r="U46" s="83">
        <v>47</v>
      </c>
      <c r="V46" s="84">
        <v>12</v>
      </c>
      <c r="W46" s="69">
        <f t="shared" si="6"/>
        <v>42432</v>
      </c>
      <c r="X46" s="69">
        <f t="shared" si="7"/>
        <v>463</v>
      </c>
      <c r="Y46" s="70"/>
      <c r="Z46" s="71"/>
      <c r="AA46" s="72"/>
      <c r="AB46" s="73" t="str">
        <f t="shared" si="8"/>
        <v/>
      </c>
      <c r="AC46" s="70"/>
      <c r="AD46" s="71"/>
      <c r="AE46" s="85"/>
      <c r="AF46" s="73" t="str">
        <f t="shared" si="9"/>
        <v/>
      </c>
      <c r="AG46" s="73" t="str">
        <f t="shared" si="10"/>
        <v/>
      </c>
      <c r="AH46" s="54">
        <f t="shared" si="11"/>
        <v>463</v>
      </c>
      <c r="AI46" s="74">
        <f t="shared" si="12"/>
        <v>42</v>
      </c>
      <c r="AJ46" s="65">
        <f>IF(AI46&lt;&gt;"",VLOOKUP(AI46,Point!$A$3:$B$122,2),0)</f>
        <v>81</v>
      </c>
      <c r="AK46" s="66">
        <f t="shared" si="17"/>
        <v>470</v>
      </c>
      <c r="AL46" s="76"/>
      <c r="AM46" s="76"/>
      <c r="AN46" s="76"/>
      <c r="AO46" s="77"/>
      <c r="AP46" s="78" t="str">
        <f t="shared" si="13"/>
        <v/>
      </c>
      <c r="AQ46" s="78" t="str">
        <f t="shared" si="14"/>
        <v/>
      </c>
      <c r="AR46" s="65">
        <f>IF(AP46&lt;&gt;"",VLOOKUP(AQ46,Point!$A$3:$B$122,2),0)</f>
        <v>0</v>
      </c>
      <c r="AS46" s="66">
        <f t="shared" si="18"/>
        <v>470</v>
      </c>
    </row>
    <row r="47" spans="1:45" ht="13.7" customHeight="1" x14ac:dyDescent="0.2">
      <c r="A47" s="54">
        <f t="shared" si="20"/>
        <v>43</v>
      </c>
      <c r="B47" s="55">
        <f t="shared" si="1"/>
        <v>117</v>
      </c>
      <c r="C47" s="56">
        <v>401</v>
      </c>
      <c r="D47" s="57" t="s">
        <v>322</v>
      </c>
      <c r="E47" s="57" t="s">
        <v>309</v>
      </c>
      <c r="F47" s="57" t="s">
        <v>116</v>
      </c>
      <c r="G47" s="58" t="s">
        <v>258</v>
      </c>
      <c r="H47" s="59" t="s">
        <v>45</v>
      </c>
      <c r="I47" s="60">
        <v>14</v>
      </c>
      <c r="J47" s="99" t="str">
        <f t="shared" si="2"/>
        <v/>
      </c>
      <c r="K47" s="62" t="str">
        <f t="shared" si="3"/>
        <v/>
      </c>
      <c r="L47" s="91">
        <f t="shared" si="15"/>
        <v>401</v>
      </c>
      <c r="M47" s="60">
        <v>14</v>
      </c>
      <c r="N47" s="65">
        <f>IF(M47,VLOOKUP(M47,Point!$A$3:$B$122,2),0)</f>
        <v>117</v>
      </c>
      <c r="O47" s="66">
        <f t="shared" si="16"/>
        <v>401</v>
      </c>
      <c r="P47" s="70"/>
      <c r="Q47" s="71"/>
      <c r="R47" s="72"/>
      <c r="S47" s="73" t="str">
        <f t="shared" si="19"/>
        <v/>
      </c>
      <c r="T47" s="70"/>
      <c r="U47" s="102"/>
      <c r="V47" s="85"/>
      <c r="W47" s="73" t="str">
        <f t="shared" si="6"/>
        <v/>
      </c>
      <c r="X47" s="73" t="str">
        <f t="shared" si="7"/>
        <v/>
      </c>
      <c r="Y47" s="70"/>
      <c r="Z47" s="71"/>
      <c r="AA47" s="72"/>
      <c r="AB47" s="73" t="str">
        <f t="shared" si="8"/>
        <v/>
      </c>
      <c r="AC47" s="70"/>
      <c r="AD47" s="71"/>
      <c r="AE47" s="85"/>
      <c r="AF47" s="73" t="str">
        <f t="shared" si="9"/>
        <v/>
      </c>
      <c r="AG47" s="73" t="str">
        <f t="shared" si="10"/>
        <v/>
      </c>
      <c r="AH47" s="100" t="str">
        <f t="shared" si="11"/>
        <v/>
      </c>
      <c r="AI47" s="78" t="str">
        <f t="shared" si="12"/>
        <v/>
      </c>
      <c r="AJ47" s="65">
        <f>IF(AI47&lt;&gt;"",VLOOKUP(AI47,Point!$A$3:$B$122,2),0)</f>
        <v>0</v>
      </c>
      <c r="AK47" s="66">
        <f t="shared" si="17"/>
        <v>401</v>
      </c>
      <c r="AL47" s="76"/>
      <c r="AM47" s="76"/>
      <c r="AN47" s="76"/>
      <c r="AO47" s="77"/>
      <c r="AP47" s="78" t="str">
        <f t="shared" si="13"/>
        <v/>
      </c>
      <c r="AQ47" s="78" t="str">
        <f t="shared" si="14"/>
        <v/>
      </c>
      <c r="AR47" s="65">
        <f>IF(AP47&lt;&gt;"",VLOOKUP(AQ47,Point!$A$3:$B$122,2),0)</f>
        <v>0</v>
      </c>
      <c r="AS47" s="66">
        <f t="shared" si="18"/>
        <v>401</v>
      </c>
    </row>
    <row r="48" spans="1:45" ht="13.7" customHeight="1" x14ac:dyDescent="0.2">
      <c r="A48" s="54">
        <f t="shared" si="20"/>
        <v>44</v>
      </c>
      <c r="B48" s="80">
        <f t="shared" si="1"/>
        <v>97</v>
      </c>
      <c r="C48" s="104">
        <v>483</v>
      </c>
      <c r="D48" s="105" t="s">
        <v>323</v>
      </c>
      <c r="E48" s="105" t="s">
        <v>324</v>
      </c>
      <c r="F48" s="105" t="s">
        <v>325</v>
      </c>
      <c r="G48" s="106" t="s">
        <v>258</v>
      </c>
      <c r="H48" s="107" t="s">
        <v>52</v>
      </c>
      <c r="I48" s="60">
        <v>26</v>
      </c>
      <c r="J48" s="99" t="str">
        <f t="shared" si="2"/>
        <v/>
      </c>
      <c r="K48" s="62" t="str">
        <f t="shared" si="3"/>
        <v/>
      </c>
      <c r="L48" s="91">
        <f t="shared" si="15"/>
        <v>483</v>
      </c>
      <c r="M48" s="60">
        <v>26</v>
      </c>
      <c r="N48" s="65">
        <f>IF(M48,VLOOKUP(M48,Point!$A$3:$B$122,2),0)</f>
        <v>97</v>
      </c>
      <c r="O48" s="66">
        <f t="shared" si="16"/>
        <v>483</v>
      </c>
      <c r="P48" s="70"/>
      <c r="Q48" s="71"/>
      <c r="R48" s="72"/>
      <c r="S48" s="73" t="str">
        <f t="shared" si="19"/>
        <v/>
      </c>
      <c r="T48" s="70"/>
      <c r="U48" s="102"/>
      <c r="V48" s="85"/>
      <c r="W48" s="73" t="str">
        <f t="shared" si="6"/>
        <v/>
      </c>
      <c r="X48" s="73" t="str">
        <f t="shared" si="7"/>
        <v/>
      </c>
      <c r="Y48" s="70"/>
      <c r="Z48" s="71"/>
      <c r="AA48" s="72"/>
      <c r="AB48" s="73" t="str">
        <f t="shared" si="8"/>
        <v/>
      </c>
      <c r="AC48" s="70"/>
      <c r="AD48" s="71"/>
      <c r="AE48" s="85"/>
      <c r="AF48" s="73" t="str">
        <f t="shared" si="9"/>
        <v/>
      </c>
      <c r="AG48" s="73" t="str">
        <f t="shared" si="10"/>
        <v/>
      </c>
      <c r="AH48" s="100" t="str">
        <f t="shared" si="11"/>
        <v/>
      </c>
      <c r="AI48" s="78" t="str">
        <f t="shared" si="12"/>
        <v/>
      </c>
      <c r="AJ48" s="65">
        <f>IF(AI48&lt;&gt;"",VLOOKUP(AI48,Point!$A$3:$B$122,2),0)</f>
        <v>0</v>
      </c>
      <c r="AK48" s="66">
        <f t="shared" si="17"/>
        <v>483</v>
      </c>
      <c r="AL48" s="76"/>
      <c r="AM48" s="76"/>
      <c r="AN48" s="76"/>
      <c r="AO48" s="77"/>
      <c r="AP48" s="78" t="str">
        <f t="shared" si="13"/>
        <v/>
      </c>
      <c r="AQ48" s="78" t="str">
        <f t="shared" si="14"/>
        <v/>
      </c>
      <c r="AR48" s="65">
        <f>IF(AP48&lt;&gt;"",VLOOKUP(AQ48,Point!$A$3:$B$122,2),0)</f>
        <v>0</v>
      </c>
      <c r="AS48" s="66">
        <f t="shared" si="18"/>
        <v>483</v>
      </c>
    </row>
    <row r="49" spans="1:45" ht="13.7" customHeight="1" x14ac:dyDescent="0.2">
      <c r="A49" s="54">
        <f t="shared" si="20"/>
        <v>45</v>
      </c>
      <c r="B49" s="55">
        <f t="shared" si="1"/>
        <v>92</v>
      </c>
      <c r="C49" s="56">
        <v>434</v>
      </c>
      <c r="D49" s="57" t="s">
        <v>326</v>
      </c>
      <c r="E49" s="57" t="s">
        <v>274</v>
      </c>
      <c r="F49" s="57" t="s">
        <v>188</v>
      </c>
      <c r="G49" s="58" t="s">
        <v>258</v>
      </c>
      <c r="H49" s="59" t="s">
        <v>45</v>
      </c>
      <c r="I49" s="60">
        <v>31</v>
      </c>
      <c r="J49" s="99" t="str">
        <f t="shared" si="2"/>
        <v/>
      </c>
      <c r="K49" s="62" t="str">
        <f t="shared" si="3"/>
        <v/>
      </c>
      <c r="L49" s="91">
        <f t="shared" si="15"/>
        <v>434</v>
      </c>
      <c r="M49" s="60">
        <v>31</v>
      </c>
      <c r="N49" s="65">
        <f>IF(M49,VLOOKUP(M49,Point!$A$3:$B$122,2),0)</f>
        <v>92</v>
      </c>
      <c r="O49" s="66">
        <f t="shared" si="16"/>
        <v>434</v>
      </c>
      <c r="P49" s="70"/>
      <c r="Q49" s="71"/>
      <c r="R49" s="68">
        <v>0</v>
      </c>
      <c r="S49" s="69">
        <f t="shared" si="19"/>
        <v>0</v>
      </c>
      <c r="T49" s="70"/>
      <c r="U49" s="71"/>
      <c r="V49" s="72"/>
      <c r="W49" s="73" t="str">
        <f t="shared" si="6"/>
        <v/>
      </c>
      <c r="X49" s="73" t="str">
        <f t="shared" si="7"/>
        <v/>
      </c>
      <c r="Y49" s="70"/>
      <c r="Z49" s="71"/>
      <c r="AA49" s="72"/>
      <c r="AB49" s="73" t="str">
        <f t="shared" si="8"/>
        <v/>
      </c>
      <c r="AC49" s="70"/>
      <c r="AD49" s="71"/>
      <c r="AE49" s="85"/>
      <c r="AF49" s="73" t="str">
        <f t="shared" si="9"/>
        <v/>
      </c>
      <c r="AG49" s="73" t="str">
        <f t="shared" si="10"/>
        <v/>
      </c>
      <c r="AH49" s="100" t="str">
        <f t="shared" si="11"/>
        <v/>
      </c>
      <c r="AI49" s="78" t="str">
        <f t="shared" si="12"/>
        <v/>
      </c>
      <c r="AJ49" s="65">
        <f>IF(AI49&lt;&gt;"",VLOOKUP(AI49,Point!$A$3:$B$122,2),0)</f>
        <v>0</v>
      </c>
      <c r="AK49" s="66">
        <f t="shared" si="17"/>
        <v>434</v>
      </c>
      <c r="AL49" s="76"/>
      <c r="AM49" s="76"/>
      <c r="AN49" s="76"/>
      <c r="AO49" s="77"/>
      <c r="AP49" s="78" t="str">
        <f t="shared" si="13"/>
        <v/>
      </c>
      <c r="AQ49" s="78" t="str">
        <f t="shared" si="14"/>
        <v/>
      </c>
      <c r="AR49" s="65">
        <f>IF(AP49&lt;&gt;"",VLOOKUP(AQ49,Point!$A$3:$B$122,2),0)</f>
        <v>0</v>
      </c>
      <c r="AS49" s="66">
        <f t="shared" si="18"/>
        <v>434</v>
      </c>
    </row>
    <row r="50" spans="1:45" ht="13.7" customHeight="1" x14ac:dyDescent="0.2">
      <c r="A50" s="54">
        <f t="shared" si="20"/>
        <v>46</v>
      </c>
      <c r="B50" s="55">
        <f t="shared" si="1"/>
        <v>82</v>
      </c>
      <c r="C50" s="56">
        <v>475</v>
      </c>
      <c r="D50" s="57" t="s">
        <v>327</v>
      </c>
      <c r="E50" s="57" t="s">
        <v>114</v>
      </c>
      <c r="F50" s="57" t="s">
        <v>188</v>
      </c>
      <c r="G50" s="58" t="s">
        <v>258</v>
      </c>
      <c r="H50" s="59" t="s">
        <v>45</v>
      </c>
      <c r="I50" s="60">
        <v>41</v>
      </c>
      <c r="J50" s="99" t="str">
        <f t="shared" si="2"/>
        <v/>
      </c>
      <c r="K50" s="62" t="str">
        <f t="shared" si="3"/>
        <v/>
      </c>
      <c r="L50" s="91">
        <f t="shared" si="15"/>
        <v>475</v>
      </c>
      <c r="M50" s="60">
        <v>41</v>
      </c>
      <c r="N50" s="65">
        <f>IF(M50,VLOOKUP(M50,Point!$A$3:$B$122,2),0)</f>
        <v>82</v>
      </c>
      <c r="O50" s="66">
        <f t="shared" si="16"/>
        <v>475</v>
      </c>
      <c r="P50" s="70"/>
      <c r="Q50" s="71"/>
      <c r="R50" s="72"/>
      <c r="S50" s="73" t="str">
        <f t="shared" si="19"/>
        <v/>
      </c>
      <c r="T50" s="70"/>
      <c r="U50" s="102"/>
      <c r="V50" s="85"/>
      <c r="W50" s="73" t="str">
        <f t="shared" si="6"/>
        <v/>
      </c>
      <c r="X50" s="73" t="str">
        <f t="shared" si="7"/>
        <v/>
      </c>
      <c r="Y50" s="70"/>
      <c r="Z50" s="71"/>
      <c r="AA50" s="72"/>
      <c r="AB50" s="73" t="str">
        <f t="shared" si="8"/>
        <v/>
      </c>
      <c r="AC50" s="70"/>
      <c r="AD50" s="71"/>
      <c r="AE50" s="85"/>
      <c r="AF50" s="73" t="str">
        <f t="shared" si="9"/>
        <v/>
      </c>
      <c r="AG50" s="73" t="str">
        <f t="shared" si="10"/>
        <v/>
      </c>
      <c r="AH50" s="100" t="str">
        <f t="shared" si="11"/>
        <v/>
      </c>
      <c r="AI50" s="78" t="str">
        <f t="shared" si="12"/>
        <v/>
      </c>
      <c r="AJ50" s="65">
        <f>IF(AI50&lt;&gt;"",VLOOKUP(AI50,Point!$A$3:$B$122,2),0)</f>
        <v>0</v>
      </c>
      <c r="AK50" s="66">
        <f t="shared" si="17"/>
        <v>475</v>
      </c>
      <c r="AL50" s="76"/>
      <c r="AM50" s="76"/>
      <c r="AN50" s="76"/>
      <c r="AO50" s="77"/>
      <c r="AP50" s="78" t="str">
        <f t="shared" si="13"/>
        <v/>
      </c>
      <c r="AQ50" s="78" t="str">
        <f t="shared" si="14"/>
        <v/>
      </c>
      <c r="AR50" s="65">
        <f>IF(AP50&lt;&gt;"",VLOOKUP(AQ50,Point!$A$3:$B$122,2),0)</f>
        <v>0</v>
      </c>
      <c r="AS50" s="66">
        <f t="shared" si="18"/>
        <v>475</v>
      </c>
    </row>
    <row r="51" spans="1:45" ht="13.7" customHeight="1" x14ac:dyDescent="0.2">
      <c r="A51" s="54">
        <f t="shared" si="20"/>
        <v>47</v>
      </c>
      <c r="B51" s="55">
        <f t="shared" si="1"/>
        <v>79</v>
      </c>
      <c r="C51" s="56">
        <v>402</v>
      </c>
      <c r="D51" s="79" t="s">
        <v>328</v>
      </c>
      <c r="E51" s="79" t="s">
        <v>329</v>
      </c>
      <c r="F51" s="79" t="s">
        <v>330</v>
      </c>
      <c r="G51" s="58" t="s">
        <v>258</v>
      </c>
      <c r="H51" s="59" t="s">
        <v>52</v>
      </c>
      <c r="I51" s="60">
        <v>44</v>
      </c>
      <c r="J51" s="99" t="str">
        <f t="shared" si="2"/>
        <v/>
      </c>
      <c r="K51" s="62" t="str">
        <f t="shared" si="3"/>
        <v/>
      </c>
      <c r="L51" s="91">
        <f t="shared" si="15"/>
        <v>402</v>
      </c>
      <c r="M51" s="60">
        <v>44</v>
      </c>
      <c r="N51" s="65">
        <f>IF(M51,VLOOKUP(M51,Point!$A$3:$B$122,2),0)</f>
        <v>79</v>
      </c>
      <c r="O51" s="66">
        <f t="shared" si="16"/>
        <v>402</v>
      </c>
      <c r="P51" s="70"/>
      <c r="Q51" s="71"/>
      <c r="R51" s="72"/>
      <c r="S51" s="73" t="str">
        <f t="shared" si="19"/>
        <v/>
      </c>
      <c r="T51" s="70"/>
      <c r="U51" s="71"/>
      <c r="V51" s="72"/>
      <c r="W51" s="73" t="str">
        <f t="shared" si="6"/>
        <v/>
      </c>
      <c r="X51" s="73" t="str">
        <f t="shared" si="7"/>
        <v/>
      </c>
      <c r="Y51" s="70"/>
      <c r="Z51" s="71"/>
      <c r="AA51" s="72"/>
      <c r="AB51" s="73" t="str">
        <f t="shared" si="8"/>
        <v/>
      </c>
      <c r="AC51" s="70"/>
      <c r="AD51" s="71"/>
      <c r="AE51" s="72"/>
      <c r="AF51" s="73" t="str">
        <f t="shared" si="9"/>
        <v/>
      </c>
      <c r="AG51" s="73" t="str">
        <f t="shared" si="10"/>
        <v/>
      </c>
      <c r="AH51" s="100" t="str">
        <f t="shared" si="11"/>
        <v/>
      </c>
      <c r="AI51" s="78" t="str">
        <f t="shared" si="12"/>
        <v/>
      </c>
      <c r="AJ51" s="65">
        <f>IF(AI51&lt;&gt;"",VLOOKUP(AI51,Point!$A$3:$B$122,2),0)</f>
        <v>0</v>
      </c>
      <c r="AK51" s="66">
        <f t="shared" si="17"/>
        <v>402</v>
      </c>
      <c r="AL51" s="76"/>
      <c r="AM51" s="76"/>
      <c r="AN51" s="76"/>
      <c r="AO51" s="77"/>
      <c r="AP51" s="78" t="str">
        <f t="shared" si="13"/>
        <v/>
      </c>
      <c r="AQ51" s="78" t="str">
        <f t="shared" si="14"/>
        <v/>
      </c>
      <c r="AR51" s="65">
        <f>IF(AP51&lt;&gt;"",VLOOKUP(AQ51,Point!$A$3:$B$122,2),0)</f>
        <v>0</v>
      </c>
      <c r="AS51" s="66">
        <f t="shared" si="18"/>
        <v>402</v>
      </c>
    </row>
    <row r="52" spans="1:45" ht="13.7" customHeight="1" x14ac:dyDescent="0.2">
      <c r="A52" s="54">
        <f t="shared" si="20"/>
        <v>48</v>
      </c>
      <c r="B52" s="80">
        <f t="shared" si="1"/>
        <v>78</v>
      </c>
      <c r="C52" s="81">
        <v>459</v>
      </c>
      <c r="D52" s="57" t="s">
        <v>331</v>
      </c>
      <c r="E52" s="57" t="s">
        <v>309</v>
      </c>
      <c r="F52" s="57" t="s">
        <v>188</v>
      </c>
      <c r="G52" s="58" t="s">
        <v>258</v>
      </c>
      <c r="H52" s="59" t="s">
        <v>45</v>
      </c>
      <c r="I52" s="60">
        <v>45</v>
      </c>
      <c r="J52" s="99" t="str">
        <f t="shared" si="2"/>
        <v/>
      </c>
      <c r="K52" s="62" t="str">
        <f t="shared" si="3"/>
        <v/>
      </c>
      <c r="L52" s="91">
        <f t="shared" si="15"/>
        <v>459</v>
      </c>
      <c r="M52" s="60">
        <v>45</v>
      </c>
      <c r="N52" s="65">
        <f>IF(M52,VLOOKUP(M52,Point!$A$3:$B$122,2),0)</f>
        <v>78</v>
      </c>
      <c r="O52" s="66">
        <f t="shared" si="16"/>
        <v>459</v>
      </c>
      <c r="P52" s="70"/>
      <c r="Q52" s="71"/>
      <c r="R52" s="72"/>
      <c r="S52" s="73" t="str">
        <f t="shared" si="19"/>
        <v/>
      </c>
      <c r="T52" s="70"/>
      <c r="U52" s="102"/>
      <c r="V52" s="85"/>
      <c r="W52" s="73" t="str">
        <f t="shared" si="6"/>
        <v/>
      </c>
      <c r="X52" s="73" t="str">
        <f t="shared" si="7"/>
        <v/>
      </c>
      <c r="Y52" s="70"/>
      <c r="Z52" s="71"/>
      <c r="AA52" s="72"/>
      <c r="AB52" s="73" t="str">
        <f t="shared" si="8"/>
        <v/>
      </c>
      <c r="AC52" s="70"/>
      <c r="AD52" s="71"/>
      <c r="AE52" s="85"/>
      <c r="AF52" s="73" t="str">
        <f t="shared" si="9"/>
        <v/>
      </c>
      <c r="AG52" s="73" t="str">
        <f t="shared" si="10"/>
        <v/>
      </c>
      <c r="AH52" s="100" t="str">
        <f t="shared" si="11"/>
        <v/>
      </c>
      <c r="AI52" s="78" t="str">
        <f t="shared" si="12"/>
        <v/>
      </c>
      <c r="AJ52" s="65">
        <f>IF(AI52&lt;&gt;"",VLOOKUP(AI52,Point!$A$3:$B$122,2),0)</f>
        <v>0</v>
      </c>
      <c r="AK52" s="66">
        <f t="shared" si="17"/>
        <v>459</v>
      </c>
      <c r="AL52" s="76"/>
      <c r="AM52" s="76"/>
      <c r="AN52" s="76"/>
      <c r="AO52" s="77"/>
      <c r="AP52" s="78" t="str">
        <f t="shared" si="13"/>
        <v/>
      </c>
      <c r="AQ52" s="78" t="str">
        <f t="shared" si="14"/>
        <v/>
      </c>
      <c r="AR52" s="65">
        <f>IF(AP52&lt;&gt;"",VLOOKUP(AQ52,Point!$A$3:$B$122,2),0)</f>
        <v>0</v>
      </c>
      <c r="AS52" s="66">
        <f t="shared" si="18"/>
        <v>459</v>
      </c>
    </row>
  </sheetData>
  <mergeCells count="7">
    <mergeCell ref="K2:K4"/>
    <mergeCell ref="J2:J4"/>
    <mergeCell ref="I2:I4"/>
    <mergeCell ref="A2:B2"/>
    <mergeCell ref="AL2:AR2"/>
    <mergeCell ref="P2:AJ2"/>
    <mergeCell ref="M2:N2"/>
  </mergeCells>
  <pageMargins left="0.39370077848434448" right="0.39370077848434448" top="0.39370077848434448" bottom="0.39370077848434448" header="0.11811023205518723" footer="0.11811023205518723"/>
  <pageSetup paperSize="0" scale="46" orientation="landscape" horizontalDpi="0" verticalDpi="2048"/>
  <headerFooter alignWithMargins="0">
    <oddHeader>&amp;C&amp;"+,Regular"&amp;14&amp;K000000MIN</oddHead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showGridLines="0" workbookViewId="0"/>
  </sheetViews>
  <sheetFormatPr baseColWidth="10" defaultRowHeight="13.15" customHeight="1" x14ac:dyDescent="0.2"/>
  <cols>
    <col min="1" max="1" width="7.625" style="1" customWidth="1"/>
    <col min="2" max="2" width="9.375" style="1" customWidth="1"/>
    <col min="3" max="3" width="7.5" style="1" customWidth="1"/>
    <col min="4" max="4" width="17.625" style="1" customWidth="1"/>
    <col min="5" max="5" width="8.5" style="1" customWidth="1"/>
    <col min="6" max="6" width="13.625" style="1" customWidth="1"/>
    <col min="7" max="7" width="4.375" style="1" customWidth="1"/>
    <col min="8" max="11" width="5.375" style="1" customWidth="1"/>
    <col min="12" max="12" width="7" style="1" customWidth="1"/>
    <col min="13" max="13" width="6" style="1" customWidth="1"/>
    <col min="14" max="14" width="6.625" style="1" customWidth="1"/>
    <col min="15" max="20" width="5.375" style="1" customWidth="1"/>
    <col min="21" max="21" width="4.625" style="1" customWidth="1"/>
    <col min="22" max="23" width="5.625" style="1" customWidth="1"/>
    <col min="24" max="30" width="6.875" style="1" customWidth="1"/>
    <col min="31" max="32" width="5.625" style="1" customWidth="1"/>
    <col min="33" max="33" width="6.875" style="1" customWidth="1"/>
    <col min="34" max="34" width="8.375" style="1" customWidth="1"/>
    <col min="35" max="35" width="5" style="1" customWidth="1"/>
    <col min="36" max="37" width="5.375" style="1" customWidth="1"/>
    <col min="38" max="38" width="6.875" style="1" customWidth="1"/>
    <col min="39" max="40" width="7.125" style="1" customWidth="1"/>
    <col min="41" max="41" width="7.375" style="1" customWidth="1"/>
    <col min="42" max="42" width="5.625" style="1" customWidth="1"/>
    <col min="43" max="43" width="4.625" style="1" customWidth="1"/>
    <col min="44" max="44" width="7.125" style="1" customWidth="1"/>
    <col min="45" max="45" width="5.375" style="1" customWidth="1"/>
    <col min="46" max="256" width="11" style="1" customWidth="1"/>
  </cols>
  <sheetData>
    <row r="1" spans="1:45" ht="55.5" customHeight="1" x14ac:dyDescent="0.5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17.25" customHeight="1" x14ac:dyDescent="0.2">
      <c r="A2" s="136" t="s">
        <v>1</v>
      </c>
      <c r="B2" s="137"/>
      <c r="C2" s="6" t="s">
        <v>332</v>
      </c>
      <c r="D2" s="7"/>
      <c r="E2" s="7"/>
      <c r="F2" s="7"/>
      <c r="G2" s="7"/>
      <c r="H2" s="88"/>
      <c r="I2" s="132" t="s">
        <v>333</v>
      </c>
      <c r="J2" s="130" t="s">
        <v>4</v>
      </c>
      <c r="K2" s="134" t="s">
        <v>5</v>
      </c>
      <c r="L2" s="9"/>
      <c r="M2" s="123" t="s">
        <v>3</v>
      </c>
      <c r="N2" s="124"/>
      <c r="O2" s="11"/>
      <c r="P2" s="125" t="s">
        <v>4</v>
      </c>
      <c r="Q2" s="126"/>
      <c r="R2" s="126"/>
      <c r="S2" s="127"/>
      <c r="T2" s="126"/>
      <c r="U2" s="126"/>
      <c r="V2" s="126"/>
      <c r="W2" s="127"/>
      <c r="X2" s="127"/>
      <c r="Y2" s="126"/>
      <c r="Z2" s="126"/>
      <c r="AA2" s="126"/>
      <c r="AB2" s="127"/>
      <c r="AC2" s="126"/>
      <c r="AD2" s="126"/>
      <c r="AE2" s="126"/>
      <c r="AF2" s="126"/>
      <c r="AG2" s="126"/>
      <c r="AH2" s="126"/>
      <c r="AI2" s="126"/>
      <c r="AJ2" s="128"/>
      <c r="AK2" s="11"/>
      <c r="AL2" s="125" t="s">
        <v>5</v>
      </c>
      <c r="AM2" s="126"/>
      <c r="AN2" s="126"/>
      <c r="AO2" s="126"/>
      <c r="AP2" s="127"/>
      <c r="AQ2" s="127"/>
      <c r="AR2" s="129"/>
      <c r="AS2" s="11"/>
    </row>
    <row r="3" spans="1:45" ht="17.25" customHeight="1" x14ac:dyDescent="0.2">
      <c r="A3" s="12" t="s">
        <v>6</v>
      </c>
      <c r="B3" s="12" t="s">
        <v>7</v>
      </c>
      <c r="C3" s="13"/>
      <c r="D3" s="14"/>
      <c r="E3" s="14"/>
      <c r="F3" s="14"/>
      <c r="G3" s="15"/>
      <c r="H3" s="16"/>
      <c r="I3" s="133"/>
      <c r="J3" s="131"/>
      <c r="K3" s="135"/>
      <c r="L3" s="17"/>
      <c r="M3" s="18"/>
      <c r="N3" s="19"/>
      <c r="O3" s="20"/>
      <c r="P3" s="21" t="s">
        <v>8</v>
      </c>
      <c r="Q3" s="22"/>
      <c r="R3" s="23"/>
      <c r="S3" s="24"/>
      <c r="T3" s="21" t="s">
        <v>9</v>
      </c>
      <c r="U3" s="22"/>
      <c r="V3" s="23"/>
      <c r="W3" s="25"/>
      <c r="X3" s="26"/>
      <c r="Y3" s="21" t="s">
        <v>10</v>
      </c>
      <c r="Z3" s="27"/>
      <c r="AA3" s="10"/>
      <c r="AB3" s="28"/>
      <c r="AC3" s="21" t="s">
        <v>11</v>
      </c>
      <c r="AD3" s="27"/>
      <c r="AE3" s="23"/>
      <c r="AF3" s="29"/>
      <c r="AG3" s="30"/>
      <c r="AH3" s="31"/>
      <c r="AI3" s="22"/>
      <c r="AJ3" s="23"/>
      <c r="AK3" s="20"/>
      <c r="AL3" s="32" t="s">
        <v>12</v>
      </c>
      <c r="AM3" s="32" t="s">
        <v>13</v>
      </c>
      <c r="AN3" s="32" t="s">
        <v>14</v>
      </c>
      <c r="AO3" s="32" t="s">
        <v>15</v>
      </c>
      <c r="AP3" s="13"/>
      <c r="AQ3" s="15"/>
      <c r="AR3" s="33"/>
      <c r="AS3" s="20"/>
    </row>
    <row r="4" spans="1:45" ht="30" customHeight="1" x14ac:dyDescent="0.2">
      <c r="A4" s="34" t="s">
        <v>16</v>
      </c>
      <c r="B4" s="34" t="s">
        <v>17</v>
      </c>
      <c r="C4" s="35" t="s">
        <v>18</v>
      </c>
      <c r="D4" s="36" t="s">
        <v>19</v>
      </c>
      <c r="E4" s="36" t="s">
        <v>20</v>
      </c>
      <c r="F4" s="36" t="s">
        <v>21</v>
      </c>
      <c r="G4" s="37" t="s">
        <v>22</v>
      </c>
      <c r="H4" s="38" t="s">
        <v>23</v>
      </c>
      <c r="I4" s="133"/>
      <c r="J4" s="131"/>
      <c r="K4" s="135"/>
      <c r="L4" s="39" t="s">
        <v>18</v>
      </c>
      <c r="M4" s="40" t="s">
        <v>24</v>
      </c>
      <c r="N4" s="41" t="s">
        <v>25</v>
      </c>
      <c r="O4" s="42" t="s">
        <v>18</v>
      </c>
      <c r="P4" s="43" t="s">
        <v>26</v>
      </c>
      <c r="Q4" s="40" t="s">
        <v>27</v>
      </c>
      <c r="R4" s="44" t="s">
        <v>28</v>
      </c>
      <c r="S4" s="45"/>
      <c r="T4" s="43" t="s">
        <v>26</v>
      </c>
      <c r="U4" s="40" t="s">
        <v>27</v>
      </c>
      <c r="V4" s="44" t="s">
        <v>28</v>
      </c>
      <c r="W4" s="46"/>
      <c r="X4" s="47" t="s">
        <v>29</v>
      </c>
      <c r="Y4" s="43" t="s">
        <v>26</v>
      </c>
      <c r="Z4" s="40" t="s">
        <v>27</v>
      </c>
      <c r="AA4" s="44" t="s">
        <v>28</v>
      </c>
      <c r="AB4" s="48"/>
      <c r="AC4" s="49" t="s">
        <v>26</v>
      </c>
      <c r="AD4" s="40" t="s">
        <v>27</v>
      </c>
      <c r="AE4" s="44" t="s">
        <v>28</v>
      </c>
      <c r="AF4" s="50"/>
      <c r="AG4" s="47" t="s">
        <v>30</v>
      </c>
      <c r="AH4" s="49" t="s">
        <v>31</v>
      </c>
      <c r="AI4" s="40" t="s">
        <v>32</v>
      </c>
      <c r="AJ4" s="44" t="s">
        <v>33</v>
      </c>
      <c r="AK4" s="103" t="s">
        <v>18</v>
      </c>
      <c r="AL4" s="89" t="s">
        <v>34</v>
      </c>
      <c r="AM4" s="89" t="s">
        <v>35</v>
      </c>
      <c r="AN4" s="89" t="s">
        <v>36</v>
      </c>
      <c r="AO4" s="90" t="s">
        <v>37</v>
      </c>
      <c r="AP4" s="53" t="s">
        <v>38</v>
      </c>
      <c r="AQ4" s="40" t="s">
        <v>39</v>
      </c>
      <c r="AR4" s="44" t="s">
        <v>40</v>
      </c>
      <c r="AS4" s="42" t="s">
        <v>18</v>
      </c>
    </row>
    <row r="5" spans="1:45" ht="12.95" customHeight="1" x14ac:dyDescent="0.2">
      <c r="A5" s="54">
        <f t="shared" ref="A5:A38" si="0">IF(C5,RANK(B5,$B$5:$B$39),"")</f>
        <v>1</v>
      </c>
      <c r="B5" s="55">
        <f t="shared" ref="B5:B39" si="1">IF(C5,(N5+AJ5+AR5),"")</f>
        <v>297</v>
      </c>
      <c r="C5" s="56">
        <v>649</v>
      </c>
      <c r="D5" s="57" t="s">
        <v>256</v>
      </c>
      <c r="E5" s="57" t="s">
        <v>334</v>
      </c>
      <c r="F5" s="57" t="s">
        <v>82</v>
      </c>
      <c r="G5" s="58" t="s">
        <v>335</v>
      </c>
      <c r="H5" s="59" t="s">
        <v>45</v>
      </c>
      <c r="I5" s="60">
        <v>2</v>
      </c>
      <c r="J5" s="61">
        <f t="shared" ref="J5:J16" si="2">IF(C5,AI5,"")</f>
        <v>1</v>
      </c>
      <c r="K5" s="62" t="str">
        <f t="shared" ref="K5:K39" si="3">IF(C5,AQ5,"")</f>
        <v/>
      </c>
      <c r="L5" s="91">
        <f t="shared" ref="L5:AS5" si="4">IF($C5,$C5,"")</f>
        <v>649</v>
      </c>
      <c r="M5" s="60">
        <v>2</v>
      </c>
      <c r="N5" s="65">
        <f>IF(M5,VLOOKUP(M5,Point!$A$3:$B$122,2),0)</f>
        <v>147</v>
      </c>
      <c r="O5" s="66">
        <f t="shared" si="4"/>
        <v>649</v>
      </c>
      <c r="P5" s="67">
        <v>9</v>
      </c>
      <c r="Q5" s="64">
        <v>48</v>
      </c>
      <c r="R5" s="68">
        <v>35</v>
      </c>
      <c r="S5" s="69">
        <f t="shared" ref="S5:S39" si="5">IF(R5&lt;&gt;"",P5*3600+Q5*60+R5,"")</f>
        <v>35315</v>
      </c>
      <c r="T5" s="67">
        <v>9</v>
      </c>
      <c r="U5" s="64">
        <v>51</v>
      </c>
      <c r="V5" s="68">
        <v>0</v>
      </c>
      <c r="W5" s="69">
        <f t="shared" ref="W5:W39" si="6">IF(V5&lt;&gt;"",T5*3600+U5*60+V5,"")</f>
        <v>35460</v>
      </c>
      <c r="X5" s="69">
        <f t="shared" ref="X5:X39" si="7">IF(V5&lt;&gt;"",W5-S5,"")</f>
        <v>145</v>
      </c>
      <c r="Y5" s="67">
        <v>10</v>
      </c>
      <c r="Z5" s="64">
        <v>34</v>
      </c>
      <c r="AA5" s="68">
        <v>47</v>
      </c>
      <c r="AB5" s="69">
        <f t="shared" ref="AB5:AB39" si="8">IF(AA5&lt;&gt;"",Y5*3600+Z5*60+AA5,"")</f>
        <v>38087</v>
      </c>
      <c r="AC5" s="67">
        <v>10</v>
      </c>
      <c r="AD5" s="64">
        <v>37</v>
      </c>
      <c r="AE5" s="68">
        <v>15</v>
      </c>
      <c r="AF5" s="69">
        <f t="shared" ref="AF5:AF39" si="9">IF(AE5&lt;&gt;"",AC5*3600+AD5*60+AE5,"")</f>
        <v>38235</v>
      </c>
      <c r="AG5" s="69">
        <f t="shared" ref="AG5:AG39" si="10">IF(AE5&lt;&gt;"",AF5-AB5,"")</f>
        <v>148</v>
      </c>
      <c r="AH5" s="54">
        <f t="shared" ref="AH5:AH39" si="11">IF(OR(X5&lt;&gt;"",AG5&lt;&gt;""),MIN(X5,AG5),"")</f>
        <v>145</v>
      </c>
      <c r="AI5" s="74">
        <f t="shared" ref="AI5:AI39" si="12">IF(AH5&lt;&gt;"",RANK(AH5,$AH$5:$AH$39,1),"")</f>
        <v>1</v>
      </c>
      <c r="AJ5" s="65">
        <f>IF(AI5&lt;&gt;"",VLOOKUP(AI5,Point!$A$3:$B$122,2),0)</f>
        <v>150</v>
      </c>
      <c r="AK5" s="93">
        <f t="shared" si="4"/>
        <v>649</v>
      </c>
      <c r="AL5" s="76"/>
      <c r="AM5" s="76"/>
      <c r="AN5" s="76"/>
      <c r="AO5" s="77"/>
      <c r="AP5" s="78" t="str">
        <f t="shared" ref="AP5:AP39" si="13">IF(AL5&lt;&gt;"",AL5+AM5+AN5+AO5,"")</f>
        <v/>
      </c>
      <c r="AQ5" s="78" t="str">
        <f t="shared" ref="AQ5:AQ39" si="14">IF(AL5&lt;&gt;"",RANK(AP5,$AP$5:$AP$39,0),"")</f>
        <v/>
      </c>
      <c r="AR5" s="65">
        <f>IF(AP5&lt;&gt;"",VLOOKUP(AQ5,Point!$A$3:$B$122,2),0)</f>
        <v>0</v>
      </c>
      <c r="AS5" s="66">
        <f t="shared" si="4"/>
        <v>649</v>
      </c>
    </row>
    <row r="6" spans="1:45" ht="12.95" customHeight="1" x14ac:dyDescent="0.2">
      <c r="A6" s="54">
        <f t="shared" si="0"/>
        <v>2</v>
      </c>
      <c r="B6" s="55">
        <f t="shared" si="1"/>
        <v>285</v>
      </c>
      <c r="C6" s="56">
        <v>648</v>
      </c>
      <c r="D6" s="57" t="s">
        <v>336</v>
      </c>
      <c r="E6" s="57" t="s">
        <v>250</v>
      </c>
      <c r="F6" s="57" t="s">
        <v>82</v>
      </c>
      <c r="G6" s="58" t="s">
        <v>335</v>
      </c>
      <c r="H6" s="59" t="s">
        <v>45</v>
      </c>
      <c r="I6" s="60">
        <v>5</v>
      </c>
      <c r="J6" s="61">
        <f t="shared" si="2"/>
        <v>2</v>
      </c>
      <c r="K6" s="62" t="str">
        <f t="shared" si="3"/>
        <v/>
      </c>
      <c r="L6" s="91">
        <f t="shared" ref="L6:L39" si="15">IF($C6,$C6,"")</f>
        <v>648</v>
      </c>
      <c r="M6" s="60">
        <v>5</v>
      </c>
      <c r="N6" s="65">
        <f>IF(M6,VLOOKUP(M6,Point!$A$3:$B$122,2),0)</f>
        <v>138</v>
      </c>
      <c r="O6" s="66">
        <f t="shared" ref="O6:O39" si="16">IF($C6,$C6,"")</f>
        <v>648</v>
      </c>
      <c r="P6" s="67">
        <v>9</v>
      </c>
      <c r="Q6" s="64">
        <v>49</v>
      </c>
      <c r="R6" s="68">
        <v>26</v>
      </c>
      <c r="S6" s="69">
        <f t="shared" si="5"/>
        <v>35366</v>
      </c>
      <c r="T6" s="67">
        <v>9</v>
      </c>
      <c r="U6" s="64">
        <v>53</v>
      </c>
      <c r="V6" s="68">
        <v>1</v>
      </c>
      <c r="W6" s="69">
        <f t="shared" si="6"/>
        <v>35581</v>
      </c>
      <c r="X6" s="69">
        <f t="shared" si="7"/>
        <v>215</v>
      </c>
      <c r="Y6" s="67">
        <v>10</v>
      </c>
      <c r="Z6" s="64">
        <v>52</v>
      </c>
      <c r="AA6" s="68">
        <v>18</v>
      </c>
      <c r="AB6" s="69">
        <f t="shared" si="8"/>
        <v>39138</v>
      </c>
      <c r="AC6" s="67">
        <v>10</v>
      </c>
      <c r="AD6" s="64">
        <v>54</v>
      </c>
      <c r="AE6" s="68">
        <v>45</v>
      </c>
      <c r="AF6" s="69">
        <f t="shared" si="9"/>
        <v>39285</v>
      </c>
      <c r="AG6" s="69">
        <f t="shared" si="10"/>
        <v>147</v>
      </c>
      <c r="AH6" s="54">
        <f t="shared" si="11"/>
        <v>147</v>
      </c>
      <c r="AI6" s="74">
        <f t="shared" si="12"/>
        <v>2</v>
      </c>
      <c r="AJ6" s="65">
        <f>IF(AI6&lt;&gt;"",VLOOKUP(AI6,Point!$A$3:$B$122,2),0)</f>
        <v>147</v>
      </c>
      <c r="AK6" s="66">
        <f t="shared" ref="AK6:AK39" si="17">IF($C6,$C6,"")</f>
        <v>648</v>
      </c>
      <c r="AL6" s="76"/>
      <c r="AM6" s="76"/>
      <c r="AN6" s="76"/>
      <c r="AO6" s="77"/>
      <c r="AP6" s="78" t="str">
        <f t="shared" si="13"/>
        <v/>
      </c>
      <c r="AQ6" s="78" t="str">
        <f t="shared" si="14"/>
        <v/>
      </c>
      <c r="AR6" s="65">
        <f>IF(AP6&lt;&gt;"",VLOOKUP(AQ6,Point!$A$3:$B$122,2),0)</f>
        <v>0</v>
      </c>
      <c r="AS6" s="66">
        <f t="shared" ref="AS6:AS39" si="18">IF($C6,$C6,"")</f>
        <v>648</v>
      </c>
    </row>
    <row r="7" spans="1:45" ht="12.95" customHeight="1" x14ac:dyDescent="0.2">
      <c r="A7" s="54">
        <f t="shared" si="0"/>
        <v>3</v>
      </c>
      <c r="B7" s="55">
        <f t="shared" si="1"/>
        <v>276</v>
      </c>
      <c r="C7" s="56">
        <v>602</v>
      </c>
      <c r="D7" s="57" t="s">
        <v>179</v>
      </c>
      <c r="E7" s="57" t="s">
        <v>337</v>
      </c>
      <c r="F7" s="57" t="s">
        <v>338</v>
      </c>
      <c r="G7" s="58" t="s">
        <v>335</v>
      </c>
      <c r="H7" s="59" t="s">
        <v>45</v>
      </c>
      <c r="I7" s="60">
        <v>7</v>
      </c>
      <c r="J7" s="61">
        <f t="shared" si="2"/>
        <v>3</v>
      </c>
      <c r="K7" s="62" t="str">
        <f t="shared" si="3"/>
        <v/>
      </c>
      <c r="L7" s="91">
        <f t="shared" si="15"/>
        <v>602</v>
      </c>
      <c r="M7" s="60">
        <v>7</v>
      </c>
      <c r="N7" s="65">
        <f>IF(M7,VLOOKUP(M7,Point!$A$3:$B$122,2),0)</f>
        <v>132</v>
      </c>
      <c r="O7" s="66">
        <f t="shared" si="16"/>
        <v>602</v>
      </c>
      <c r="P7" s="67">
        <v>9</v>
      </c>
      <c r="Q7" s="64">
        <v>50</v>
      </c>
      <c r="R7" s="68">
        <v>39</v>
      </c>
      <c r="S7" s="69">
        <f t="shared" si="5"/>
        <v>35439</v>
      </c>
      <c r="T7" s="67">
        <v>9</v>
      </c>
      <c r="U7" s="64">
        <v>53</v>
      </c>
      <c r="V7" s="68">
        <v>10</v>
      </c>
      <c r="W7" s="69">
        <f t="shared" si="6"/>
        <v>35590</v>
      </c>
      <c r="X7" s="69">
        <f t="shared" si="7"/>
        <v>151</v>
      </c>
      <c r="Y7" s="67">
        <v>10</v>
      </c>
      <c r="Z7" s="64">
        <v>35</v>
      </c>
      <c r="AA7" s="68">
        <v>21</v>
      </c>
      <c r="AB7" s="69">
        <f t="shared" si="8"/>
        <v>38121</v>
      </c>
      <c r="AC7" s="67">
        <v>10</v>
      </c>
      <c r="AD7" s="64">
        <v>41</v>
      </c>
      <c r="AE7" s="68">
        <v>10</v>
      </c>
      <c r="AF7" s="69">
        <f t="shared" si="9"/>
        <v>38470</v>
      </c>
      <c r="AG7" s="69">
        <f t="shared" si="10"/>
        <v>349</v>
      </c>
      <c r="AH7" s="54">
        <f t="shared" si="11"/>
        <v>151</v>
      </c>
      <c r="AI7" s="74">
        <f t="shared" si="12"/>
        <v>3</v>
      </c>
      <c r="AJ7" s="65">
        <f>IF(AI7&lt;&gt;"",VLOOKUP(AI7,Point!$A$3:$B$122,2),0)</f>
        <v>144</v>
      </c>
      <c r="AK7" s="66">
        <f t="shared" si="17"/>
        <v>602</v>
      </c>
      <c r="AL7" s="76"/>
      <c r="AM7" s="76"/>
      <c r="AN7" s="76"/>
      <c r="AO7" s="77"/>
      <c r="AP7" s="78" t="str">
        <f t="shared" si="13"/>
        <v/>
      </c>
      <c r="AQ7" s="78" t="str">
        <f t="shared" si="14"/>
        <v/>
      </c>
      <c r="AR7" s="65">
        <f>IF(AP7&lt;&gt;"",VLOOKUP(AQ7,Point!$A$3:$B$122,2),0)</f>
        <v>0</v>
      </c>
      <c r="AS7" s="66">
        <f t="shared" si="18"/>
        <v>602</v>
      </c>
    </row>
    <row r="8" spans="1:45" ht="12.95" customHeight="1" x14ac:dyDescent="0.2">
      <c r="A8" s="54">
        <f t="shared" si="0"/>
        <v>4</v>
      </c>
      <c r="B8" s="55">
        <f t="shared" si="1"/>
        <v>267</v>
      </c>
      <c r="C8" s="56">
        <v>603</v>
      </c>
      <c r="D8" s="57" t="s">
        <v>145</v>
      </c>
      <c r="E8" s="57" t="s">
        <v>84</v>
      </c>
      <c r="F8" s="57" t="s">
        <v>338</v>
      </c>
      <c r="G8" s="58" t="s">
        <v>335</v>
      </c>
      <c r="H8" s="59" t="s">
        <v>45</v>
      </c>
      <c r="I8" s="60">
        <v>8</v>
      </c>
      <c r="J8" s="61">
        <f t="shared" si="2"/>
        <v>5</v>
      </c>
      <c r="K8" s="62" t="str">
        <f t="shared" si="3"/>
        <v/>
      </c>
      <c r="L8" s="91">
        <f t="shared" si="15"/>
        <v>603</v>
      </c>
      <c r="M8" s="60">
        <v>8</v>
      </c>
      <c r="N8" s="65">
        <f>IF(M8,VLOOKUP(M8,Point!$A$3:$B$122,2),0)</f>
        <v>129</v>
      </c>
      <c r="O8" s="66">
        <f t="shared" si="16"/>
        <v>603</v>
      </c>
      <c r="P8" s="67">
        <v>9</v>
      </c>
      <c r="Q8" s="64">
        <v>50</v>
      </c>
      <c r="R8" s="68">
        <v>6</v>
      </c>
      <c r="S8" s="69">
        <f t="shared" si="5"/>
        <v>35406</v>
      </c>
      <c r="T8" s="67">
        <v>9</v>
      </c>
      <c r="U8" s="64">
        <v>52</v>
      </c>
      <c r="V8" s="68">
        <v>48</v>
      </c>
      <c r="W8" s="69">
        <f t="shared" si="6"/>
        <v>35568</v>
      </c>
      <c r="X8" s="69">
        <f t="shared" si="7"/>
        <v>162</v>
      </c>
      <c r="Y8" s="67">
        <v>10</v>
      </c>
      <c r="Z8" s="64">
        <v>35</v>
      </c>
      <c r="AA8" s="68">
        <v>57</v>
      </c>
      <c r="AB8" s="69">
        <f t="shared" si="8"/>
        <v>38157</v>
      </c>
      <c r="AC8" s="67">
        <v>10</v>
      </c>
      <c r="AD8" s="64">
        <v>38</v>
      </c>
      <c r="AE8" s="68">
        <v>43</v>
      </c>
      <c r="AF8" s="69">
        <f t="shared" si="9"/>
        <v>38323</v>
      </c>
      <c r="AG8" s="69">
        <f t="shared" si="10"/>
        <v>166</v>
      </c>
      <c r="AH8" s="54">
        <f t="shared" si="11"/>
        <v>162</v>
      </c>
      <c r="AI8" s="74">
        <f t="shared" si="12"/>
        <v>5</v>
      </c>
      <c r="AJ8" s="65">
        <f>IF(AI8&lt;&gt;"",VLOOKUP(AI8,Point!$A$3:$B$122,2),0)</f>
        <v>138</v>
      </c>
      <c r="AK8" s="66">
        <f t="shared" si="17"/>
        <v>603</v>
      </c>
      <c r="AL8" s="76"/>
      <c r="AM8" s="76"/>
      <c r="AN8" s="76"/>
      <c r="AO8" s="77"/>
      <c r="AP8" s="78" t="str">
        <f t="shared" si="13"/>
        <v/>
      </c>
      <c r="AQ8" s="78" t="str">
        <f t="shared" si="14"/>
        <v/>
      </c>
      <c r="AR8" s="65">
        <f>IF(AP8&lt;&gt;"",VLOOKUP(AQ8,Point!$A$3:$B$122,2),0)</f>
        <v>0</v>
      </c>
      <c r="AS8" s="66">
        <f t="shared" si="18"/>
        <v>603</v>
      </c>
    </row>
    <row r="9" spans="1:45" ht="12.95" customHeight="1" x14ac:dyDescent="0.2">
      <c r="A9" s="54">
        <f t="shared" si="0"/>
        <v>5</v>
      </c>
      <c r="B9" s="55">
        <f t="shared" si="1"/>
        <v>258</v>
      </c>
      <c r="C9" s="56">
        <v>647</v>
      </c>
      <c r="D9" s="57" t="s">
        <v>339</v>
      </c>
      <c r="E9" s="57" t="s">
        <v>150</v>
      </c>
      <c r="F9" s="57" t="s">
        <v>82</v>
      </c>
      <c r="G9" s="58" t="s">
        <v>335</v>
      </c>
      <c r="H9" s="59" t="s">
        <v>45</v>
      </c>
      <c r="I9" s="60">
        <v>6</v>
      </c>
      <c r="J9" s="61">
        <f t="shared" si="2"/>
        <v>11</v>
      </c>
      <c r="K9" s="62" t="str">
        <f t="shared" si="3"/>
        <v/>
      </c>
      <c r="L9" s="91">
        <f t="shared" si="15"/>
        <v>647</v>
      </c>
      <c r="M9" s="60">
        <v>6</v>
      </c>
      <c r="N9" s="65">
        <f>IF(M9,VLOOKUP(M9,Point!$A$3:$B$122,2),0)</f>
        <v>135</v>
      </c>
      <c r="O9" s="66">
        <f t="shared" si="16"/>
        <v>647</v>
      </c>
      <c r="P9" s="67">
        <v>9</v>
      </c>
      <c r="Q9" s="64">
        <v>51</v>
      </c>
      <c r="R9" s="68">
        <v>55</v>
      </c>
      <c r="S9" s="69">
        <f t="shared" si="5"/>
        <v>35515</v>
      </c>
      <c r="T9" s="67">
        <v>9</v>
      </c>
      <c r="U9" s="64">
        <v>54</v>
      </c>
      <c r="V9" s="68">
        <v>56</v>
      </c>
      <c r="W9" s="69">
        <f t="shared" si="6"/>
        <v>35696</v>
      </c>
      <c r="X9" s="69">
        <f t="shared" si="7"/>
        <v>181</v>
      </c>
      <c r="Y9" s="67">
        <v>10</v>
      </c>
      <c r="Z9" s="64">
        <v>38</v>
      </c>
      <c r="AA9" s="68">
        <v>57</v>
      </c>
      <c r="AB9" s="69">
        <f t="shared" si="8"/>
        <v>38337</v>
      </c>
      <c r="AC9" s="67">
        <v>10</v>
      </c>
      <c r="AD9" s="64">
        <v>41</v>
      </c>
      <c r="AE9" s="68">
        <v>49</v>
      </c>
      <c r="AF9" s="69">
        <f t="shared" si="9"/>
        <v>38509</v>
      </c>
      <c r="AG9" s="69">
        <f t="shared" si="10"/>
        <v>172</v>
      </c>
      <c r="AH9" s="54">
        <f t="shared" si="11"/>
        <v>172</v>
      </c>
      <c r="AI9" s="74">
        <f t="shared" si="12"/>
        <v>11</v>
      </c>
      <c r="AJ9" s="65">
        <f>IF(AI9&lt;&gt;"",VLOOKUP(AI9,Point!$A$3:$B$122,2),0)</f>
        <v>123</v>
      </c>
      <c r="AK9" s="66">
        <f t="shared" si="17"/>
        <v>647</v>
      </c>
      <c r="AL9" s="76"/>
      <c r="AM9" s="76"/>
      <c r="AN9" s="76"/>
      <c r="AO9" s="77"/>
      <c r="AP9" s="78" t="str">
        <f t="shared" si="13"/>
        <v/>
      </c>
      <c r="AQ9" s="78" t="str">
        <f t="shared" si="14"/>
        <v/>
      </c>
      <c r="AR9" s="65">
        <f>IF(AP9&lt;&gt;"",VLOOKUP(AQ9,Point!$A$3:$B$122,2),0)</f>
        <v>0</v>
      </c>
      <c r="AS9" s="66">
        <f t="shared" si="18"/>
        <v>647</v>
      </c>
    </row>
    <row r="10" spans="1:45" ht="12.95" customHeight="1" x14ac:dyDescent="0.2">
      <c r="A10" s="54">
        <f t="shared" si="0"/>
        <v>6</v>
      </c>
      <c r="B10" s="55">
        <f t="shared" si="1"/>
        <v>253</v>
      </c>
      <c r="C10" s="56">
        <v>627</v>
      </c>
      <c r="D10" s="57" t="s">
        <v>340</v>
      </c>
      <c r="E10" s="57" t="s">
        <v>93</v>
      </c>
      <c r="F10" s="57" t="s">
        <v>116</v>
      </c>
      <c r="G10" s="58" t="s">
        <v>335</v>
      </c>
      <c r="H10" s="59" t="s">
        <v>45</v>
      </c>
      <c r="I10" s="60">
        <v>12</v>
      </c>
      <c r="J10" s="61">
        <f t="shared" si="2"/>
        <v>7</v>
      </c>
      <c r="K10" s="62" t="str">
        <f t="shared" si="3"/>
        <v/>
      </c>
      <c r="L10" s="91">
        <f t="shared" si="15"/>
        <v>627</v>
      </c>
      <c r="M10" s="60">
        <v>12</v>
      </c>
      <c r="N10" s="65">
        <f>IF(M10,VLOOKUP(M10,Point!$A$3:$B$122,2),0)</f>
        <v>121</v>
      </c>
      <c r="O10" s="66">
        <f t="shared" si="16"/>
        <v>627</v>
      </c>
      <c r="P10" s="67">
        <v>9</v>
      </c>
      <c r="Q10" s="64">
        <v>55</v>
      </c>
      <c r="R10" s="68">
        <v>7</v>
      </c>
      <c r="S10" s="69">
        <f t="shared" si="5"/>
        <v>35707</v>
      </c>
      <c r="T10" s="67">
        <v>9</v>
      </c>
      <c r="U10" s="64">
        <v>57</v>
      </c>
      <c r="V10" s="68">
        <v>54</v>
      </c>
      <c r="W10" s="69">
        <f t="shared" si="6"/>
        <v>35874</v>
      </c>
      <c r="X10" s="69">
        <f t="shared" si="7"/>
        <v>167</v>
      </c>
      <c r="Y10" s="67">
        <v>10</v>
      </c>
      <c r="Z10" s="64">
        <v>36</v>
      </c>
      <c r="AA10" s="68">
        <v>47</v>
      </c>
      <c r="AB10" s="69">
        <f t="shared" si="8"/>
        <v>38207</v>
      </c>
      <c r="AC10" s="67">
        <v>10</v>
      </c>
      <c r="AD10" s="64">
        <v>39</v>
      </c>
      <c r="AE10" s="68">
        <v>56</v>
      </c>
      <c r="AF10" s="69">
        <f t="shared" si="9"/>
        <v>38396</v>
      </c>
      <c r="AG10" s="69">
        <f t="shared" si="10"/>
        <v>189</v>
      </c>
      <c r="AH10" s="54">
        <f t="shared" si="11"/>
        <v>167</v>
      </c>
      <c r="AI10" s="74">
        <f t="shared" si="12"/>
        <v>7</v>
      </c>
      <c r="AJ10" s="65">
        <f>IF(AI10&lt;&gt;"",VLOOKUP(AI10,Point!$A$3:$B$122,2),0)</f>
        <v>132</v>
      </c>
      <c r="AK10" s="66">
        <f t="shared" si="17"/>
        <v>627</v>
      </c>
      <c r="AL10" s="76"/>
      <c r="AM10" s="76"/>
      <c r="AN10" s="76"/>
      <c r="AO10" s="77"/>
      <c r="AP10" s="78" t="str">
        <f t="shared" si="13"/>
        <v/>
      </c>
      <c r="AQ10" s="78" t="str">
        <f t="shared" si="14"/>
        <v/>
      </c>
      <c r="AR10" s="65">
        <f>IF(AP10&lt;&gt;"",VLOOKUP(AQ10,Point!$A$3:$B$122,2),0)</f>
        <v>0</v>
      </c>
      <c r="AS10" s="66">
        <f t="shared" si="18"/>
        <v>627</v>
      </c>
    </row>
    <row r="11" spans="1:45" ht="12.95" customHeight="1" x14ac:dyDescent="0.2">
      <c r="A11" s="54">
        <f t="shared" si="0"/>
        <v>7</v>
      </c>
      <c r="B11" s="55">
        <f t="shared" si="1"/>
        <v>250</v>
      </c>
      <c r="C11" s="56">
        <v>655</v>
      </c>
      <c r="D11" s="57" t="s">
        <v>341</v>
      </c>
      <c r="E11" s="57" t="s">
        <v>273</v>
      </c>
      <c r="F11" s="57" t="s">
        <v>188</v>
      </c>
      <c r="G11" s="58" t="s">
        <v>335</v>
      </c>
      <c r="H11" s="59" t="s">
        <v>45</v>
      </c>
      <c r="I11" s="60">
        <v>4</v>
      </c>
      <c r="J11" s="61">
        <f t="shared" si="2"/>
        <v>18</v>
      </c>
      <c r="K11" s="62" t="str">
        <f t="shared" si="3"/>
        <v/>
      </c>
      <c r="L11" s="91">
        <f t="shared" si="15"/>
        <v>655</v>
      </c>
      <c r="M11" s="60">
        <v>4</v>
      </c>
      <c r="N11" s="65">
        <f>IF(M11,VLOOKUP(M11,Point!$A$3:$B$122,2),0)</f>
        <v>141</v>
      </c>
      <c r="O11" s="66">
        <f t="shared" si="16"/>
        <v>655</v>
      </c>
      <c r="P11" s="67">
        <v>10</v>
      </c>
      <c r="Q11" s="64">
        <v>0</v>
      </c>
      <c r="R11" s="68">
        <v>55</v>
      </c>
      <c r="S11" s="69">
        <f t="shared" si="5"/>
        <v>36055</v>
      </c>
      <c r="T11" s="67">
        <v>10</v>
      </c>
      <c r="U11" s="64">
        <v>4</v>
      </c>
      <c r="V11" s="68">
        <v>16</v>
      </c>
      <c r="W11" s="69">
        <f t="shared" si="6"/>
        <v>36256</v>
      </c>
      <c r="X11" s="69">
        <f t="shared" si="7"/>
        <v>201</v>
      </c>
      <c r="Y11" s="67">
        <v>10</v>
      </c>
      <c r="Z11" s="64">
        <v>49</v>
      </c>
      <c r="AA11" s="68">
        <v>14</v>
      </c>
      <c r="AB11" s="69">
        <f t="shared" si="8"/>
        <v>38954</v>
      </c>
      <c r="AC11" s="67">
        <v>10</v>
      </c>
      <c r="AD11" s="64">
        <v>52</v>
      </c>
      <c r="AE11" s="68">
        <v>22</v>
      </c>
      <c r="AF11" s="69">
        <f t="shared" si="9"/>
        <v>39142</v>
      </c>
      <c r="AG11" s="69">
        <f t="shared" si="10"/>
        <v>188</v>
      </c>
      <c r="AH11" s="54">
        <f t="shared" si="11"/>
        <v>188</v>
      </c>
      <c r="AI11" s="74">
        <f t="shared" si="12"/>
        <v>18</v>
      </c>
      <c r="AJ11" s="65">
        <f>IF(AI11&lt;&gt;"",VLOOKUP(AI11,Point!$A$3:$B$122,2),0)</f>
        <v>109</v>
      </c>
      <c r="AK11" s="66">
        <f t="shared" si="17"/>
        <v>655</v>
      </c>
      <c r="AL11" s="76"/>
      <c r="AM11" s="76"/>
      <c r="AN11" s="76"/>
      <c r="AO11" s="77"/>
      <c r="AP11" s="78" t="str">
        <f t="shared" si="13"/>
        <v/>
      </c>
      <c r="AQ11" s="78" t="str">
        <f t="shared" si="14"/>
        <v/>
      </c>
      <c r="AR11" s="65">
        <f>IF(AP11&lt;&gt;"",VLOOKUP(AQ11,Point!$A$3:$B$122,2),0)</f>
        <v>0</v>
      </c>
      <c r="AS11" s="66">
        <f t="shared" si="18"/>
        <v>655</v>
      </c>
    </row>
    <row r="12" spans="1:45" ht="12.95" customHeight="1" x14ac:dyDescent="0.2">
      <c r="A12" s="54">
        <f t="shared" si="0"/>
        <v>8</v>
      </c>
      <c r="B12" s="55">
        <f t="shared" si="1"/>
        <v>246</v>
      </c>
      <c r="C12" s="56">
        <v>631</v>
      </c>
      <c r="D12" s="57" t="s">
        <v>223</v>
      </c>
      <c r="E12" s="57" t="s">
        <v>342</v>
      </c>
      <c r="F12" s="57" t="s">
        <v>338</v>
      </c>
      <c r="G12" s="58" t="s">
        <v>335</v>
      </c>
      <c r="H12" s="59" t="s">
        <v>45</v>
      </c>
      <c r="I12" s="60">
        <v>20</v>
      </c>
      <c r="J12" s="61">
        <f t="shared" si="2"/>
        <v>4</v>
      </c>
      <c r="K12" s="62" t="str">
        <f t="shared" si="3"/>
        <v/>
      </c>
      <c r="L12" s="91">
        <f t="shared" si="15"/>
        <v>631</v>
      </c>
      <c r="M12" s="60">
        <v>20</v>
      </c>
      <c r="N12" s="65">
        <f>IF(M12,VLOOKUP(M12,Point!$A$3:$B$122,2),0)</f>
        <v>105</v>
      </c>
      <c r="O12" s="66">
        <f t="shared" si="16"/>
        <v>631</v>
      </c>
      <c r="P12" s="67">
        <v>9</v>
      </c>
      <c r="Q12" s="64">
        <v>51</v>
      </c>
      <c r="R12" s="68">
        <v>13</v>
      </c>
      <c r="S12" s="69">
        <f t="shared" si="5"/>
        <v>35473</v>
      </c>
      <c r="T12" s="67">
        <v>9</v>
      </c>
      <c r="U12" s="64">
        <v>54</v>
      </c>
      <c r="V12" s="68">
        <v>26</v>
      </c>
      <c r="W12" s="69">
        <f t="shared" si="6"/>
        <v>35666</v>
      </c>
      <c r="X12" s="69">
        <f t="shared" si="7"/>
        <v>193</v>
      </c>
      <c r="Y12" s="67">
        <v>10</v>
      </c>
      <c r="Z12" s="64">
        <v>43</v>
      </c>
      <c r="AA12" s="68">
        <v>6</v>
      </c>
      <c r="AB12" s="69">
        <f t="shared" si="8"/>
        <v>38586</v>
      </c>
      <c r="AC12" s="67">
        <v>10</v>
      </c>
      <c r="AD12" s="64">
        <v>45</v>
      </c>
      <c r="AE12" s="84">
        <v>46</v>
      </c>
      <c r="AF12" s="69">
        <f t="shared" si="9"/>
        <v>38746</v>
      </c>
      <c r="AG12" s="69">
        <f t="shared" si="10"/>
        <v>160</v>
      </c>
      <c r="AH12" s="54">
        <f t="shared" si="11"/>
        <v>160</v>
      </c>
      <c r="AI12" s="74">
        <f t="shared" si="12"/>
        <v>4</v>
      </c>
      <c r="AJ12" s="65">
        <f>IF(AI12&lt;&gt;"",VLOOKUP(AI12,Point!$A$3:$B$122,2),0)</f>
        <v>141</v>
      </c>
      <c r="AK12" s="66">
        <f t="shared" si="17"/>
        <v>631</v>
      </c>
      <c r="AL12" s="76"/>
      <c r="AM12" s="76"/>
      <c r="AN12" s="76"/>
      <c r="AO12" s="77"/>
      <c r="AP12" s="78" t="str">
        <f t="shared" si="13"/>
        <v/>
      </c>
      <c r="AQ12" s="78" t="str">
        <f t="shared" si="14"/>
        <v/>
      </c>
      <c r="AR12" s="65">
        <f>IF(AP12&lt;&gt;"",VLOOKUP(AQ12,Point!$A$3:$B$122,2),0)</f>
        <v>0</v>
      </c>
      <c r="AS12" s="66">
        <f t="shared" si="18"/>
        <v>631</v>
      </c>
    </row>
    <row r="13" spans="1:45" ht="12.95" customHeight="1" x14ac:dyDescent="0.2">
      <c r="A13" s="54">
        <f t="shared" si="0"/>
        <v>9</v>
      </c>
      <c r="B13" s="55">
        <f t="shared" si="1"/>
        <v>242</v>
      </c>
      <c r="C13" s="56">
        <v>605</v>
      </c>
      <c r="D13" s="57" t="s">
        <v>181</v>
      </c>
      <c r="E13" s="57" t="s">
        <v>309</v>
      </c>
      <c r="F13" s="57" t="s">
        <v>155</v>
      </c>
      <c r="G13" s="58" t="s">
        <v>335</v>
      </c>
      <c r="H13" s="59" t="s">
        <v>45</v>
      </c>
      <c r="I13" s="60">
        <v>15</v>
      </c>
      <c r="J13" s="61">
        <f t="shared" si="2"/>
        <v>9</v>
      </c>
      <c r="K13" s="62" t="str">
        <f t="shared" si="3"/>
        <v/>
      </c>
      <c r="L13" s="91">
        <f t="shared" si="15"/>
        <v>605</v>
      </c>
      <c r="M13" s="60">
        <v>15</v>
      </c>
      <c r="N13" s="65">
        <f>IF(M13,VLOOKUP(M13,Point!$A$3:$B$122,2),0)</f>
        <v>115</v>
      </c>
      <c r="O13" s="66">
        <f t="shared" si="16"/>
        <v>605</v>
      </c>
      <c r="P13" s="67">
        <v>9</v>
      </c>
      <c r="Q13" s="64">
        <v>52</v>
      </c>
      <c r="R13" s="68">
        <v>56</v>
      </c>
      <c r="S13" s="69">
        <f t="shared" si="5"/>
        <v>35576</v>
      </c>
      <c r="T13" s="67">
        <v>9</v>
      </c>
      <c r="U13" s="64">
        <v>56</v>
      </c>
      <c r="V13" s="68">
        <v>0</v>
      </c>
      <c r="W13" s="69">
        <f t="shared" si="6"/>
        <v>35760</v>
      </c>
      <c r="X13" s="69">
        <f t="shared" si="7"/>
        <v>184</v>
      </c>
      <c r="Y13" s="67">
        <v>10</v>
      </c>
      <c r="Z13" s="64">
        <v>40</v>
      </c>
      <c r="AA13" s="68">
        <v>36</v>
      </c>
      <c r="AB13" s="69">
        <f t="shared" si="8"/>
        <v>38436</v>
      </c>
      <c r="AC13" s="67">
        <v>10</v>
      </c>
      <c r="AD13" s="64">
        <v>43</v>
      </c>
      <c r="AE13" s="68">
        <v>25</v>
      </c>
      <c r="AF13" s="69">
        <f t="shared" si="9"/>
        <v>38605</v>
      </c>
      <c r="AG13" s="69">
        <f t="shared" si="10"/>
        <v>169</v>
      </c>
      <c r="AH13" s="54">
        <f t="shared" si="11"/>
        <v>169</v>
      </c>
      <c r="AI13" s="74">
        <f t="shared" si="12"/>
        <v>9</v>
      </c>
      <c r="AJ13" s="65">
        <f>IF(AI13&lt;&gt;"",VLOOKUP(AI13,Point!$A$3:$B$122,2),0)</f>
        <v>127</v>
      </c>
      <c r="AK13" s="66">
        <f t="shared" si="17"/>
        <v>605</v>
      </c>
      <c r="AL13" s="76"/>
      <c r="AM13" s="76"/>
      <c r="AN13" s="76"/>
      <c r="AO13" s="77"/>
      <c r="AP13" s="78" t="str">
        <f t="shared" si="13"/>
        <v/>
      </c>
      <c r="AQ13" s="78" t="str">
        <f t="shared" si="14"/>
        <v/>
      </c>
      <c r="AR13" s="65">
        <f>IF(AP13&lt;&gt;"",VLOOKUP(AQ13,Point!$A$3:$B$122,2),0)</f>
        <v>0</v>
      </c>
      <c r="AS13" s="66">
        <f t="shared" si="18"/>
        <v>605</v>
      </c>
    </row>
    <row r="14" spans="1:45" ht="12.95" customHeight="1" x14ac:dyDescent="0.2">
      <c r="A14" s="54">
        <f t="shared" si="0"/>
        <v>10</v>
      </c>
      <c r="B14" s="55">
        <f t="shared" si="1"/>
        <v>233</v>
      </c>
      <c r="C14" s="56">
        <v>662</v>
      </c>
      <c r="D14" s="57" t="s">
        <v>343</v>
      </c>
      <c r="E14" s="57" t="s">
        <v>128</v>
      </c>
      <c r="F14" s="57" t="s">
        <v>104</v>
      </c>
      <c r="G14" s="58" t="s">
        <v>335</v>
      </c>
      <c r="H14" s="59" t="s">
        <v>45</v>
      </c>
      <c r="I14" s="60">
        <v>25</v>
      </c>
      <c r="J14" s="61">
        <f t="shared" si="2"/>
        <v>6</v>
      </c>
      <c r="K14" s="62" t="str">
        <f t="shared" si="3"/>
        <v/>
      </c>
      <c r="L14" s="91">
        <f t="shared" si="15"/>
        <v>662</v>
      </c>
      <c r="M14" s="60">
        <v>25</v>
      </c>
      <c r="N14" s="65">
        <f>IF(M14,VLOOKUP(M14,Point!$A$3:$B$122,2),0)</f>
        <v>98</v>
      </c>
      <c r="O14" s="66">
        <f t="shared" si="16"/>
        <v>662</v>
      </c>
      <c r="P14" s="67">
        <v>9</v>
      </c>
      <c r="Q14" s="64">
        <v>56</v>
      </c>
      <c r="R14" s="68">
        <v>23</v>
      </c>
      <c r="S14" s="69">
        <f t="shared" si="5"/>
        <v>35783</v>
      </c>
      <c r="T14" s="67">
        <v>9</v>
      </c>
      <c r="U14" s="64">
        <v>59</v>
      </c>
      <c r="V14" s="68">
        <v>11</v>
      </c>
      <c r="W14" s="69">
        <f t="shared" si="6"/>
        <v>35951</v>
      </c>
      <c r="X14" s="69">
        <f t="shared" si="7"/>
        <v>168</v>
      </c>
      <c r="Y14" s="67">
        <v>10</v>
      </c>
      <c r="Z14" s="64">
        <v>37</v>
      </c>
      <c r="AA14" s="68">
        <v>35</v>
      </c>
      <c r="AB14" s="69">
        <f t="shared" si="8"/>
        <v>38255</v>
      </c>
      <c r="AC14" s="67">
        <v>10</v>
      </c>
      <c r="AD14" s="64">
        <v>40</v>
      </c>
      <c r="AE14" s="84">
        <v>19</v>
      </c>
      <c r="AF14" s="69">
        <f t="shared" si="9"/>
        <v>38419</v>
      </c>
      <c r="AG14" s="69">
        <f t="shared" si="10"/>
        <v>164</v>
      </c>
      <c r="AH14" s="54">
        <f t="shared" si="11"/>
        <v>164</v>
      </c>
      <c r="AI14" s="74">
        <f t="shared" si="12"/>
        <v>6</v>
      </c>
      <c r="AJ14" s="65">
        <f>IF(AI14&lt;&gt;"",VLOOKUP(AI14,Point!$A$3:$B$122,2),0)</f>
        <v>135</v>
      </c>
      <c r="AK14" s="66">
        <f t="shared" si="17"/>
        <v>662</v>
      </c>
      <c r="AL14" s="76"/>
      <c r="AM14" s="76"/>
      <c r="AN14" s="76"/>
      <c r="AO14" s="77"/>
      <c r="AP14" s="78" t="str">
        <f t="shared" si="13"/>
        <v/>
      </c>
      <c r="AQ14" s="78" t="str">
        <f t="shared" si="14"/>
        <v/>
      </c>
      <c r="AR14" s="65">
        <f>IF(AP14&lt;&gt;"",VLOOKUP(AQ14,Point!$A$3:$B$122,2),0)</f>
        <v>0</v>
      </c>
      <c r="AS14" s="66">
        <f t="shared" si="18"/>
        <v>662</v>
      </c>
    </row>
    <row r="15" spans="1:45" ht="12.95" customHeight="1" x14ac:dyDescent="0.2">
      <c r="A15" s="54">
        <f t="shared" si="0"/>
        <v>11</v>
      </c>
      <c r="B15" s="55">
        <f t="shared" si="1"/>
        <v>229</v>
      </c>
      <c r="C15" s="56">
        <v>610</v>
      </c>
      <c r="D15" s="57" t="s">
        <v>344</v>
      </c>
      <c r="E15" s="57" t="s">
        <v>112</v>
      </c>
      <c r="F15" s="57" t="s">
        <v>76</v>
      </c>
      <c r="G15" s="58" t="s">
        <v>335</v>
      </c>
      <c r="H15" s="59" t="s">
        <v>45</v>
      </c>
      <c r="I15" s="60">
        <v>23</v>
      </c>
      <c r="J15" s="61">
        <f t="shared" si="2"/>
        <v>8</v>
      </c>
      <c r="K15" s="62" t="str">
        <f t="shared" si="3"/>
        <v/>
      </c>
      <c r="L15" s="91">
        <f t="shared" si="15"/>
        <v>610</v>
      </c>
      <c r="M15" s="60">
        <v>23</v>
      </c>
      <c r="N15" s="65">
        <f>IF(M15,VLOOKUP(M15,Point!$A$3:$B$122,2),0)</f>
        <v>100</v>
      </c>
      <c r="O15" s="66">
        <f t="shared" si="16"/>
        <v>610</v>
      </c>
      <c r="P15" s="67">
        <v>10</v>
      </c>
      <c r="Q15" s="64">
        <v>2</v>
      </c>
      <c r="R15" s="68">
        <v>8</v>
      </c>
      <c r="S15" s="69">
        <f t="shared" si="5"/>
        <v>36128</v>
      </c>
      <c r="T15" s="67">
        <v>10</v>
      </c>
      <c r="U15" s="64">
        <v>5</v>
      </c>
      <c r="V15" s="68">
        <v>1</v>
      </c>
      <c r="W15" s="69">
        <f t="shared" si="6"/>
        <v>36301</v>
      </c>
      <c r="X15" s="69">
        <f t="shared" si="7"/>
        <v>173</v>
      </c>
      <c r="Y15" s="67">
        <v>10</v>
      </c>
      <c r="Z15" s="64">
        <v>38</v>
      </c>
      <c r="AA15" s="68">
        <v>10</v>
      </c>
      <c r="AB15" s="69">
        <f t="shared" si="8"/>
        <v>38290</v>
      </c>
      <c r="AC15" s="67">
        <v>10</v>
      </c>
      <c r="AD15" s="64">
        <v>40</v>
      </c>
      <c r="AE15" s="68">
        <v>58</v>
      </c>
      <c r="AF15" s="69">
        <f t="shared" si="9"/>
        <v>38458</v>
      </c>
      <c r="AG15" s="69">
        <f t="shared" si="10"/>
        <v>168</v>
      </c>
      <c r="AH15" s="54">
        <f t="shared" si="11"/>
        <v>168</v>
      </c>
      <c r="AI15" s="74">
        <f t="shared" si="12"/>
        <v>8</v>
      </c>
      <c r="AJ15" s="65">
        <f>IF(AI15&lt;&gt;"",VLOOKUP(AI15,Point!$A$3:$B$122,2),0)</f>
        <v>129</v>
      </c>
      <c r="AK15" s="66">
        <f t="shared" si="17"/>
        <v>610</v>
      </c>
      <c r="AL15" s="76"/>
      <c r="AM15" s="76"/>
      <c r="AN15" s="76"/>
      <c r="AO15" s="77"/>
      <c r="AP15" s="78" t="str">
        <f t="shared" si="13"/>
        <v/>
      </c>
      <c r="AQ15" s="78" t="str">
        <f t="shared" si="14"/>
        <v/>
      </c>
      <c r="AR15" s="65">
        <f>IF(AP15&lt;&gt;"",VLOOKUP(AQ15,Point!$A$3:$B$122,2),0)</f>
        <v>0</v>
      </c>
      <c r="AS15" s="66">
        <f t="shared" si="18"/>
        <v>610</v>
      </c>
    </row>
    <row r="16" spans="1:45" ht="12.95" customHeight="1" x14ac:dyDescent="0.2">
      <c r="A16" s="54">
        <f t="shared" si="0"/>
        <v>12</v>
      </c>
      <c r="B16" s="55">
        <f t="shared" si="1"/>
        <v>220</v>
      </c>
      <c r="C16" s="56">
        <v>623</v>
      </c>
      <c r="D16" s="57" t="s">
        <v>115</v>
      </c>
      <c r="E16" s="57" t="s">
        <v>229</v>
      </c>
      <c r="F16" s="57" t="s">
        <v>116</v>
      </c>
      <c r="G16" s="58" t="s">
        <v>335</v>
      </c>
      <c r="H16" s="59" t="s">
        <v>45</v>
      </c>
      <c r="I16" s="60">
        <v>21</v>
      </c>
      <c r="J16" s="61">
        <f t="shared" si="2"/>
        <v>14</v>
      </c>
      <c r="K16" s="62" t="str">
        <f t="shared" si="3"/>
        <v/>
      </c>
      <c r="L16" s="91">
        <f t="shared" si="15"/>
        <v>623</v>
      </c>
      <c r="M16" s="60">
        <v>21</v>
      </c>
      <c r="N16" s="65">
        <f>IF(M16,VLOOKUP(M16,Point!$A$3:$B$122,2),0)</f>
        <v>103</v>
      </c>
      <c r="O16" s="66">
        <f t="shared" si="16"/>
        <v>623</v>
      </c>
      <c r="P16" s="67">
        <v>9</v>
      </c>
      <c r="Q16" s="64">
        <v>58</v>
      </c>
      <c r="R16" s="68">
        <v>18</v>
      </c>
      <c r="S16" s="69">
        <f t="shared" si="5"/>
        <v>35898</v>
      </c>
      <c r="T16" s="67">
        <v>10</v>
      </c>
      <c r="U16" s="64">
        <v>1</v>
      </c>
      <c r="V16" s="68">
        <v>41</v>
      </c>
      <c r="W16" s="69">
        <f t="shared" si="6"/>
        <v>36101</v>
      </c>
      <c r="X16" s="69">
        <f t="shared" si="7"/>
        <v>203</v>
      </c>
      <c r="Y16" s="67">
        <v>10</v>
      </c>
      <c r="Z16" s="64">
        <v>50</v>
      </c>
      <c r="AA16" s="68">
        <v>0</v>
      </c>
      <c r="AB16" s="69">
        <f t="shared" si="8"/>
        <v>39000</v>
      </c>
      <c r="AC16" s="67">
        <v>10</v>
      </c>
      <c r="AD16" s="64">
        <v>52</v>
      </c>
      <c r="AE16" s="68">
        <v>59</v>
      </c>
      <c r="AF16" s="69">
        <f t="shared" si="9"/>
        <v>39179</v>
      </c>
      <c r="AG16" s="69">
        <f t="shared" si="10"/>
        <v>179</v>
      </c>
      <c r="AH16" s="54">
        <f t="shared" si="11"/>
        <v>179</v>
      </c>
      <c r="AI16" s="74">
        <f t="shared" si="12"/>
        <v>14</v>
      </c>
      <c r="AJ16" s="65">
        <f>IF(AI16&lt;&gt;"",VLOOKUP(AI16,Point!$A$3:$B$122,2),0)</f>
        <v>117</v>
      </c>
      <c r="AK16" s="66">
        <f t="shared" si="17"/>
        <v>623</v>
      </c>
      <c r="AL16" s="76"/>
      <c r="AM16" s="76"/>
      <c r="AN16" s="76"/>
      <c r="AO16" s="77"/>
      <c r="AP16" s="78" t="str">
        <f t="shared" si="13"/>
        <v/>
      </c>
      <c r="AQ16" s="78" t="str">
        <f t="shared" si="14"/>
        <v/>
      </c>
      <c r="AR16" s="65">
        <f>IF(AP16&lt;&gt;"",VLOOKUP(AQ16,Point!$A$3:$B$122,2),0)</f>
        <v>0</v>
      </c>
      <c r="AS16" s="66">
        <f t="shared" si="18"/>
        <v>623</v>
      </c>
    </row>
    <row r="17" spans="1:45" ht="12.95" customHeight="1" x14ac:dyDescent="0.2">
      <c r="A17" s="54">
        <f t="shared" si="0"/>
        <v>13</v>
      </c>
      <c r="B17" s="55">
        <f t="shared" si="1"/>
        <v>218</v>
      </c>
      <c r="C17" s="56">
        <v>650</v>
      </c>
      <c r="D17" s="57" t="s">
        <v>345</v>
      </c>
      <c r="E17" s="57" t="s">
        <v>75</v>
      </c>
      <c r="F17" s="57" t="s">
        <v>82</v>
      </c>
      <c r="G17" s="58" t="s">
        <v>335</v>
      </c>
      <c r="H17" s="59" t="s">
        <v>45</v>
      </c>
      <c r="I17" s="60">
        <v>32</v>
      </c>
      <c r="J17" s="61">
        <v>10</v>
      </c>
      <c r="K17" s="62" t="str">
        <f t="shared" si="3"/>
        <v/>
      </c>
      <c r="L17" s="91">
        <f t="shared" si="15"/>
        <v>650</v>
      </c>
      <c r="M17" s="60">
        <v>32</v>
      </c>
      <c r="N17" s="65">
        <f>IF(M17,VLOOKUP(M17,Point!$A$3:$B$122,2),0)</f>
        <v>91</v>
      </c>
      <c r="O17" s="66">
        <f t="shared" si="16"/>
        <v>650</v>
      </c>
      <c r="P17" s="67">
        <v>9</v>
      </c>
      <c r="Q17" s="64">
        <v>53</v>
      </c>
      <c r="R17" s="68">
        <v>30</v>
      </c>
      <c r="S17" s="69">
        <f t="shared" si="5"/>
        <v>35610</v>
      </c>
      <c r="T17" s="67">
        <v>9</v>
      </c>
      <c r="U17" s="64">
        <v>56</v>
      </c>
      <c r="V17" s="68">
        <v>49</v>
      </c>
      <c r="W17" s="69">
        <f t="shared" si="6"/>
        <v>35809</v>
      </c>
      <c r="X17" s="69">
        <f t="shared" si="7"/>
        <v>199</v>
      </c>
      <c r="Y17" s="67">
        <v>10</v>
      </c>
      <c r="Z17" s="64">
        <v>48</v>
      </c>
      <c r="AA17" s="68">
        <v>5</v>
      </c>
      <c r="AB17" s="69">
        <f t="shared" si="8"/>
        <v>38885</v>
      </c>
      <c r="AC17" s="67">
        <v>10</v>
      </c>
      <c r="AD17" s="64">
        <v>50</v>
      </c>
      <c r="AE17" s="84">
        <v>54</v>
      </c>
      <c r="AF17" s="69">
        <f t="shared" si="9"/>
        <v>39054</v>
      </c>
      <c r="AG17" s="69">
        <f t="shared" si="10"/>
        <v>169</v>
      </c>
      <c r="AH17" s="54">
        <f t="shared" si="11"/>
        <v>169</v>
      </c>
      <c r="AI17" s="74">
        <f t="shared" si="12"/>
        <v>9</v>
      </c>
      <c r="AJ17" s="65">
        <f>IF(AI17&lt;&gt;"",VLOOKUP(AI17,Point!$A$3:$B$122,2),0)</f>
        <v>127</v>
      </c>
      <c r="AK17" s="66">
        <f t="shared" si="17"/>
        <v>650</v>
      </c>
      <c r="AL17" s="76"/>
      <c r="AM17" s="76"/>
      <c r="AN17" s="76"/>
      <c r="AO17" s="77"/>
      <c r="AP17" s="78" t="str">
        <f t="shared" si="13"/>
        <v/>
      </c>
      <c r="AQ17" s="78" t="str">
        <f t="shared" si="14"/>
        <v/>
      </c>
      <c r="AR17" s="65">
        <f>IF(AP17&lt;&gt;"",VLOOKUP(AQ17,Point!$A$3:$B$122,2),0)</f>
        <v>0</v>
      </c>
      <c r="AS17" s="66">
        <f t="shared" si="18"/>
        <v>650</v>
      </c>
    </row>
    <row r="18" spans="1:45" ht="12.95" customHeight="1" x14ac:dyDescent="0.2">
      <c r="A18" s="54">
        <f t="shared" si="0"/>
        <v>14</v>
      </c>
      <c r="B18" s="55">
        <f t="shared" si="1"/>
        <v>208</v>
      </c>
      <c r="C18" s="56">
        <v>704</v>
      </c>
      <c r="D18" s="57" t="s">
        <v>346</v>
      </c>
      <c r="E18" s="57" t="s">
        <v>170</v>
      </c>
      <c r="F18" s="57" t="s">
        <v>269</v>
      </c>
      <c r="G18" s="58" t="s">
        <v>335</v>
      </c>
      <c r="H18" s="59" t="s">
        <v>45</v>
      </c>
      <c r="I18" s="60">
        <v>36</v>
      </c>
      <c r="J18" s="61">
        <f t="shared" ref="J18:J39" si="19">IF(C18,AI18,"")</f>
        <v>12</v>
      </c>
      <c r="K18" s="62" t="str">
        <f t="shared" si="3"/>
        <v/>
      </c>
      <c r="L18" s="91">
        <f t="shared" si="15"/>
        <v>704</v>
      </c>
      <c r="M18" s="60">
        <v>36</v>
      </c>
      <c r="N18" s="65">
        <f>IF(M18,VLOOKUP(M18,Point!$A$3:$B$122,2),0)</f>
        <v>87</v>
      </c>
      <c r="O18" s="66">
        <f t="shared" si="16"/>
        <v>704</v>
      </c>
      <c r="P18" s="67">
        <v>10</v>
      </c>
      <c r="Q18" s="64">
        <v>0</v>
      </c>
      <c r="R18" s="68">
        <v>23</v>
      </c>
      <c r="S18" s="69">
        <f t="shared" si="5"/>
        <v>36023</v>
      </c>
      <c r="T18" s="67">
        <v>10</v>
      </c>
      <c r="U18" s="64">
        <v>3</v>
      </c>
      <c r="V18" s="68">
        <v>37</v>
      </c>
      <c r="W18" s="69">
        <f t="shared" si="6"/>
        <v>36217</v>
      </c>
      <c r="X18" s="69">
        <f t="shared" si="7"/>
        <v>194</v>
      </c>
      <c r="Y18" s="67">
        <v>10</v>
      </c>
      <c r="Z18" s="64">
        <v>44</v>
      </c>
      <c r="AA18" s="68">
        <v>46</v>
      </c>
      <c r="AB18" s="69">
        <f t="shared" si="8"/>
        <v>38686</v>
      </c>
      <c r="AC18" s="67">
        <v>10</v>
      </c>
      <c r="AD18" s="64">
        <v>47</v>
      </c>
      <c r="AE18" s="68">
        <v>39</v>
      </c>
      <c r="AF18" s="69">
        <f t="shared" si="9"/>
        <v>38859</v>
      </c>
      <c r="AG18" s="69">
        <f t="shared" si="10"/>
        <v>173</v>
      </c>
      <c r="AH18" s="54">
        <f t="shared" si="11"/>
        <v>173</v>
      </c>
      <c r="AI18" s="74">
        <f t="shared" si="12"/>
        <v>12</v>
      </c>
      <c r="AJ18" s="65">
        <f>IF(AI18&lt;&gt;"",VLOOKUP(AI18,Point!$A$3:$B$122,2),0)</f>
        <v>121</v>
      </c>
      <c r="AK18" s="66">
        <f t="shared" si="17"/>
        <v>704</v>
      </c>
      <c r="AL18" s="76"/>
      <c r="AM18" s="76"/>
      <c r="AN18" s="76"/>
      <c r="AO18" s="77"/>
      <c r="AP18" s="78" t="str">
        <f t="shared" si="13"/>
        <v/>
      </c>
      <c r="AQ18" s="78" t="str">
        <f t="shared" si="14"/>
        <v/>
      </c>
      <c r="AR18" s="65">
        <f>IF(AP18&lt;&gt;"",VLOOKUP(AQ18,Point!$A$3:$B$122,2),0)</f>
        <v>0</v>
      </c>
      <c r="AS18" s="66">
        <f t="shared" si="18"/>
        <v>704</v>
      </c>
    </row>
    <row r="19" spans="1:45" ht="12.95" customHeight="1" x14ac:dyDescent="0.2">
      <c r="A19" s="54">
        <f t="shared" si="0"/>
        <v>15</v>
      </c>
      <c r="B19" s="55">
        <f t="shared" si="1"/>
        <v>206</v>
      </c>
      <c r="C19" s="56">
        <v>681</v>
      </c>
      <c r="D19" s="57" t="s">
        <v>347</v>
      </c>
      <c r="E19" s="57" t="s">
        <v>348</v>
      </c>
      <c r="F19" s="57" t="s">
        <v>188</v>
      </c>
      <c r="G19" s="58" t="s">
        <v>335</v>
      </c>
      <c r="H19" s="59" t="s">
        <v>45</v>
      </c>
      <c r="I19" s="60">
        <v>22</v>
      </c>
      <c r="J19" s="61">
        <f t="shared" si="19"/>
        <v>20</v>
      </c>
      <c r="K19" s="62" t="str">
        <f t="shared" si="3"/>
        <v/>
      </c>
      <c r="L19" s="91">
        <f t="shared" si="15"/>
        <v>681</v>
      </c>
      <c r="M19" s="60">
        <v>22</v>
      </c>
      <c r="N19" s="65">
        <f>IF(M19,VLOOKUP(M19,Point!$A$3:$B$122,2),0)</f>
        <v>101</v>
      </c>
      <c r="O19" s="66">
        <f t="shared" si="16"/>
        <v>681</v>
      </c>
      <c r="P19" s="67">
        <v>10</v>
      </c>
      <c r="Q19" s="64">
        <v>4</v>
      </c>
      <c r="R19" s="68">
        <v>46</v>
      </c>
      <c r="S19" s="69">
        <f t="shared" si="5"/>
        <v>36286</v>
      </c>
      <c r="T19" s="67">
        <v>10</v>
      </c>
      <c r="U19" s="64">
        <v>8</v>
      </c>
      <c r="V19" s="68">
        <v>4</v>
      </c>
      <c r="W19" s="69">
        <f t="shared" si="6"/>
        <v>36484</v>
      </c>
      <c r="X19" s="69">
        <f t="shared" si="7"/>
        <v>198</v>
      </c>
      <c r="Y19" s="67">
        <v>10</v>
      </c>
      <c r="Z19" s="64">
        <v>46</v>
      </c>
      <c r="AA19" s="68">
        <v>55</v>
      </c>
      <c r="AB19" s="69">
        <f t="shared" si="8"/>
        <v>38815</v>
      </c>
      <c r="AC19" s="67">
        <v>10</v>
      </c>
      <c r="AD19" s="64">
        <v>50</v>
      </c>
      <c r="AE19" s="68">
        <v>9</v>
      </c>
      <c r="AF19" s="69">
        <f t="shared" si="9"/>
        <v>39009</v>
      </c>
      <c r="AG19" s="69">
        <f t="shared" si="10"/>
        <v>194</v>
      </c>
      <c r="AH19" s="54">
        <f t="shared" si="11"/>
        <v>194</v>
      </c>
      <c r="AI19" s="74">
        <f t="shared" si="12"/>
        <v>20</v>
      </c>
      <c r="AJ19" s="65">
        <f>IF(AI19&lt;&gt;"",VLOOKUP(AI19,Point!$A$3:$B$122,2),0)</f>
        <v>105</v>
      </c>
      <c r="AK19" s="66">
        <f t="shared" si="17"/>
        <v>681</v>
      </c>
      <c r="AL19" s="76"/>
      <c r="AM19" s="76"/>
      <c r="AN19" s="76"/>
      <c r="AO19" s="77"/>
      <c r="AP19" s="78" t="str">
        <f t="shared" si="13"/>
        <v/>
      </c>
      <c r="AQ19" s="78" t="str">
        <f t="shared" si="14"/>
        <v/>
      </c>
      <c r="AR19" s="65">
        <f>IF(AP19&lt;&gt;"",VLOOKUP(AQ19,Point!$A$3:$B$122,2),0)</f>
        <v>0</v>
      </c>
      <c r="AS19" s="66">
        <f t="shared" si="18"/>
        <v>681</v>
      </c>
    </row>
    <row r="20" spans="1:45" ht="13.7" customHeight="1" x14ac:dyDescent="0.2">
      <c r="A20" s="54">
        <f t="shared" si="0"/>
        <v>16</v>
      </c>
      <c r="B20" s="80">
        <f t="shared" si="1"/>
        <v>202</v>
      </c>
      <c r="C20" s="81">
        <v>695</v>
      </c>
      <c r="D20" s="57" t="s">
        <v>349</v>
      </c>
      <c r="E20" s="57" t="s">
        <v>350</v>
      </c>
      <c r="F20" s="57" t="s">
        <v>338</v>
      </c>
      <c r="G20" s="58" t="s">
        <v>351</v>
      </c>
      <c r="H20" s="59" t="s">
        <v>45</v>
      </c>
      <c r="I20" s="60">
        <v>28</v>
      </c>
      <c r="J20" s="61">
        <f t="shared" si="19"/>
        <v>19</v>
      </c>
      <c r="K20" s="62" t="str">
        <f t="shared" si="3"/>
        <v/>
      </c>
      <c r="L20" s="91">
        <f t="shared" si="15"/>
        <v>695</v>
      </c>
      <c r="M20" s="60">
        <v>28</v>
      </c>
      <c r="N20" s="65">
        <f>IF(M20,VLOOKUP(M20,Point!$A$3:$B$122,2),0)</f>
        <v>95</v>
      </c>
      <c r="O20" s="66">
        <f t="shared" si="16"/>
        <v>695</v>
      </c>
      <c r="P20" s="67">
        <v>10</v>
      </c>
      <c r="Q20" s="64">
        <v>8</v>
      </c>
      <c r="R20" s="68">
        <v>53</v>
      </c>
      <c r="S20" s="69">
        <f t="shared" si="5"/>
        <v>36533</v>
      </c>
      <c r="T20" s="67">
        <v>10</v>
      </c>
      <c r="U20" s="83">
        <v>12</v>
      </c>
      <c r="V20" s="84">
        <v>11</v>
      </c>
      <c r="W20" s="69">
        <f t="shared" si="6"/>
        <v>36731</v>
      </c>
      <c r="X20" s="69">
        <f t="shared" si="7"/>
        <v>198</v>
      </c>
      <c r="Y20" s="67">
        <v>10</v>
      </c>
      <c r="Z20" s="64">
        <v>47</v>
      </c>
      <c r="AA20" s="68">
        <v>31</v>
      </c>
      <c r="AB20" s="69">
        <f t="shared" si="8"/>
        <v>38851</v>
      </c>
      <c r="AC20" s="67">
        <v>10</v>
      </c>
      <c r="AD20" s="64">
        <v>50</v>
      </c>
      <c r="AE20" s="84">
        <v>44</v>
      </c>
      <c r="AF20" s="69">
        <f t="shared" si="9"/>
        <v>39044</v>
      </c>
      <c r="AG20" s="69">
        <f t="shared" si="10"/>
        <v>193</v>
      </c>
      <c r="AH20" s="54">
        <f t="shared" si="11"/>
        <v>193</v>
      </c>
      <c r="AI20" s="74">
        <f t="shared" si="12"/>
        <v>19</v>
      </c>
      <c r="AJ20" s="65">
        <f>IF(AI20&lt;&gt;"",VLOOKUP(AI20,Point!$A$3:$B$122,2),0)</f>
        <v>107</v>
      </c>
      <c r="AK20" s="66">
        <f t="shared" si="17"/>
        <v>695</v>
      </c>
      <c r="AL20" s="76"/>
      <c r="AM20" s="76"/>
      <c r="AN20" s="76"/>
      <c r="AO20" s="77"/>
      <c r="AP20" s="78" t="str">
        <f t="shared" si="13"/>
        <v/>
      </c>
      <c r="AQ20" s="78" t="str">
        <f t="shared" si="14"/>
        <v/>
      </c>
      <c r="AR20" s="65">
        <f>IF(AP20&lt;&gt;"",VLOOKUP(AQ20,Point!$A$3:$B$122,2),0)</f>
        <v>0</v>
      </c>
      <c r="AS20" s="66">
        <f t="shared" si="18"/>
        <v>695</v>
      </c>
    </row>
    <row r="21" spans="1:45" ht="13.7" customHeight="1" x14ac:dyDescent="0.2">
      <c r="A21" s="54">
        <f t="shared" si="0"/>
        <v>17</v>
      </c>
      <c r="B21" s="80">
        <f t="shared" si="1"/>
        <v>199</v>
      </c>
      <c r="C21" s="81">
        <v>694</v>
      </c>
      <c r="D21" s="57" t="s">
        <v>352</v>
      </c>
      <c r="E21" s="57" t="s">
        <v>248</v>
      </c>
      <c r="F21" s="57" t="s">
        <v>353</v>
      </c>
      <c r="G21" s="58" t="s">
        <v>351</v>
      </c>
      <c r="H21" s="59" t="s">
        <v>45</v>
      </c>
      <c r="I21" s="60">
        <v>37</v>
      </c>
      <c r="J21" s="61">
        <f t="shared" si="19"/>
        <v>16</v>
      </c>
      <c r="K21" s="62" t="str">
        <f t="shared" si="3"/>
        <v/>
      </c>
      <c r="L21" s="91">
        <f t="shared" si="15"/>
        <v>694</v>
      </c>
      <c r="M21" s="60">
        <v>37</v>
      </c>
      <c r="N21" s="65">
        <f>IF(M21,VLOOKUP(M21,Point!$A$3:$B$122,2),0)</f>
        <v>86</v>
      </c>
      <c r="O21" s="66">
        <f t="shared" si="16"/>
        <v>694</v>
      </c>
      <c r="P21" s="67">
        <v>10</v>
      </c>
      <c r="Q21" s="64">
        <v>8</v>
      </c>
      <c r="R21" s="68">
        <v>9</v>
      </c>
      <c r="S21" s="69">
        <f t="shared" si="5"/>
        <v>36489</v>
      </c>
      <c r="T21" s="67">
        <v>10</v>
      </c>
      <c r="U21" s="83">
        <v>11</v>
      </c>
      <c r="V21" s="84">
        <v>15</v>
      </c>
      <c r="W21" s="69">
        <f t="shared" si="6"/>
        <v>36675</v>
      </c>
      <c r="X21" s="69">
        <f t="shared" si="7"/>
        <v>186</v>
      </c>
      <c r="Y21" s="67">
        <v>10</v>
      </c>
      <c r="Z21" s="64">
        <v>41</v>
      </c>
      <c r="AA21" s="68">
        <v>19</v>
      </c>
      <c r="AB21" s="69">
        <f t="shared" si="8"/>
        <v>38479</v>
      </c>
      <c r="AC21" s="67">
        <v>10</v>
      </c>
      <c r="AD21" s="64">
        <v>44</v>
      </c>
      <c r="AE21" s="84">
        <v>33</v>
      </c>
      <c r="AF21" s="69">
        <f t="shared" si="9"/>
        <v>38673</v>
      </c>
      <c r="AG21" s="69">
        <f t="shared" si="10"/>
        <v>194</v>
      </c>
      <c r="AH21" s="54">
        <f t="shared" si="11"/>
        <v>186</v>
      </c>
      <c r="AI21" s="74">
        <f t="shared" si="12"/>
        <v>16</v>
      </c>
      <c r="AJ21" s="65">
        <f>IF(AI21&lt;&gt;"",VLOOKUP(AI21,Point!$A$3:$B$122,2),0)</f>
        <v>113</v>
      </c>
      <c r="AK21" s="66">
        <f t="shared" si="17"/>
        <v>694</v>
      </c>
      <c r="AL21" s="76"/>
      <c r="AM21" s="76"/>
      <c r="AN21" s="76"/>
      <c r="AO21" s="77"/>
      <c r="AP21" s="78" t="str">
        <f t="shared" si="13"/>
        <v/>
      </c>
      <c r="AQ21" s="78" t="str">
        <f t="shared" si="14"/>
        <v/>
      </c>
      <c r="AR21" s="65">
        <f>IF(AP21&lt;&gt;"",VLOOKUP(AQ21,Point!$A$3:$B$122,2),0)</f>
        <v>0</v>
      </c>
      <c r="AS21" s="66">
        <f t="shared" si="18"/>
        <v>694</v>
      </c>
    </row>
    <row r="22" spans="1:45" ht="12.95" customHeight="1" x14ac:dyDescent="0.2">
      <c r="A22" s="54">
        <f t="shared" si="0"/>
        <v>18</v>
      </c>
      <c r="B22" s="55">
        <f t="shared" si="1"/>
        <v>196</v>
      </c>
      <c r="C22" s="56">
        <v>659</v>
      </c>
      <c r="D22" s="57" t="s">
        <v>354</v>
      </c>
      <c r="E22" s="57" t="s">
        <v>355</v>
      </c>
      <c r="F22" s="57" t="s">
        <v>104</v>
      </c>
      <c r="G22" s="58" t="s">
        <v>335</v>
      </c>
      <c r="H22" s="59" t="s">
        <v>45</v>
      </c>
      <c r="I22" s="60">
        <v>27</v>
      </c>
      <c r="J22" s="61">
        <f t="shared" si="19"/>
        <v>23</v>
      </c>
      <c r="K22" s="62" t="str">
        <f t="shared" si="3"/>
        <v/>
      </c>
      <c r="L22" s="91">
        <f t="shared" si="15"/>
        <v>659</v>
      </c>
      <c r="M22" s="60">
        <v>27</v>
      </c>
      <c r="N22" s="65">
        <f>IF(M22,VLOOKUP(M22,Point!$A$3:$B$122,2),0)</f>
        <v>96</v>
      </c>
      <c r="O22" s="66">
        <f t="shared" si="16"/>
        <v>659</v>
      </c>
      <c r="P22" s="67">
        <v>10</v>
      </c>
      <c r="Q22" s="64">
        <v>4</v>
      </c>
      <c r="R22" s="68">
        <v>21</v>
      </c>
      <c r="S22" s="69">
        <f t="shared" si="5"/>
        <v>36261</v>
      </c>
      <c r="T22" s="67">
        <v>10</v>
      </c>
      <c r="U22" s="64">
        <v>7</v>
      </c>
      <c r="V22" s="68">
        <v>51</v>
      </c>
      <c r="W22" s="69">
        <f t="shared" si="6"/>
        <v>36471</v>
      </c>
      <c r="X22" s="69">
        <f t="shared" si="7"/>
        <v>210</v>
      </c>
      <c r="Y22" s="67">
        <v>10</v>
      </c>
      <c r="Z22" s="64">
        <v>50</v>
      </c>
      <c r="AA22" s="68">
        <v>34</v>
      </c>
      <c r="AB22" s="69">
        <f t="shared" si="8"/>
        <v>39034</v>
      </c>
      <c r="AC22" s="67">
        <v>10</v>
      </c>
      <c r="AD22" s="64">
        <v>53</v>
      </c>
      <c r="AE22" s="68">
        <v>53</v>
      </c>
      <c r="AF22" s="69">
        <f t="shared" si="9"/>
        <v>39233</v>
      </c>
      <c r="AG22" s="69">
        <f t="shared" si="10"/>
        <v>199</v>
      </c>
      <c r="AH22" s="54">
        <f t="shared" si="11"/>
        <v>199</v>
      </c>
      <c r="AI22" s="74">
        <f t="shared" si="12"/>
        <v>23</v>
      </c>
      <c r="AJ22" s="65">
        <f>IF(AI22&lt;&gt;"",VLOOKUP(AI22,Point!$A$3:$B$122,2),0)</f>
        <v>100</v>
      </c>
      <c r="AK22" s="66">
        <f t="shared" si="17"/>
        <v>659</v>
      </c>
      <c r="AL22" s="76"/>
      <c r="AM22" s="76"/>
      <c r="AN22" s="76"/>
      <c r="AO22" s="77"/>
      <c r="AP22" s="78" t="str">
        <f t="shared" si="13"/>
        <v/>
      </c>
      <c r="AQ22" s="78" t="str">
        <f t="shared" si="14"/>
        <v/>
      </c>
      <c r="AR22" s="65">
        <f>IF(AP22&lt;&gt;"",VLOOKUP(AQ22,Point!$A$3:$B$122,2),0)</f>
        <v>0</v>
      </c>
      <c r="AS22" s="66">
        <f t="shared" si="18"/>
        <v>659</v>
      </c>
    </row>
    <row r="23" spans="1:45" ht="13.7" customHeight="1" x14ac:dyDescent="0.2">
      <c r="A23" s="54">
        <f t="shared" si="0"/>
        <v>19</v>
      </c>
      <c r="B23" s="80">
        <f t="shared" si="1"/>
        <v>194</v>
      </c>
      <c r="C23" s="81">
        <v>628</v>
      </c>
      <c r="D23" s="57" t="s">
        <v>356</v>
      </c>
      <c r="E23" s="57" t="s">
        <v>299</v>
      </c>
      <c r="F23" s="57" t="s">
        <v>338</v>
      </c>
      <c r="G23" s="58" t="s">
        <v>335</v>
      </c>
      <c r="H23" s="59" t="s">
        <v>45</v>
      </c>
      <c r="I23" s="60">
        <v>30</v>
      </c>
      <c r="J23" s="61">
        <f t="shared" si="19"/>
        <v>22</v>
      </c>
      <c r="K23" s="62" t="str">
        <f t="shared" si="3"/>
        <v/>
      </c>
      <c r="L23" s="91">
        <f t="shared" si="15"/>
        <v>628</v>
      </c>
      <c r="M23" s="60">
        <v>30</v>
      </c>
      <c r="N23" s="65">
        <f>IF(M23,VLOOKUP(M23,Point!$A$3:$B$122,2),0)</f>
        <v>93</v>
      </c>
      <c r="O23" s="66">
        <f t="shared" si="16"/>
        <v>628</v>
      </c>
      <c r="P23" s="67">
        <v>10</v>
      </c>
      <c r="Q23" s="64">
        <v>6</v>
      </c>
      <c r="R23" s="68">
        <v>51</v>
      </c>
      <c r="S23" s="69">
        <f t="shared" si="5"/>
        <v>36411</v>
      </c>
      <c r="T23" s="67">
        <v>10</v>
      </c>
      <c r="U23" s="83">
        <v>10</v>
      </c>
      <c r="V23" s="84">
        <v>8</v>
      </c>
      <c r="W23" s="69">
        <f t="shared" si="6"/>
        <v>36608</v>
      </c>
      <c r="X23" s="69">
        <f t="shared" si="7"/>
        <v>197</v>
      </c>
      <c r="Y23" s="70"/>
      <c r="Z23" s="71"/>
      <c r="AA23" s="72"/>
      <c r="AB23" s="73" t="str">
        <f t="shared" si="8"/>
        <v/>
      </c>
      <c r="AC23" s="70"/>
      <c r="AD23" s="71"/>
      <c r="AE23" s="85"/>
      <c r="AF23" s="73" t="str">
        <f t="shared" si="9"/>
        <v/>
      </c>
      <c r="AG23" s="73" t="str">
        <f t="shared" si="10"/>
        <v/>
      </c>
      <c r="AH23" s="54">
        <f t="shared" si="11"/>
        <v>197</v>
      </c>
      <c r="AI23" s="74">
        <f t="shared" si="12"/>
        <v>22</v>
      </c>
      <c r="AJ23" s="65">
        <f>IF(AI23&lt;&gt;"",VLOOKUP(AI23,Point!$A$3:$B$122,2),0)</f>
        <v>101</v>
      </c>
      <c r="AK23" s="66">
        <f t="shared" si="17"/>
        <v>628</v>
      </c>
      <c r="AL23" s="76"/>
      <c r="AM23" s="76"/>
      <c r="AN23" s="76"/>
      <c r="AO23" s="77"/>
      <c r="AP23" s="78" t="str">
        <f t="shared" si="13"/>
        <v/>
      </c>
      <c r="AQ23" s="78" t="str">
        <f t="shared" si="14"/>
        <v/>
      </c>
      <c r="AR23" s="65">
        <f>IF(AP23&lt;&gt;"",VLOOKUP(AQ23,Point!$A$3:$B$122,2),0)</f>
        <v>0</v>
      </c>
      <c r="AS23" s="66">
        <f t="shared" si="18"/>
        <v>628</v>
      </c>
    </row>
    <row r="24" spans="1:45" ht="12.95" customHeight="1" x14ac:dyDescent="0.2">
      <c r="A24" s="54">
        <f t="shared" si="0"/>
        <v>20</v>
      </c>
      <c r="B24" s="55">
        <f t="shared" si="1"/>
        <v>193</v>
      </c>
      <c r="C24" s="56">
        <v>666</v>
      </c>
      <c r="D24" s="57" t="s">
        <v>357</v>
      </c>
      <c r="E24" s="57" t="s">
        <v>358</v>
      </c>
      <c r="F24" s="57" t="s">
        <v>137</v>
      </c>
      <c r="G24" s="58" t="s">
        <v>335</v>
      </c>
      <c r="H24" s="59" t="s">
        <v>45</v>
      </c>
      <c r="I24" s="60">
        <v>33</v>
      </c>
      <c r="J24" s="61">
        <f t="shared" si="19"/>
        <v>21</v>
      </c>
      <c r="K24" s="62" t="str">
        <f t="shared" si="3"/>
        <v/>
      </c>
      <c r="L24" s="91">
        <f t="shared" si="15"/>
        <v>666</v>
      </c>
      <c r="M24" s="60">
        <v>33</v>
      </c>
      <c r="N24" s="65">
        <f>IF(M24,VLOOKUP(M24,Point!$A$3:$B$122,2),0)</f>
        <v>90</v>
      </c>
      <c r="O24" s="66">
        <f t="shared" si="16"/>
        <v>666</v>
      </c>
      <c r="P24" s="67">
        <v>9</v>
      </c>
      <c r="Q24" s="64">
        <v>57</v>
      </c>
      <c r="R24" s="68">
        <v>1</v>
      </c>
      <c r="S24" s="69">
        <f t="shared" si="5"/>
        <v>35821</v>
      </c>
      <c r="T24" s="67">
        <v>10</v>
      </c>
      <c r="U24" s="64">
        <v>0</v>
      </c>
      <c r="V24" s="68">
        <v>18</v>
      </c>
      <c r="W24" s="69">
        <f t="shared" si="6"/>
        <v>36018</v>
      </c>
      <c r="X24" s="69">
        <f t="shared" si="7"/>
        <v>197</v>
      </c>
      <c r="Y24" s="67">
        <v>10</v>
      </c>
      <c r="Z24" s="64">
        <v>46</v>
      </c>
      <c r="AA24" s="68">
        <v>13</v>
      </c>
      <c r="AB24" s="69">
        <f t="shared" si="8"/>
        <v>38773</v>
      </c>
      <c r="AC24" s="67">
        <v>10</v>
      </c>
      <c r="AD24" s="64">
        <v>49</v>
      </c>
      <c r="AE24" s="68">
        <v>29</v>
      </c>
      <c r="AF24" s="69">
        <f t="shared" si="9"/>
        <v>38969</v>
      </c>
      <c r="AG24" s="69">
        <f t="shared" si="10"/>
        <v>196</v>
      </c>
      <c r="AH24" s="54">
        <f t="shared" si="11"/>
        <v>196</v>
      </c>
      <c r="AI24" s="74">
        <f t="shared" si="12"/>
        <v>21</v>
      </c>
      <c r="AJ24" s="65">
        <f>IF(AI24&lt;&gt;"",VLOOKUP(AI24,Point!$A$3:$B$122,2),0)</f>
        <v>103</v>
      </c>
      <c r="AK24" s="66">
        <f t="shared" si="17"/>
        <v>666</v>
      </c>
      <c r="AL24" s="76"/>
      <c r="AM24" s="76"/>
      <c r="AN24" s="76"/>
      <c r="AO24" s="77"/>
      <c r="AP24" s="78" t="str">
        <f t="shared" si="13"/>
        <v/>
      </c>
      <c r="AQ24" s="78" t="str">
        <f t="shared" si="14"/>
        <v/>
      </c>
      <c r="AR24" s="65">
        <f>IF(AP24&lt;&gt;"",VLOOKUP(AQ24,Point!$A$3:$B$122,2),0)</f>
        <v>0</v>
      </c>
      <c r="AS24" s="66">
        <f t="shared" si="18"/>
        <v>666</v>
      </c>
    </row>
    <row r="25" spans="1:45" ht="13.7" customHeight="1" x14ac:dyDescent="0.2">
      <c r="A25" s="54">
        <f t="shared" si="0"/>
        <v>21</v>
      </c>
      <c r="B25" s="80">
        <f t="shared" si="1"/>
        <v>190</v>
      </c>
      <c r="C25" s="81">
        <v>700</v>
      </c>
      <c r="D25" s="57" t="s">
        <v>359</v>
      </c>
      <c r="E25" s="57" t="s">
        <v>268</v>
      </c>
      <c r="F25" s="57" t="s">
        <v>360</v>
      </c>
      <c r="G25" s="96"/>
      <c r="H25" s="108"/>
      <c r="I25" s="60">
        <v>50</v>
      </c>
      <c r="J25" s="61">
        <f t="shared" si="19"/>
        <v>14</v>
      </c>
      <c r="K25" s="62" t="str">
        <f t="shared" si="3"/>
        <v/>
      </c>
      <c r="L25" s="91">
        <f t="shared" si="15"/>
        <v>700</v>
      </c>
      <c r="M25" s="60">
        <v>50</v>
      </c>
      <c r="N25" s="65">
        <f>IF(M25,VLOOKUP(M25,Point!$A$3:$B$122,2),0)</f>
        <v>73</v>
      </c>
      <c r="O25" s="66">
        <f t="shared" si="16"/>
        <v>700</v>
      </c>
      <c r="P25" s="67">
        <v>10</v>
      </c>
      <c r="Q25" s="64">
        <v>12</v>
      </c>
      <c r="R25" s="68">
        <v>18</v>
      </c>
      <c r="S25" s="69">
        <f t="shared" si="5"/>
        <v>36738</v>
      </c>
      <c r="T25" s="67">
        <v>10</v>
      </c>
      <c r="U25" s="83">
        <v>15</v>
      </c>
      <c r="V25" s="84">
        <v>17</v>
      </c>
      <c r="W25" s="69">
        <f t="shared" si="6"/>
        <v>36917</v>
      </c>
      <c r="X25" s="69">
        <f t="shared" si="7"/>
        <v>179</v>
      </c>
      <c r="Y25" s="67">
        <v>10</v>
      </c>
      <c r="Z25" s="64">
        <v>42</v>
      </c>
      <c r="AA25" s="68">
        <v>34</v>
      </c>
      <c r="AB25" s="69">
        <f t="shared" si="8"/>
        <v>38554</v>
      </c>
      <c r="AC25" s="67">
        <v>10</v>
      </c>
      <c r="AD25" s="64">
        <v>45</v>
      </c>
      <c r="AE25" s="84">
        <v>57</v>
      </c>
      <c r="AF25" s="69">
        <f t="shared" si="9"/>
        <v>38757</v>
      </c>
      <c r="AG25" s="69">
        <f t="shared" si="10"/>
        <v>203</v>
      </c>
      <c r="AH25" s="54">
        <f t="shared" si="11"/>
        <v>179</v>
      </c>
      <c r="AI25" s="74">
        <f t="shared" si="12"/>
        <v>14</v>
      </c>
      <c r="AJ25" s="65">
        <f>IF(AI25&lt;&gt;"",VLOOKUP(AI25,Point!$A$3:$B$122,2),0)</f>
        <v>117</v>
      </c>
      <c r="AK25" s="66">
        <f t="shared" si="17"/>
        <v>700</v>
      </c>
      <c r="AL25" s="76"/>
      <c r="AM25" s="76"/>
      <c r="AN25" s="76"/>
      <c r="AO25" s="77"/>
      <c r="AP25" s="78" t="str">
        <f t="shared" si="13"/>
        <v/>
      </c>
      <c r="AQ25" s="78" t="str">
        <f t="shared" si="14"/>
        <v/>
      </c>
      <c r="AR25" s="65">
        <f>IF(AP25&lt;&gt;"",VLOOKUP(AQ25,Point!$A$3:$B$122,2),0)</f>
        <v>0</v>
      </c>
      <c r="AS25" s="66">
        <f t="shared" si="18"/>
        <v>700</v>
      </c>
    </row>
    <row r="26" spans="1:45" ht="12.95" customHeight="1" x14ac:dyDescent="0.2">
      <c r="A26" s="54">
        <f t="shared" si="0"/>
        <v>22</v>
      </c>
      <c r="B26" s="55">
        <f t="shared" si="1"/>
        <v>186</v>
      </c>
      <c r="C26" s="56">
        <v>711</v>
      </c>
      <c r="D26" s="57" t="s">
        <v>298</v>
      </c>
      <c r="E26" s="57" t="s">
        <v>95</v>
      </c>
      <c r="F26" s="57" t="s">
        <v>361</v>
      </c>
      <c r="G26" s="58" t="s">
        <v>335</v>
      </c>
      <c r="H26" s="59" t="s">
        <v>45</v>
      </c>
      <c r="I26" s="60">
        <v>56</v>
      </c>
      <c r="J26" s="61">
        <f t="shared" si="19"/>
        <v>13</v>
      </c>
      <c r="K26" s="62" t="str">
        <f t="shared" si="3"/>
        <v/>
      </c>
      <c r="L26" s="91">
        <f t="shared" si="15"/>
        <v>711</v>
      </c>
      <c r="M26" s="60">
        <v>56</v>
      </c>
      <c r="N26" s="65">
        <f>IF(M26,VLOOKUP(M26,Point!$A$3:$B$122,2),0)</f>
        <v>67</v>
      </c>
      <c r="O26" s="66">
        <f t="shared" si="16"/>
        <v>711</v>
      </c>
      <c r="P26" s="67">
        <v>10</v>
      </c>
      <c r="Q26" s="64">
        <v>11</v>
      </c>
      <c r="R26" s="68">
        <v>9</v>
      </c>
      <c r="S26" s="69">
        <f t="shared" si="5"/>
        <v>36669</v>
      </c>
      <c r="T26" s="67">
        <v>10</v>
      </c>
      <c r="U26" s="83">
        <v>14</v>
      </c>
      <c r="V26" s="84">
        <v>45</v>
      </c>
      <c r="W26" s="69">
        <f t="shared" si="6"/>
        <v>36885</v>
      </c>
      <c r="X26" s="69">
        <f t="shared" si="7"/>
        <v>216</v>
      </c>
      <c r="Y26" s="67">
        <v>10</v>
      </c>
      <c r="Z26" s="64">
        <v>53</v>
      </c>
      <c r="AA26" s="68">
        <v>37</v>
      </c>
      <c r="AB26" s="69">
        <f t="shared" si="8"/>
        <v>39217</v>
      </c>
      <c r="AC26" s="67">
        <v>10</v>
      </c>
      <c r="AD26" s="64">
        <v>56</v>
      </c>
      <c r="AE26" s="84">
        <v>33</v>
      </c>
      <c r="AF26" s="69">
        <f t="shared" si="9"/>
        <v>39393</v>
      </c>
      <c r="AG26" s="69">
        <f t="shared" si="10"/>
        <v>176</v>
      </c>
      <c r="AH26" s="54">
        <f t="shared" si="11"/>
        <v>176</v>
      </c>
      <c r="AI26" s="74">
        <f t="shared" si="12"/>
        <v>13</v>
      </c>
      <c r="AJ26" s="65">
        <f>IF(AI26&lt;&gt;"",VLOOKUP(AI26,Point!$A$3:$B$122,2),0)</f>
        <v>119</v>
      </c>
      <c r="AK26" s="66">
        <f t="shared" si="17"/>
        <v>711</v>
      </c>
      <c r="AL26" s="76"/>
      <c r="AM26" s="76"/>
      <c r="AN26" s="76"/>
      <c r="AO26" s="77"/>
      <c r="AP26" s="78" t="str">
        <f t="shared" si="13"/>
        <v/>
      </c>
      <c r="AQ26" s="78" t="str">
        <f t="shared" si="14"/>
        <v/>
      </c>
      <c r="AR26" s="65">
        <f>IF(AP26&lt;&gt;"",VLOOKUP(AQ26,Point!$A$3:$B$122,2),0)</f>
        <v>0</v>
      </c>
      <c r="AS26" s="66">
        <f t="shared" si="18"/>
        <v>711</v>
      </c>
    </row>
    <row r="27" spans="1:45" ht="13.7" customHeight="1" x14ac:dyDescent="0.2">
      <c r="A27" s="54">
        <f t="shared" si="0"/>
        <v>23</v>
      </c>
      <c r="B27" s="80">
        <f t="shared" si="1"/>
        <v>183</v>
      </c>
      <c r="C27" s="81">
        <v>697</v>
      </c>
      <c r="D27" s="57" t="s">
        <v>362</v>
      </c>
      <c r="E27" s="57" t="s">
        <v>363</v>
      </c>
      <c r="F27" s="57" t="s">
        <v>338</v>
      </c>
      <c r="G27" s="96"/>
      <c r="H27" s="108"/>
      <c r="I27" s="60">
        <v>35</v>
      </c>
      <c r="J27" s="61">
        <f t="shared" si="19"/>
        <v>28</v>
      </c>
      <c r="K27" s="62" t="str">
        <f t="shared" si="3"/>
        <v/>
      </c>
      <c r="L27" s="91">
        <f t="shared" si="15"/>
        <v>697</v>
      </c>
      <c r="M27" s="60">
        <v>35</v>
      </c>
      <c r="N27" s="65">
        <f>IF(M27,VLOOKUP(M27,Point!$A$3:$B$122,2),0)</f>
        <v>88</v>
      </c>
      <c r="O27" s="66">
        <f t="shared" si="16"/>
        <v>697</v>
      </c>
      <c r="P27" s="67">
        <v>10</v>
      </c>
      <c r="Q27" s="64">
        <v>10</v>
      </c>
      <c r="R27" s="68">
        <v>15</v>
      </c>
      <c r="S27" s="69">
        <f t="shared" si="5"/>
        <v>36615</v>
      </c>
      <c r="T27" s="67">
        <v>10</v>
      </c>
      <c r="U27" s="83">
        <v>14</v>
      </c>
      <c r="V27" s="84">
        <v>35</v>
      </c>
      <c r="W27" s="69">
        <f t="shared" si="6"/>
        <v>36875</v>
      </c>
      <c r="X27" s="69">
        <f t="shared" si="7"/>
        <v>260</v>
      </c>
      <c r="Y27" s="67">
        <v>10</v>
      </c>
      <c r="Z27" s="64">
        <v>57</v>
      </c>
      <c r="AA27" s="68">
        <v>30</v>
      </c>
      <c r="AB27" s="69">
        <f t="shared" si="8"/>
        <v>39450</v>
      </c>
      <c r="AC27" s="67">
        <v>11</v>
      </c>
      <c r="AD27" s="64">
        <v>1</v>
      </c>
      <c r="AE27" s="84">
        <v>14</v>
      </c>
      <c r="AF27" s="69">
        <f t="shared" si="9"/>
        <v>39674</v>
      </c>
      <c r="AG27" s="69">
        <f t="shared" si="10"/>
        <v>224</v>
      </c>
      <c r="AH27" s="54">
        <f t="shared" si="11"/>
        <v>224</v>
      </c>
      <c r="AI27" s="74">
        <f t="shared" si="12"/>
        <v>28</v>
      </c>
      <c r="AJ27" s="65">
        <f>IF(AI27&lt;&gt;"",VLOOKUP(AI27,Point!$A$3:$B$122,2),0)</f>
        <v>95</v>
      </c>
      <c r="AK27" s="66">
        <f t="shared" si="17"/>
        <v>697</v>
      </c>
      <c r="AL27" s="76"/>
      <c r="AM27" s="76"/>
      <c r="AN27" s="76"/>
      <c r="AO27" s="77"/>
      <c r="AP27" s="78" t="str">
        <f t="shared" si="13"/>
        <v/>
      </c>
      <c r="AQ27" s="78" t="str">
        <f t="shared" si="14"/>
        <v/>
      </c>
      <c r="AR27" s="65">
        <f>IF(AP27&lt;&gt;"",VLOOKUP(AQ27,Point!$A$3:$B$122,2),0)</f>
        <v>0</v>
      </c>
      <c r="AS27" s="66">
        <f t="shared" si="18"/>
        <v>697</v>
      </c>
    </row>
    <row r="28" spans="1:45" ht="12.95" customHeight="1" x14ac:dyDescent="0.2">
      <c r="A28" s="54">
        <f t="shared" si="0"/>
        <v>24</v>
      </c>
      <c r="B28" s="55">
        <f t="shared" si="1"/>
        <v>178</v>
      </c>
      <c r="C28" s="56">
        <v>613</v>
      </c>
      <c r="D28" s="57" t="s">
        <v>364</v>
      </c>
      <c r="E28" s="57" t="s">
        <v>365</v>
      </c>
      <c r="F28" s="57" t="s">
        <v>366</v>
      </c>
      <c r="G28" s="58" t="s">
        <v>335</v>
      </c>
      <c r="H28" s="59" t="s">
        <v>45</v>
      </c>
      <c r="I28" s="60">
        <v>43</v>
      </c>
      <c r="J28" s="61">
        <f t="shared" si="19"/>
        <v>25</v>
      </c>
      <c r="K28" s="62" t="str">
        <f t="shared" si="3"/>
        <v/>
      </c>
      <c r="L28" s="91">
        <f t="shared" si="15"/>
        <v>613</v>
      </c>
      <c r="M28" s="60">
        <v>43</v>
      </c>
      <c r="N28" s="65">
        <f>IF(M28,VLOOKUP(M28,Point!$A$3:$B$122,2),0)</f>
        <v>80</v>
      </c>
      <c r="O28" s="66">
        <f t="shared" si="16"/>
        <v>613</v>
      </c>
      <c r="P28" s="67">
        <v>10</v>
      </c>
      <c r="Q28" s="64">
        <v>12</v>
      </c>
      <c r="R28" s="68">
        <v>53</v>
      </c>
      <c r="S28" s="69">
        <f t="shared" si="5"/>
        <v>36773</v>
      </c>
      <c r="T28" s="67">
        <v>10</v>
      </c>
      <c r="U28" s="83">
        <v>16</v>
      </c>
      <c r="V28" s="84">
        <v>28</v>
      </c>
      <c r="W28" s="69">
        <f t="shared" si="6"/>
        <v>36988</v>
      </c>
      <c r="X28" s="69">
        <f t="shared" si="7"/>
        <v>215</v>
      </c>
      <c r="Y28" s="67">
        <v>10</v>
      </c>
      <c r="Z28" s="64">
        <v>51</v>
      </c>
      <c r="AA28" s="68">
        <v>33</v>
      </c>
      <c r="AB28" s="69">
        <f t="shared" si="8"/>
        <v>39093</v>
      </c>
      <c r="AC28" s="67">
        <v>10</v>
      </c>
      <c r="AD28" s="64">
        <v>55</v>
      </c>
      <c r="AE28" s="84">
        <v>3</v>
      </c>
      <c r="AF28" s="69">
        <f t="shared" si="9"/>
        <v>39303</v>
      </c>
      <c r="AG28" s="69">
        <f t="shared" si="10"/>
        <v>210</v>
      </c>
      <c r="AH28" s="54">
        <f t="shared" si="11"/>
        <v>210</v>
      </c>
      <c r="AI28" s="74">
        <f t="shared" si="12"/>
        <v>25</v>
      </c>
      <c r="AJ28" s="65">
        <f>IF(AI28&lt;&gt;"",VLOOKUP(AI28,Point!$A$3:$B$122,2),0)</f>
        <v>98</v>
      </c>
      <c r="AK28" s="66">
        <f t="shared" si="17"/>
        <v>613</v>
      </c>
      <c r="AL28" s="76"/>
      <c r="AM28" s="76"/>
      <c r="AN28" s="76"/>
      <c r="AO28" s="77"/>
      <c r="AP28" s="78" t="str">
        <f t="shared" si="13"/>
        <v/>
      </c>
      <c r="AQ28" s="78" t="str">
        <f t="shared" si="14"/>
        <v/>
      </c>
      <c r="AR28" s="65">
        <f>IF(AP28&lt;&gt;"",VLOOKUP(AQ28,Point!$A$3:$B$122,2),0)</f>
        <v>0</v>
      </c>
      <c r="AS28" s="66">
        <f t="shared" si="18"/>
        <v>613</v>
      </c>
    </row>
    <row r="29" spans="1:45" ht="12.95" customHeight="1" x14ac:dyDescent="0.2">
      <c r="A29" s="54">
        <f t="shared" si="0"/>
        <v>25</v>
      </c>
      <c r="B29" s="55">
        <f t="shared" si="1"/>
        <v>177</v>
      </c>
      <c r="C29" s="56">
        <v>626</v>
      </c>
      <c r="D29" s="57" t="s">
        <v>367</v>
      </c>
      <c r="E29" s="57" t="s">
        <v>368</v>
      </c>
      <c r="F29" s="57" t="s">
        <v>116</v>
      </c>
      <c r="G29" s="58" t="s">
        <v>335</v>
      </c>
      <c r="H29" s="59" t="s">
        <v>45</v>
      </c>
      <c r="I29" s="60">
        <v>42</v>
      </c>
      <c r="J29" s="61">
        <f t="shared" si="19"/>
        <v>27</v>
      </c>
      <c r="K29" s="62" t="str">
        <f t="shared" si="3"/>
        <v/>
      </c>
      <c r="L29" s="91">
        <f t="shared" si="15"/>
        <v>626</v>
      </c>
      <c r="M29" s="60">
        <v>42</v>
      </c>
      <c r="N29" s="65">
        <f>IF(M29,VLOOKUP(M29,Point!$A$3:$B$122,2),0)</f>
        <v>81</v>
      </c>
      <c r="O29" s="66">
        <f t="shared" si="16"/>
        <v>626</v>
      </c>
      <c r="P29" s="67">
        <v>9</v>
      </c>
      <c r="Q29" s="64">
        <v>59</v>
      </c>
      <c r="R29" s="68">
        <v>41</v>
      </c>
      <c r="S29" s="69">
        <f t="shared" si="5"/>
        <v>35981</v>
      </c>
      <c r="T29" s="67">
        <v>10</v>
      </c>
      <c r="U29" s="64">
        <v>3</v>
      </c>
      <c r="V29" s="68">
        <v>17</v>
      </c>
      <c r="W29" s="69">
        <f t="shared" si="6"/>
        <v>36197</v>
      </c>
      <c r="X29" s="69">
        <f t="shared" si="7"/>
        <v>216</v>
      </c>
      <c r="Y29" s="67">
        <v>10</v>
      </c>
      <c r="Z29" s="64">
        <v>53</v>
      </c>
      <c r="AA29" s="68">
        <v>6</v>
      </c>
      <c r="AB29" s="69">
        <f t="shared" si="8"/>
        <v>39186</v>
      </c>
      <c r="AC29" s="67">
        <v>10</v>
      </c>
      <c r="AD29" s="64">
        <v>56</v>
      </c>
      <c r="AE29" s="68">
        <v>46</v>
      </c>
      <c r="AF29" s="69">
        <f t="shared" si="9"/>
        <v>39406</v>
      </c>
      <c r="AG29" s="69">
        <f t="shared" si="10"/>
        <v>220</v>
      </c>
      <c r="AH29" s="54">
        <f t="shared" si="11"/>
        <v>216</v>
      </c>
      <c r="AI29" s="74">
        <f t="shared" si="12"/>
        <v>27</v>
      </c>
      <c r="AJ29" s="65">
        <f>IF(AI29&lt;&gt;"",VLOOKUP(AI29,Point!$A$3:$B$122,2),0)</f>
        <v>96</v>
      </c>
      <c r="AK29" s="66">
        <f t="shared" si="17"/>
        <v>626</v>
      </c>
      <c r="AL29" s="76"/>
      <c r="AM29" s="76"/>
      <c r="AN29" s="76"/>
      <c r="AO29" s="77"/>
      <c r="AP29" s="78" t="str">
        <f t="shared" si="13"/>
        <v/>
      </c>
      <c r="AQ29" s="78" t="str">
        <f t="shared" si="14"/>
        <v/>
      </c>
      <c r="AR29" s="65">
        <f>IF(AP29&lt;&gt;"",VLOOKUP(AQ29,Point!$A$3:$B$122,2),0)</f>
        <v>0</v>
      </c>
      <c r="AS29" s="66">
        <f t="shared" si="18"/>
        <v>626</v>
      </c>
    </row>
    <row r="30" spans="1:45" ht="12.95" customHeight="1" x14ac:dyDescent="0.2">
      <c r="A30" s="54">
        <f t="shared" si="0"/>
        <v>26</v>
      </c>
      <c r="B30" s="55">
        <f t="shared" si="1"/>
        <v>175</v>
      </c>
      <c r="C30" s="56">
        <v>690</v>
      </c>
      <c r="D30" s="57" t="s">
        <v>369</v>
      </c>
      <c r="E30" s="57" t="s">
        <v>370</v>
      </c>
      <c r="F30" s="57" t="s">
        <v>188</v>
      </c>
      <c r="G30" s="58" t="s">
        <v>335</v>
      </c>
      <c r="H30" s="59" t="s">
        <v>45</v>
      </c>
      <c r="I30" s="60">
        <v>47</v>
      </c>
      <c r="J30" s="61">
        <f t="shared" si="19"/>
        <v>24</v>
      </c>
      <c r="K30" s="62" t="str">
        <f t="shared" si="3"/>
        <v/>
      </c>
      <c r="L30" s="91">
        <f t="shared" si="15"/>
        <v>690</v>
      </c>
      <c r="M30" s="60">
        <v>47</v>
      </c>
      <c r="N30" s="65">
        <f>IF(M30,VLOOKUP(M30,Point!$A$3:$B$122,2),0)</f>
        <v>76</v>
      </c>
      <c r="O30" s="66">
        <f t="shared" si="16"/>
        <v>690</v>
      </c>
      <c r="P30" s="67">
        <v>10</v>
      </c>
      <c r="Q30" s="64">
        <v>3</v>
      </c>
      <c r="R30" s="68">
        <v>25</v>
      </c>
      <c r="S30" s="69">
        <f t="shared" si="5"/>
        <v>36205</v>
      </c>
      <c r="T30" s="67">
        <v>10</v>
      </c>
      <c r="U30" s="83">
        <v>7</v>
      </c>
      <c r="V30" s="84">
        <v>29</v>
      </c>
      <c r="W30" s="69">
        <f t="shared" si="6"/>
        <v>36449</v>
      </c>
      <c r="X30" s="69">
        <f t="shared" si="7"/>
        <v>244</v>
      </c>
      <c r="Y30" s="67">
        <v>10</v>
      </c>
      <c r="Z30" s="64">
        <v>55</v>
      </c>
      <c r="AA30" s="68">
        <v>16</v>
      </c>
      <c r="AB30" s="69">
        <f t="shared" si="8"/>
        <v>39316</v>
      </c>
      <c r="AC30" s="67">
        <v>10</v>
      </c>
      <c r="AD30" s="64">
        <v>58</v>
      </c>
      <c r="AE30" s="84">
        <v>36</v>
      </c>
      <c r="AF30" s="69">
        <f t="shared" si="9"/>
        <v>39516</v>
      </c>
      <c r="AG30" s="69">
        <f t="shared" si="10"/>
        <v>200</v>
      </c>
      <c r="AH30" s="54">
        <f t="shared" si="11"/>
        <v>200</v>
      </c>
      <c r="AI30" s="74">
        <f t="shared" si="12"/>
        <v>24</v>
      </c>
      <c r="AJ30" s="65">
        <f>IF(AI30&lt;&gt;"",VLOOKUP(AI30,Point!$A$3:$B$122,2),0)</f>
        <v>99</v>
      </c>
      <c r="AK30" s="66">
        <f t="shared" si="17"/>
        <v>690</v>
      </c>
      <c r="AL30" s="76"/>
      <c r="AM30" s="76"/>
      <c r="AN30" s="76"/>
      <c r="AO30" s="77"/>
      <c r="AP30" s="78" t="str">
        <f t="shared" si="13"/>
        <v/>
      </c>
      <c r="AQ30" s="78" t="str">
        <f t="shared" si="14"/>
        <v/>
      </c>
      <c r="AR30" s="65">
        <f>IF(AP30&lt;&gt;"",VLOOKUP(AQ30,Point!$A$3:$B$122,2),0)</f>
        <v>0</v>
      </c>
      <c r="AS30" s="66">
        <f t="shared" si="18"/>
        <v>690</v>
      </c>
    </row>
    <row r="31" spans="1:45" ht="12.95" customHeight="1" x14ac:dyDescent="0.2">
      <c r="A31" s="54">
        <f t="shared" si="0"/>
        <v>27</v>
      </c>
      <c r="B31" s="55">
        <f t="shared" si="1"/>
        <v>169</v>
      </c>
      <c r="C31" s="56">
        <v>601</v>
      </c>
      <c r="D31" s="79" t="s">
        <v>371</v>
      </c>
      <c r="E31" s="79" t="s">
        <v>303</v>
      </c>
      <c r="F31" s="79" t="s">
        <v>116</v>
      </c>
      <c r="G31" s="58" t="s">
        <v>335</v>
      </c>
      <c r="H31" s="59" t="s">
        <v>52</v>
      </c>
      <c r="I31" s="60">
        <v>48</v>
      </c>
      <c r="J31" s="61">
        <f t="shared" si="19"/>
        <v>29</v>
      </c>
      <c r="K31" s="62" t="str">
        <f t="shared" si="3"/>
        <v/>
      </c>
      <c r="L31" s="91">
        <f t="shared" si="15"/>
        <v>601</v>
      </c>
      <c r="M31" s="60">
        <v>48</v>
      </c>
      <c r="N31" s="65">
        <f>IF(M31,VLOOKUP(M31,Point!$A$3:$B$122,2),0)</f>
        <v>75</v>
      </c>
      <c r="O31" s="66">
        <f t="shared" si="16"/>
        <v>601</v>
      </c>
      <c r="P31" s="67">
        <v>9</v>
      </c>
      <c r="Q31" s="64">
        <v>55</v>
      </c>
      <c r="R31" s="68">
        <v>43</v>
      </c>
      <c r="S31" s="69">
        <f t="shared" si="5"/>
        <v>35743</v>
      </c>
      <c r="T31" s="67">
        <v>9</v>
      </c>
      <c r="U31" s="64">
        <v>59</v>
      </c>
      <c r="V31" s="68">
        <v>32</v>
      </c>
      <c r="W31" s="69">
        <f t="shared" si="6"/>
        <v>35972</v>
      </c>
      <c r="X31" s="69">
        <f t="shared" si="7"/>
        <v>229</v>
      </c>
      <c r="Y31" s="67">
        <v>10</v>
      </c>
      <c r="Z31" s="64">
        <v>54</v>
      </c>
      <c r="AA31" s="68">
        <v>16</v>
      </c>
      <c r="AB31" s="69">
        <f t="shared" si="8"/>
        <v>39256</v>
      </c>
      <c r="AC31" s="67">
        <v>10</v>
      </c>
      <c r="AD31" s="64">
        <v>58</v>
      </c>
      <c r="AE31" s="68">
        <v>15</v>
      </c>
      <c r="AF31" s="69">
        <f t="shared" si="9"/>
        <v>39495</v>
      </c>
      <c r="AG31" s="69">
        <f t="shared" si="10"/>
        <v>239</v>
      </c>
      <c r="AH31" s="54">
        <f t="shared" si="11"/>
        <v>229</v>
      </c>
      <c r="AI31" s="74">
        <f t="shared" si="12"/>
        <v>29</v>
      </c>
      <c r="AJ31" s="65">
        <f>IF(AI31&lt;&gt;"",VLOOKUP(AI31,Point!$A$3:$B$122,2),0)</f>
        <v>94</v>
      </c>
      <c r="AK31" s="66">
        <f t="shared" si="17"/>
        <v>601</v>
      </c>
      <c r="AL31" s="76"/>
      <c r="AM31" s="76"/>
      <c r="AN31" s="76"/>
      <c r="AO31" s="77"/>
      <c r="AP31" s="78" t="str">
        <f t="shared" si="13"/>
        <v/>
      </c>
      <c r="AQ31" s="78" t="str">
        <f t="shared" si="14"/>
        <v/>
      </c>
      <c r="AR31" s="65">
        <f>IF(AP31&lt;&gt;"",VLOOKUP(AQ31,Point!$A$3:$B$122,2),0)</f>
        <v>0</v>
      </c>
      <c r="AS31" s="66">
        <f t="shared" si="18"/>
        <v>601</v>
      </c>
    </row>
    <row r="32" spans="1:45" ht="12.95" customHeight="1" x14ac:dyDescent="0.2">
      <c r="A32" s="54">
        <f t="shared" si="0"/>
        <v>28</v>
      </c>
      <c r="B32" s="55">
        <f t="shared" si="1"/>
        <v>168</v>
      </c>
      <c r="C32" s="56">
        <v>651</v>
      </c>
      <c r="D32" s="79" t="s">
        <v>372</v>
      </c>
      <c r="E32" s="79" t="s">
        <v>373</v>
      </c>
      <c r="F32" s="79" t="s">
        <v>82</v>
      </c>
      <c r="G32" s="58" t="s">
        <v>335</v>
      </c>
      <c r="H32" s="59" t="s">
        <v>52</v>
      </c>
      <c r="I32" s="60">
        <v>52</v>
      </c>
      <c r="J32" s="61">
        <f t="shared" si="19"/>
        <v>26</v>
      </c>
      <c r="K32" s="62" t="str">
        <f t="shared" si="3"/>
        <v/>
      </c>
      <c r="L32" s="91">
        <f t="shared" si="15"/>
        <v>651</v>
      </c>
      <c r="M32" s="60">
        <v>52</v>
      </c>
      <c r="N32" s="65">
        <f>IF(M32,VLOOKUP(M32,Point!$A$3:$B$122,2),0)</f>
        <v>71</v>
      </c>
      <c r="O32" s="66">
        <f t="shared" si="16"/>
        <v>651</v>
      </c>
      <c r="P32" s="67">
        <v>9</v>
      </c>
      <c r="Q32" s="64">
        <v>54</v>
      </c>
      <c r="R32" s="68">
        <v>5</v>
      </c>
      <c r="S32" s="69">
        <f t="shared" si="5"/>
        <v>35645</v>
      </c>
      <c r="T32" s="67">
        <v>9</v>
      </c>
      <c r="U32" s="64">
        <v>57</v>
      </c>
      <c r="V32" s="68">
        <v>36</v>
      </c>
      <c r="W32" s="69">
        <f t="shared" si="6"/>
        <v>35856</v>
      </c>
      <c r="X32" s="69">
        <f t="shared" si="7"/>
        <v>211</v>
      </c>
      <c r="Y32" s="67">
        <v>10</v>
      </c>
      <c r="Z32" s="64">
        <v>51</v>
      </c>
      <c r="AA32" s="68">
        <v>2</v>
      </c>
      <c r="AB32" s="69">
        <f t="shared" si="8"/>
        <v>39062</v>
      </c>
      <c r="AC32" s="67">
        <v>10</v>
      </c>
      <c r="AD32" s="64">
        <v>55</v>
      </c>
      <c r="AE32" s="84">
        <v>9</v>
      </c>
      <c r="AF32" s="69">
        <f t="shared" si="9"/>
        <v>39309</v>
      </c>
      <c r="AG32" s="69">
        <f t="shared" si="10"/>
        <v>247</v>
      </c>
      <c r="AH32" s="54">
        <f t="shared" si="11"/>
        <v>211</v>
      </c>
      <c r="AI32" s="74">
        <f t="shared" si="12"/>
        <v>26</v>
      </c>
      <c r="AJ32" s="65">
        <f>IF(AI32&lt;&gt;"",VLOOKUP(AI32,Point!$A$3:$B$122,2),0)</f>
        <v>97</v>
      </c>
      <c r="AK32" s="66">
        <f t="shared" si="17"/>
        <v>651</v>
      </c>
      <c r="AL32" s="76"/>
      <c r="AM32" s="76"/>
      <c r="AN32" s="76"/>
      <c r="AO32" s="77"/>
      <c r="AP32" s="78" t="str">
        <f t="shared" si="13"/>
        <v/>
      </c>
      <c r="AQ32" s="78" t="str">
        <f t="shared" si="14"/>
        <v/>
      </c>
      <c r="AR32" s="65">
        <f>IF(AP32&lt;&gt;"",VLOOKUP(AQ32,Point!$A$3:$B$122,2),0)</f>
        <v>0</v>
      </c>
      <c r="AS32" s="66">
        <f t="shared" si="18"/>
        <v>651</v>
      </c>
    </row>
    <row r="33" spans="1:45" ht="12.95" customHeight="1" x14ac:dyDescent="0.2">
      <c r="A33" s="54">
        <f t="shared" si="0"/>
        <v>29</v>
      </c>
      <c r="B33" s="55">
        <f t="shared" si="1"/>
        <v>163</v>
      </c>
      <c r="C33" s="56">
        <v>671</v>
      </c>
      <c r="D33" s="79" t="s">
        <v>70</v>
      </c>
      <c r="E33" s="79" t="s">
        <v>374</v>
      </c>
      <c r="F33" s="79" t="s">
        <v>101</v>
      </c>
      <c r="G33" s="58" t="s">
        <v>335</v>
      </c>
      <c r="H33" s="59" t="s">
        <v>52</v>
      </c>
      <c r="I33" s="60">
        <v>51</v>
      </c>
      <c r="J33" s="61">
        <f t="shared" si="19"/>
        <v>32</v>
      </c>
      <c r="K33" s="62" t="str">
        <f t="shared" si="3"/>
        <v/>
      </c>
      <c r="L33" s="91">
        <f t="shared" si="15"/>
        <v>671</v>
      </c>
      <c r="M33" s="60">
        <v>51</v>
      </c>
      <c r="N33" s="65">
        <f>IF(M33,VLOOKUP(M33,Point!$A$3:$B$122,2),0)</f>
        <v>72</v>
      </c>
      <c r="O33" s="66">
        <f t="shared" si="16"/>
        <v>671</v>
      </c>
      <c r="P33" s="67">
        <v>10</v>
      </c>
      <c r="Q33" s="64">
        <v>6</v>
      </c>
      <c r="R33" s="68">
        <v>13</v>
      </c>
      <c r="S33" s="69">
        <f t="shared" si="5"/>
        <v>36373</v>
      </c>
      <c r="T33" s="67">
        <v>10</v>
      </c>
      <c r="U33" s="83">
        <v>11</v>
      </c>
      <c r="V33" s="84">
        <v>1</v>
      </c>
      <c r="W33" s="69">
        <f t="shared" si="6"/>
        <v>36661</v>
      </c>
      <c r="X33" s="69">
        <f t="shared" si="7"/>
        <v>288</v>
      </c>
      <c r="Y33" s="67">
        <v>10</v>
      </c>
      <c r="Z33" s="64">
        <v>59</v>
      </c>
      <c r="AA33" s="68">
        <v>49</v>
      </c>
      <c r="AB33" s="69">
        <f t="shared" si="8"/>
        <v>39589</v>
      </c>
      <c r="AC33" s="67">
        <v>11</v>
      </c>
      <c r="AD33" s="64">
        <v>4</v>
      </c>
      <c r="AE33" s="84">
        <v>7</v>
      </c>
      <c r="AF33" s="69">
        <f t="shared" si="9"/>
        <v>39847</v>
      </c>
      <c r="AG33" s="69">
        <f t="shared" si="10"/>
        <v>258</v>
      </c>
      <c r="AH33" s="54">
        <f t="shared" si="11"/>
        <v>258</v>
      </c>
      <c r="AI33" s="74">
        <f t="shared" si="12"/>
        <v>32</v>
      </c>
      <c r="AJ33" s="65">
        <f>IF(AI33&lt;&gt;"",VLOOKUP(AI33,Point!$A$3:$B$122,2),0)</f>
        <v>91</v>
      </c>
      <c r="AK33" s="66">
        <f t="shared" si="17"/>
        <v>671</v>
      </c>
      <c r="AL33" s="76"/>
      <c r="AM33" s="76"/>
      <c r="AN33" s="76"/>
      <c r="AO33" s="77"/>
      <c r="AP33" s="78" t="str">
        <f t="shared" si="13"/>
        <v/>
      </c>
      <c r="AQ33" s="78" t="str">
        <f t="shared" si="14"/>
        <v/>
      </c>
      <c r="AR33" s="65">
        <f>IF(AP33&lt;&gt;"",VLOOKUP(AQ33,Point!$A$3:$B$122,2),0)</f>
        <v>0</v>
      </c>
      <c r="AS33" s="66">
        <f t="shared" si="18"/>
        <v>671</v>
      </c>
    </row>
    <row r="34" spans="1:45" ht="12.95" customHeight="1" x14ac:dyDescent="0.2">
      <c r="A34" s="54">
        <f t="shared" si="0"/>
        <v>30</v>
      </c>
      <c r="B34" s="55">
        <f t="shared" si="1"/>
        <v>162</v>
      </c>
      <c r="C34" s="56">
        <v>669</v>
      </c>
      <c r="D34" s="79" t="s">
        <v>375</v>
      </c>
      <c r="E34" s="79" t="s">
        <v>376</v>
      </c>
      <c r="F34" s="79" t="s">
        <v>82</v>
      </c>
      <c r="G34" s="58" t="s">
        <v>335</v>
      </c>
      <c r="H34" s="59" t="s">
        <v>52</v>
      </c>
      <c r="I34" s="60">
        <v>53</v>
      </c>
      <c r="J34" s="61">
        <f t="shared" si="19"/>
        <v>31</v>
      </c>
      <c r="K34" s="62" t="str">
        <f t="shared" si="3"/>
        <v/>
      </c>
      <c r="L34" s="91">
        <f t="shared" si="15"/>
        <v>669</v>
      </c>
      <c r="M34" s="60">
        <v>53</v>
      </c>
      <c r="N34" s="65">
        <f>IF(M34,VLOOKUP(M34,Point!$A$3:$B$122,2),0)</f>
        <v>70</v>
      </c>
      <c r="O34" s="66">
        <f t="shared" si="16"/>
        <v>669</v>
      </c>
      <c r="P34" s="67">
        <v>9</v>
      </c>
      <c r="Q34" s="64">
        <v>57</v>
      </c>
      <c r="R34" s="68">
        <v>43</v>
      </c>
      <c r="S34" s="69">
        <f t="shared" si="5"/>
        <v>35863</v>
      </c>
      <c r="T34" s="67">
        <v>10</v>
      </c>
      <c r="U34" s="64">
        <v>1</v>
      </c>
      <c r="V34" s="68">
        <v>59</v>
      </c>
      <c r="W34" s="69">
        <f t="shared" si="6"/>
        <v>36119</v>
      </c>
      <c r="X34" s="69">
        <f t="shared" si="7"/>
        <v>256</v>
      </c>
      <c r="Y34" s="67">
        <v>10</v>
      </c>
      <c r="Z34" s="64">
        <v>56</v>
      </c>
      <c r="AA34" s="68">
        <v>52</v>
      </c>
      <c r="AB34" s="69">
        <f t="shared" si="8"/>
        <v>39412</v>
      </c>
      <c r="AC34" s="67">
        <v>11</v>
      </c>
      <c r="AD34" s="64">
        <v>1</v>
      </c>
      <c r="AE34" s="68">
        <v>19</v>
      </c>
      <c r="AF34" s="69">
        <f t="shared" si="9"/>
        <v>39679</v>
      </c>
      <c r="AG34" s="69">
        <f t="shared" si="10"/>
        <v>267</v>
      </c>
      <c r="AH34" s="54">
        <f t="shared" si="11"/>
        <v>256</v>
      </c>
      <c r="AI34" s="74">
        <f t="shared" si="12"/>
        <v>31</v>
      </c>
      <c r="AJ34" s="65">
        <f>IF(AI34&lt;&gt;"",VLOOKUP(AI34,Point!$A$3:$B$122,2),0)</f>
        <v>92</v>
      </c>
      <c r="AK34" s="66">
        <f t="shared" si="17"/>
        <v>669</v>
      </c>
      <c r="AL34" s="76"/>
      <c r="AM34" s="76"/>
      <c r="AN34" s="76"/>
      <c r="AO34" s="77"/>
      <c r="AP34" s="78" t="str">
        <f t="shared" si="13"/>
        <v/>
      </c>
      <c r="AQ34" s="78" t="str">
        <f t="shared" si="14"/>
        <v/>
      </c>
      <c r="AR34" s="65">
        <f>IF(AP34&lt;&gt;"",VLOOKUP(AQ34,Point!$A$3:$B$122,2),0)</f>
        <v>0</v>
      </c>
      <c r="AS34" s="66">
        <f t="shared" si="18"/>
        <v>669</v>
      </c>
    </row>
    <row r="35" spans="1:45" ht="12.95" customHeight="1" x14ac:dyDescent="0.2">
      <c r="A35" s="54">
        <f t="shared" si="0"/>
        <v>31</v>
      </c>
      <c r="B35" s="55">
        <f t="shared" si="1"/>
        <v>161</v>
      </c>
      <c r="C35" s="56">
        <v>637</v>
      </c>
      <c r="D35" s="79" t="s">
        <v>377</v>
      </c>
      <c r="E35" s="79" t="s">
        <v>378</v>
      </c>
      <c r="F35" s="79" t="s">
        <v>155</v>
      </c>
      <c r="G35" s="58" t="s">
        <v>335</v>
      </c>
      <c r="H35" s="59" t="s">
        <v>52</v>
      </c>
      <c r="I35" s="60">
        <v>55</v>
      </c>
      <c r="J35" s="61">
        <f t="shared" si="19"/>
        <v>30</v>
      </c>
      <c r="K35" s="62" t="str">
        <f t="shared" si="3"/>
        <v/>
      </c>
      <c r="L35" s="91">
        <f t="shared" si="15"/>
        <v>637</v>
      </c>
      <c r="M35" s="60">
        <v>55</v>
      </c>
      <c r="N35" s="65">
        <f>IF(M35,VLOOKUP(M35,Point!$A$3:$B$122,2),0)</f>
        <v>68</v>
      </c>
      <c r="O35" s="66">
        <f t="shared" si="16"/>
        <v>637</v>
      </c>
      <c r="P35" s="67">
        <v>9</v>
      </c>
      <c r="Q35" s="64">
        <v>58</v>
      </c>
      <c r="R35" s="68">
        <v>58</v>
      </c>
      <c r="S35" s="69">
        <f t="shared" si="5"/>
        <v>35938</v>
      </c>
      <c r="T35" s="67">
        <v>10</v>
      </c>
      <c r="U35" s="64">
        <v>3</v>
      </c>
      <c r="V35" s="68">
        <v>13</v>
      </c>
      <c r="W35" s="69">
        <f t="shared" si="6"/>
        <v>36193</v>
      </c>
      <c r="X35" s="69">
        <f t="shared" si="7"/>
        <v>255</v>
      </c>
      <c r="Y35" s="67">
        <v>10</v>
      </c>
      <c r="Z35" s="64">
        <v>55</v>
      </c>
      <c r="AA35" s="68">
        <v>52</v>
      </c>
      <c r="AB35" s="69">
        <f t="shared" si="8"/>
        <v>39352</v>
      </c>
      <c r="AC35" s="67">
        <v>10</v>
      </c>
      <c r="AD35" s="64">
        <v>59</v>
      </c>
      <c r="AE35" s="68">
        <v>43</v>
      </c>
      <c r="AF35" s="69">
        <f t="shared" si="9"/>
        <v>39583</v>
      </c>
      <c r="AG35" s="69">
        <f t="shared" si="10"/>
        <v>231</v>
      </c>
      <c r="AH35" s="54">
        <f t="shared" si="11"/>
        <v>231</v>
      </c>
      <c r="AI35" s="74">
        <f t="shared" si="12"/>
        <v>30</v>
      </c>
      <c r="AJ35" s="65">
        <f>IF(AI35&lt;&gt;"",VLOOKUP(AI35,Point!$A$3:$B$122,2),0)</f>
        <v>93</v>
      </c>
      <c r="AK35" s="66">
        <f t="shared" si="17"/>
        <v>637</v>
      </c>
      <c r="AL35" s="76"/>
      <c r="AM35" s="76"/>
      <c r="AN35" s="76"/>
      <c r="AO35" s="77"/>
      <c r="AP35" s="78" t="str">
        <f t="shared" si="13"/>
        <v/>
      </c>
      <c r="AQ35" s="78" t="str">
        <f t="shared" si="14"/>
        <v/>
      </c>
      <c r="AR35" s="65">
        <f>IF(AP35&lt;&gt;"",VLOOKUP(AQ35,Point!$A$3:$B$122,2),0)</f>
        <v>0</v>
      </c>
      <c r="AS35" s="66">
        <f t="shared" si="18"/>
        <v>637</v>
      </c>
    </row>
    <row r="36" spans="1:45" ht="13.7" customHeight="1" x14ac:dyDescent="0.2">
      <c r="A36" s="54">
        <f t="shared" si="0"/>
        <v>32</v>
      </c>
      <c r="B36" s="80">
        <f t="shared" si="1"/>
        <v>157</v>
      </c>
      <c r="C36" s="81">
        <v>701</v>
      </c>
      <c r="D36" s="57" t="s">
        <v>296</v>
      </c>
      <c r="E36" s="57" t="s">
        <v>250</v>
      </c>
      <c r="F36" s="57" t="s">
        <v>379</v>
      </c>
      <c r="G36" s="96"/>
      <c r="H36" s="108"/>
      <c r="I36" s="60">
        <v>57</v>
      </c>
      <c r="J36" s="61">
        <f t="shared" si="19"/>
        <v>32</v>
      </c>
      <c r="K36" s="62" t="str">
        <f t="shared" si="3"/>
        <v/>
      </c>
      <c r="L36" s="91">
        <f t="shared" si="15"/>
        <v>701</v>
      </c>
      <c r="M36" s="60">
        <v>57</v>
      </c>
      <c r="N36" s="65">
        <f>IF(M36,VLOOKUP(M36,Point!$A$3:$B$122,2),0)</f>
        <v>66</v>
      </c>
      <c r="O36" s="66">
        <f t="shared" si="16"/>
        <v>701</v>
      </c>
      <c r="P36" s="67">
        <v>10</v>
      </c>
      <c r="Q36" s="64">
        <v>13</v>
      </c>
      <c r="R36" s="68">
        <v>33</v>
      </c>
      <c r="S36" s="69">
        <f t="shared" si="5"/>
        <v>36813</v>
      </c>
      <c r="T36" s="67">
        <v>10</v>
      </c>
      <c r="U36" s="83">
        <v>18</v>
      </c>
      <c r="V36" s="84">
        <v>27</v>
      </c>
      <c r="W36" s="69">
        <f t="shared" si="6"/>
        <v>37107</v>
      </c>
      <c r="X36" s="69">
        <f t="shared" si="7"/>
        <v>294</v>
      </c>
      <c r="Y36" s="67">
        <v>10</v>
      </c>
      <c r="Z36" s="64">
        <v>59</v>
      </c>
      <c r="AA36" s="68">
        <v>49</v>
      </c>
      <c r="AB36" s="69">
        <f t="shared" si="8"/>
        <v>39589</v>
      </c>
      <c r="AC36" s="67">
        <v>11</v>
      </c>
      <c r="AD36" s="64">
        <v>4</v>
      </c>
      <c r="AE36" s="84">
        <v>7</v>
      </c>
      <c r="AF36" s="69">
        <f t="shared" si="9"/>
        <v>39847</v>
      </c>
      <c r="AG36" s="69">
        <f t="shared" si="10"/>
        <v>258</v>
      </c>
      <c r="AH36" s="54">
        <f t="shared" si="11"/>
        <v>258</v>
      </c>
      <c r="AI36" s="74">
        <f t="shared" si="12"/>
        <v>32</v>
      </c>
      <c r="AJ36" s="65">
        <f>IF(AI36&lt;&gt;"",VLOOKUP(AI36,Point!$A$3:$B$122,2),0)</f>
        <v>91</v>
      </c>
      <c r="AK36" s="66">
        <f t="shared" si="17"/>
        <v>701</v>
      </c>
      <c r="AL36" s="76"/>
      <c r="AM36" s="76"/>
      <c r="AN36" s="76"/>
      <c r="AO36" s="77"/>
      <c r="AP36" s="78" t="str">
        <f t="shared" si="13"/>
        <v/>
      </c>
      <c r="AQ36" s="78" t="str">
        <f t="shared" si="14"/>
        <v/>
      </c>
      <c r="AR36" s="65">
        <f>IF(AP36&lt;&gt;"",VLOOKUP(AQ36,Point!$A$3:$B$122,2),0)</f>
        <v>0</v>
      </c>
      <c r="AS36" s="66">
        <f t="shared" si="18"/>
        <v>701</v>
      </c>
    </row>
    <row r="37" spans="1:45" ht="12.95" customHeight="1" x14ac:dyDescent="0.2">
      <c r="A37" s="54">
        <f t="shared" si="0"/>
        <v>33</v>
      </c>
      <c r="B37" s="55">
        <f t="shared" si="1"/>
        <v>154</v>
      </c>
      <c r="C37" s="56">
        <v>720</v>
      </c>
      <c r="D37" s="57" t="s">
        <v>380</v>
      </c>
      <c r="E37" s="57" t="s">
        <v>84</v>
      </c>
      <c r="F37" s="57" t="s">
        <v>101</v>
      </c>
      <c r="G37" s="58" t="s">
        <v>335</v>
      </c>
      <c r="H37" s="59" t="s">
        <v>45</v>
      </c>
      <c r="I37" s="60">
        <v>58</v>
      </c>
      <c r="J37" s="61">
        <f t="shared" si="19"/>
        <v>34</v>
      </c>
      <c r="K37" s="62" t="str">
        <f t="shared" si="3"/>
        <v/>
      </c>
      <c r="L37" s="91">
        <f t="shared" si="15"/>
        <v>720</v>
      </c>
      <c r="M37" s="60">
        <v>58</v>
      </c>
      <c r="N37" s="65">
        <f>IF(M37,VLOOKUP(M37,Point!$A$3:$B$122,2),0)</f>
        <v>65</v>
      </c>
      <c r="O37" s="66">
        <f t="shared" si="16"/>
        <v>720</v>
      </c>
      <c r="P37" s="67">
        <v>10</v>
      </c>
      <c r="Q37" s="64">
        <v>5</v>
      </c>
      <c r="R37" s="68">
        <v>23</v>
      </c>
      <c r="S37" s="69">
        <f t="shared" si="5"/>
        <v>36323</v>
      </c>
      <c r="T37" s="67">
        <v>10</v>
      </c>
      <c r="U37" s="83">
        <v>9</v>
      </c>
      <c r="V37" s="84">
        <v>51</v>
      </c>
      <c r="W37" s="69">
        <f t="shared" si="6"/>
        <v>36591</v>
      </c>
      <c r="X37" s="69">
        <f t="shared" si="7"/>
        <v>268</v>
      </c>
      <c r="Y37" s="67">
        <v>10</v>
      </c>
      <c r="Z37" s="64">
        <v>58</v>
      </c>
      <c r="AA37" s="68">
        <v>3</v>
      </c>
      <c r="AB37" s="69">
        <f t="shared" si="8"/>
        <v>39483</v>
      </c>
      <c r="AC37" s="67">
        <v>11</v>
      </c>
      <c r="AD37" s="64">
        <v>2</v>
      </c>
      <c r="AE37" s="84">
        <v>35</v>
      </c>
      <c r="AF37" s="69">
        <f t="shared" si="9"/>
        <v>39755</v>
      </c>
      <c r="AG37" s="69">
        <f t="shared" si="10"/>
        <v>272</v>
      </c>
      <c r="AH37" s="54">
        <f t="shared" si="11"/>
        <v>268</v>
      </c>
      <c r="AI37" s="74">
        <f t="shared" si="12"/>
        <v>34</v>
      </c>
      <c r="AJ37" s="65">
        <f>IF(AI37&lt;&gt;"",VLOOKUP(AI37,Point!$A$3:$B$122,2),0)</f>
        <v>89</v>
      </c>
      <c r="AK37" s="66">
        <f t="shared" si="17"/>
        <v>720</v>
      </c>
      <c r="AL37" s="76"/>
      <c r="AM37" s="76"/>
      <c r="AN37" s="76"/>
      <c r="AO37" s="77"/>
      <c r="AP37" s="78" t="str">
        <f t="shared" si="13"/>
        <v/>
      </c>
      <c r="AQ37" s="78" t="str">
        <f t="shared" si="14"/>
        <v/>
      </c>
      <c r="AR37" s="65">
        <f>IF(AP37&lt;&gt;"",VLOOKUP(AQ37,Point!$A$3:$B$122,2),0)</f>
        <v>0</v>
      </c>
      <c r="AS37" s="66">
        <f t="shared" si="18"/>
        <v>720</v>
      </c>
    </row>
    <row r="38" spans="1:45" ht="13.7" customHeight="1" x14ac:dyDescent="0.2">
      <c r="A38" s="54">
        <f t="shared" si="0"/>
        <v>34</v>
      </c>
      <c r="B38" s="80">
        <f t="shared" si="1"/>
        <v>111</v>
      </c>
      <c r="C38" s="81">
        <v>682</v>
      </c>
      <c r="D38" s="57" t="s">
        <v>381</v>
      </c>
      <c r="E38" s="57" t="s">
        <v>95</v>
      </c>
      <c r="F38" s="57" t="s">
        <v>188</v>
      </c>
      <c r="G38" s="96"/>
      <c r="H38" s="108"/>
      <c r="I38" s="60">
        <v>0</v>
      </c>
      <c r="J38" s="61">
        <f t="shared" si="19"/>
        <v>17</v>
      </c>
      <c r="K38" s="62" t="str">
        <f t="shared" si="3"/>
        <v/>
      </c>
      <c r="L38" s="91">
        <f t="shared" si="15"/>
        <v>682</v>
      </c>
      <c r="M38" s="60">
        <v>0</v>
      </c>
      <c r="N38" s="65">
        <f>IF(M38,VLOOKUP(M38,Point!$A$3:$B$122,2),0)</f>
        <v>0</v>
      </c>
      <c r="O38" s="66">
        <f t="shared" si="16"/>
        <v>682</v>
      </c>
      <c r="P38" s="67">
        <v>10</v>
      </c>
      <c r="Q38" s="64">
        <v>11</v>
      </c>
      <c r="R38" s="68">
        <v>34</v>
      </c>
      <c r="S38" s="69">
        <f t="shared" si="5"/>
        <v>36694</v>
      </c>
      <c r="T38" s="67">
        <v>10</v>
      </c>
      <c r="U38" s="83">
        <v>14</v>
      </c>
      <c r="V38" s="84">
        <v>41</v>
      </c>
      <c r="W38" s="69">
        <f t="shared" si="6"/>
        <v>36881</v>
      </c>
      <c r="X38" s="69">
        <f t="shared" si="7"/>
        <v>187</v>
      </c>
      <c r="Y38" s="67">
        <v>10</v>
      </c>
      <c r="Z38" s="64">
        <v>41</v>
      </c>
      <c r="AA38" s="68">
        <v>59</v>
      </c>
      <c r="AB38" s="69">
        <f t="shared" si="8"/>
        <v>38519</v>
      </c>
      <c r="AC38" s="67">
        <v>10</v>
      </c>
      <c r="AD38" s="64">
        <v>45</v>
      </c>
      <c r="AE38" s="84">
        <v>34</v>
      </c>
      <c r="AF38" s="69">
        <f t="shared" si="9"/>
        <v>38734</v>
      </c>
      <c r="AG38" s="69">
        <f t="shared" si="10"/>
        <v>215</v>
      </c>
      <c r="AH38" s="54">
        <f t="shared" si="11"/>
        <v>187</v>
      </c>
      <c r="AI38" s="74">
        <f t="shared" si="12"/>
        <v>17</v>
      </c>
      <c r="AJ38" s="65">
        <f>IF(AI38&lt;&gt;"",VLOOKUP(AI38,Point!$A$3:$B$122,2),0)</f>
        <v>111</v>
      </c>
      <c r="AK38" s="66">
        <f t="shared" si="17"/>
        <v>682</v>
      </c>
      <c r="AL38" s="76"/>
      <c r="AM38" s="76"/>
      <c r="AN38" s="76"/>
      <c r="AO38" s="77"/>
      <c r="AP38" s="78" t="str">
        <f t="shared" si="13"/>
        <v/>
      </c>
      <c r="AQ38" s="78" t="str">
        <f t="shared" si="14"/>
        <v/>
      </c>
      <c r="AR38" s="65">
        <f>IF(AP38&lt;&gt;"",VLOOKUP(AQ38,Point!$A$3:$B$122,2),0)</f>
        <v>0</v>
      </c>
      <c r="AS38" s="66">
        <f t="shared" si="18"/>
        <v>682</v>
      </c>
    </row>
    <row r="39" spans="1:45" ht="13.7" customHeight="1" x14ac:dyDescent="0.2">
      <c r="A39" s="54">
        <v>35</v>
      </c>
      <c r="B39" s="80">
        <f t="shared" si="1"/>
        <v>88</v>
      </c>
      <c r="C39" s="81">
        <v>693</v>
      </c>
      <c r="D39" s="57" t="s">
        <v>382</v>
      </c>
      <c r="E39" s="57" t="s">
        <v>309</v>
      </c>
      <c r="F39" s="57" t="s">
        <v>353</v>
      </c>
      <c r="G39" s="58" t="s">
        <v>351</v>
      </c>
      <c r="H39" s="59" t="s">
        <v>45</v>
      </c>
      <c r="I39" s="60">
        <v>0</v>
      </c>
      <c r="J39" s="61">
        <f t="shared" si="19"/>
        <v>35</v>
      </c>
      <c r="K39" s="62" t="str">
        <f t="shared" si="3"/>
        <v/>
      </c>
      <c r="L39" s="91">
        <f t="shared" si="15"/>
        <v>693</v>
      </c>
      <c r="M39" s="60">
        <v>0</v>
      </c>
      <c r="N39" s="65">
        <f>IF(M39,VLOOKUP(M39,Point!$A$3:$B$122,2),0)</f>
        <v>0</v>
      </c>
      <c r="O39" s="66">
        <f t="shared" si="16"/>
        <v>693</v>
      </c>
      <c r="P39" s="67">
        <v>10</v>
      </c>
      <c r="Q39" s="64">
        <v>9</v>
      </c>
      <c r="R39" s="68">
        <v>39</v>
      </c>
      <c r="S39" s="69">
        <f t="shared" si="5"/>
        <v>36579</v>
      </c>
      <c r="T39" s="67">
        <v>10</v>
      </c>
      <c r="U39" s="83">
        <v>23</v>
      </c>
      <c r="V39" s="84">
        <v>24</v>
      </c>
      <c r="W39" s="69">
        <f t="shared" si="6"/>
        <v>37404</v>
      </c>
      <c r="X39" s="69">
        <f t="shared" si="7"/>
        <v>825</v>
      </c>
      <c r="Y39" s="70"/>
      <c r="Z39" s="71"/>
      <c r="AA39" s="72"/>
      <c r="AB39" s="73" t="str">
        <f t="shared" si="8"/>
        <v/>
      </c>
      <c r="AC39" s="70"/>
      <c r="AD39" s="71"/>
      <c r="AE39" s="85"/>
      <c r="AF39" s="73" t="str">
        <f t="shared" si="9"/>
        <v/>
      </c>
      <c r="AG39" s="73" t="str">
        <f t="shared" si="10"/>
        <v/>
      </c>
      <c r="AH39" s="54">
        <f t="shared" si="11"/>
        <v>825</v>
      </c>
      <c r="AI39" s="74">
        <f t="shared" si="12"/>
        <v>35</v>
      </c>
      <c r="AJ39" s="65">
        <f>IF(AI39&lt;&gt;"",VLOOKUP(AI39,Point!$A$3:$B$122,2),0)</f>
        <v>88</v>
      </c>
      <c r="AK39" s="66">
        <f t="shared" si="17"/>
        <v>693</v>
      </c>
      <c r="AL39" s="76"/>
      <c r="AM39" s="76"/>
      <c r="AN39" s="76"/>
      <c r="AO39" s="77"/>
      <c r="AP39" s="78" t="str">
        <f t="shared" si="13"/>
        <v/>
      </c>
      <c r="AQ39" s="78" t="str">
        <f t="shared" si="14"/>
        <v/>
      </c>
      <c r="AR39" s="65">
        <f>IF(AP39&lt;&gt;"",VLOOKUP(AQ39,Point!$A$3:$B$122,2),0)</f>
        <v>0</v>
      </c>
      <c r="AS39" s="66">
        <f t="shared" si="18"/>
        <v>693</v>
      </c>
    </row>
  </sheetData>
  <mergeCells count="7">
    <mergeCell ref="K2:K4"/>
    <mergeCell ref="J2:J4"/>
    <mergeCell ref="I2:I4"/>
    <mergeCell ref="A2:B2"/>
    <mergeCell ref="AL2:AR2"/>
    <mergeCell ref="P2:AJ2"/>
    <mergeCell ref="M2:N2"/>
  </mergeCells>
  <pageMargins left="0.39370077848434448" right="0.39370077848434448" top="0.39370077848434448" bottom="0.39370077848434448" header="0.11811023205518723" footer="0.11811023205518723"/>
  <pageSetup paperSize="0" scale="80" orientation="portrait" horizontalDpi="0" verticalDpi="2048"/>
  <headerFooter alignWithMargins="0">
    <oddHeader>&amp;C&amp;"+,Regular"&amp;14&amp;K000000CAD</oddHead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4"/>
  <sheetViews>
    <sheetView showGridLines="0" workbookViewId="0"/>
  </sheetViews>
  <sheetFormatPr baseColWidth="10" defaultRowHeight="12.6" customHeight="1" x14ac:dyDescent="0.2"/>
  <cols>
    <col min="1" max="1" width="11.125" style="1" customWidth="1"/>
    <col min="2" max="2" width="11" style="1" customWidth="1"/>
    <col min="3" max="3" width="10.875" style="1" customWidth="1"/>
    <col min="4" max="4" width="7.625" style="1" customWidth="1"/>
    <col min="5" max="5" width="8.625" style="1" customWidth="1"/>
    <col min="6" max="10" width="5.625" style="1" customWidth="1"/>
    <col min="11" max="256" width="10.875" style="1" customWidth="1"/>
  </cols>
  <sheetData>
    <row r="1" spans="1:10" ht="15" customHeight="1" x14ac:dyDescent="0.2">
      <c r="A1" s="109"/>
      <c r="B1" s="109"/>
      <c r="C1" s="110"/>
      <c r="D1" s="109"/>
      <c r="E1" s="109"/>
      <c r="F1" s="109"/>
      <c r="G1" s="109"/>
      <c r="H1" s="109"/>
      <c r="I1" s="109"/>
      <c r="J1" s="109"/>
    </row>
    <row r="2" spans="1:10" ht="15" customHeight="1" x14ac:dyDescent="0.2">
      <c r="A2" s="111" t="s">
        <v>383</v>
      </c>
      <c r="B2" s="112" t="s">
        <v>33</v>
      </c>
      <c r="C2" s="110"/>
      <c r="D2" s="113" t="s">
        <v>384</v>
      </c>
      <c r="E2" s="109"/>
      <c r="F2" s="109"/>
      <c r="G2" s="109"/>
      <c r="H2" s="109"/>
      <c r="I2" s="109"/>
      <c r="J2" s="109"/>
    </row>
    <row r="3" spans="1:10" ht="15" customHeight="1" x14ac:dyDescent="0.2">
      <c r="A3" s="114">
        <v>1</v>
      </c>
      <c r="B3" s="114">
        <v>150</v>
      </c>
      <c r="C3" s="110"/>
      <c r="D3" s="109"/>
      <c r="E3" s="109"/>
      <c r="F3" s="109"/>
      <c r="G3" s="109"/>
      <c r="H3" s="109"/>
      <c r="I3" s="109"/>
      <c r="J3" s="109"/>
    </row>
    <row r="4" spans="1:10" ht="15" customHeight="1" x14ac:dyDescent="0.2">
      <c r="A4" s="114">
        <v>2</v>
      </c>
      <c r="B4" s="114">
        <v>147</v>
      </c>
      <c r="C4" s="110"/>
      <c r="D4" s="113" t="s">
        <v>385</v>
      </c>
      <c r="E4" s="109"/>
      <c r="F4" s="109"/>
      <c r="G4" s="109"/>
      <c r="H4" s="109"/>
      <c r="I4" s="109"/>
      <c r="J4" s="109"/>
    </row>
    <row r="5" spans="1:10" ht="15" customHeight="1" x14ac:dyDescent="0.2">
      <c r="A5" s="114">
        <v>3</v>
      </c>
      <c r="B5" s="114">
        <v>144</v>
      </c>
      <c r="C5" s="110"/>
      <c r="D5" s="109"/>
      <c r="E5" s="109"/>
      <c r="F5" s="109"/>
      <c r="G5" s="109"/>
      <c r="H5" s="109"/>
      <c r="I5" s="109"/>
      <c r="J5" s="109"/>
    </row>
    <row r="6" spans="1:10" ht="15" customHeight="1" x14ac:dyDescent="0.2">
      <c r="A6" s="114">
        <v>4</v>
      </c>
      <c r="B6" s="114">
        <v>141</v>
      </c>
      <c r="C6" s="110"/>
      <c r="D6" s="109"/>
      <c r="E6" s="109"/>
      <c r="F6" s="109"/>
      <c r="G6" s="109"/>
      <c r="H6" s="109"/>
      <c r="I6" s="109"/>
      <c r="J6" s="109"/>
    </row>
    <row r="7" spans="1:10" ht="15" customHeight="1" x14ac:dyDescent="0.2">
      <c r="A7" s="114">
        <v>5</v>
      </c>
      <c r="B7" s="114">
        <v>138</v>
      </c>
      <c r="C7" s="110"/>
      <c r="D7" s="109"/>
      <c r="E7" s="109"/>
      <c r="F7" s="109"/>
      <c r="G7" s="109"/>
      <c r="H7" s="109"/>
      <c r="I7" s="109"/>
      <c r="J7" s="109"/>
    </row>
    <row r="8" spans="1:10" ht="15" customHeight="1" x14ac:dyDescent="0.2">
      <c r="A8" s="114">
        <v>6</v>
      </c>
      <c r="B8" s="114">
        <v>135</v>
      </c>
      <c r="C8" s="110"/>
      <c r="D8" s="109"/>
      <c r="E8" s="109"/>
      <c r="F8" s="109"/>
      <c r="G8" s="109"/>
      <c r="H8" s="115" t="s">
        <v>386</v>
      </c>
      <c r="I8" s="114">
        <v>3600</v>
      </c>
      <c r="J8" s="109"/>
    </row>
    <row r="9" spans="1:10" ht="15" customHeight="1" x14ac:dyDescent="0.2">
      <c r="A9" s="114">
        <v>7</v>
      </c>
      <c r="B9" s="114">
        <v>132</v>
      </c>
      <c r="C9" s="110"/>
      <c r="D9" s="109"/>
      <c r="E9" s="109"/>
      <c r="F9" s="109"/>
      <c r="G9" s="109"/>
      <c r="H9" s="109"/>
      <c r="I9" s="109"/>
      <c r="J9" s="109"/>
    </row>
    <row r="10" spans="1:10" ht="15" customHeight="1" x14ac:dyDescent="0.2">
      <c r="A10" s="114">
        <v>8</v>
      </c>
      <c r="B10" s="114">
        <v>129</v>
      </c>
      <c r="C10" s="110"/>
      <c r="D10" s="109"/>
      <c r="E10" s="109"/>
      <c r="F10" s="109"/>
      <c r="G10" s="109"/>
      <c r="H10" s="116"/>
      <c r="I10" s="117"/>
      <c r="J10" s="118" t="s">
        <v>387</v>
      </c>
    </row>
    <row r="11" spans="1:10" ht="15" customHeight="1" x14ac:dyDescent="0.2">
      <c r="A11" s="114">
        <v>9</v>
      </c>
      <c r="B11" s="114">
        <v>127</v>
      </c>
      <c r="C11" s="110"/>
      <c r="D11" s="109"/>
      <c r="E11" s="109"/>
      <c r="F11" s="109"/>
      <c r="G11" s="109"/>
      <c r="H11" s="119"/>
      <c r="I11" s="120">
        <v>0.1</v>
      </c>
      <c r="J11" s="120">
        <v>1</v>
      </c>
    </row>
    <row r="12" spans="1:10" ht="15" customHeight="1" x14ac:dyDescent="0.2">
      <c r="A12" s="114">
        <v>10</v>
      </c>
      <c r="B12" s="114">
        <v>125</v>
      </c>
      <c r="C12" s="110"/>
      <c r="D12" s="109"/>
      <c r="E12" s="109"/>
      <c r="F12" s="109"/>
      <c r="G12" s="109"/>
      <c r="H12" s="119"/>
      <c r="I12" s="121">
        <v>120</v>
      </c>
      <c r="J12" s="121">
        <v>1</v>
      </c>
    </row>
    <row r="13" spans="1:10" ht="15" customHeight="1" x14ac:dyDescent="0.2">
      <c r="A13" s="114">
        <v>11</v>
      </c>
      <c r="B13" s="114">
        <v>123</v>
      </c>
      <c r="C13" s="110"/>
      <c r="D13" s="109"/>
      <c r="E13" s="109"/>
      <c r="F13" s="109"/>
      <c r="G13" s="109"/>
      <c r="H13" s="119"/>
      <c r="I13" s="120">
        <f>I12+0.1</f>
        <v>120.1</v>
      </c>
      <c r="J13" s="120">
        <f>J12+1</f>
        <v>2</v>
      </c>
    </row>
    <row r="14" spans="1:10" ht="15" customHeight="1" x14ac:dyDescent="0.2">
      <c r="A14" s="114">
        <v>12</v>
      </c>
      <c r="B14" s="114">
        <v>121</v>
      </c>
      <c r="C14" s="110"/>
      <c r="D14" s="109"/>
      <c r="E14" s="109"/>
      <c r="F14" s="109"/>
      <c r="G14" s="109"/>
      <c r="H14" s="119"/>
      <c r="I14" s="121">
        <f>I12+120</f>
        <v>240</v>
      </c>
      <c r="J14" s="121">
        <f>J13</f>
        <v>2</v>
      </c>
    </row>
    <row r="15" spans="1:10" ht="15" customHeight="1" x14ac:dyDescent="0.2">
      <c r="A15" s="114">
        <v>13</v>
      </c>
      <c r="B15" s="114">
        <v>119</v>
      </c>
      <c r="C15" s="110"/>
      <c r="D15" s="109"/>
      <c r="E15" s="109"/>
      <c r="F15" s="109"/>
      <c r="G15" s="109"/>
      <c r="H15" s="119"/>
      <c r="I15" s="120">
        <f>I14+0.1</f>
        <v>240.1</v>
      </c>
      <c r="J15" s="120">
        <f>J14+1</f>
        <v>3</v>
      </c>
    </row>
    <row r="16" spans="1:10" ht="15" customHeight="1" x14ac:dyDescent="0.2">
      <c r="A16" s="114">
        <v>14</v>
      </c>
      <c r="B16" s="114">
        <v>117</v>
      </c>
      <c r="C16" s="110"/>
      <c r="D16" s="109"/>
      <c r="E16" s="109"/>
      <c r="F16" s="109"/>
      <c r="G16" s="109"/>
      <c r="H16" s="119"/>
      <c r="I16" s="121">
        <f>I14+120</f>
        <v>360</v>
      </c>
      <c r="J16" s="121">
        <f>J15</f>
        <v>3</v>
      </c>
    </row>
    <row r="17" spans="1:10" ht="15" customHeight="1" x14ac:dyDescent="0.2">
      <c r="A17" s="114">
        <v>15</v>
      </c>
      <c r="B17" s="114">
        <v>115</v>
      </c>
      <c r="C17" s="110"/>
      <c r="D17" s="109"/>
      <c r="E17" s="109"/>
      <c r="F17" s="109"/>
      <c r="G17" s="109"/>
      <c r="H17" s="119"/>
      <c r="I17" s="120">
        <f>I16+0.1</f>
        <v>360.1</v>
      </c>
      <c r="J17" s="120">
        <f>J16+1</f>
        <v>4</v>
      </c>
    </row>
    <row r="18" spans="1:10" ht="15" customHeight="1" x14ac:dyDescent="0.2">
      <c r="A18" s="114">
        <v>16</v>
      </c>
      <c r="B18" s="114">
        <v>113</v>
      </c>
      <c r="C18" s="110"/>
      <c r="D18" s="109"/>
      <c r="E18" s="109"/>
      <c r="F18" s="109"/>
      <c r="G18" s="109"/>
      <c r="H18" s="119"/>
      <c r="I18" s="121">
        <f>I16+120</f>
        <v>480</v>
      </c>
      <c r="J18" s="121">
        <f>J17</f>
        <v>4</v>
      </c>
    </row>
    <row r="19" spans="1:10" ht="15" customHeight="1" x14ac:dyDescent="0.2">
      <c r="A19" s="114">
        <v>17</v>
      </c>
      <c r="B19" s="114">
        <v>111</v>
      </c>
      <c r="C19" s="110"/>
      <c r="D19" s="109"/>
      <c r="E19" s="109"/>
      <c r="F19" s="109"/>
      <c r="G19" s="109"/>
      <c r="H19" s="119"/>
      <c r="I19" s="120">
        <f>I18+0.1</f>
        <v>480.1</v>
      </c>
      <c r="J19" s="120">
        <f>J18+1</f>
        <v>5</v>
      </c>
    </row>
    <row r="20" spans="1:10" ht="15" customHeight="1" x14ac:dyDescent="0.2">
      <c r="A20" s="114">
        <v>18</v>
      </c>
      <c r="B20" s="114">
        <v>109</v>
      </c>
      <c r="C20" s="110"/>
      <c r="D20" s="109"/>
      <c r="E20" s="109"/>
      <c r="F20" s="109"/>
      <c r="G20" s="109"/>
      <c r="H20" s="119"/>
      <c r="I20" s="121">
        <f>I18+120</f>
        <v>600</v>
      </c>
      <c r="J20" s="121">
        <f>J19</f>
        <v>5</v>
      </c>
    </row>
    <row r="21" spans="1:10" ht="15" customHeight="1" x14ac:dyDescent="0.2">
      <c r="A21" s="114">
        <v>19</v>
      </c>
      <c r="B21" s="114">
        <v>107</v>
      </c>
      <c r="C21" s="110"/>
      <c r="D21" s="109"/>
      <c r="E21" s="109"/>
      <c r="F21" s="109"/>
      <c r="G21" s="109"/>
      <c r="H21" s="119"/>
      <c r="I21" s="120">
        <f>I20+0.1</f>
        <v>600.1</v>
      </c>
      <c r="J21" s="120">
        <f>J20+1</f>
        <v>6</v>
      </c>
    </row>
    <row r="22" spans="1:10" ht="15" customHeight="1" x14ac:dyDescent="0.2">
      <c r="A22" s="114">
        <v>20</v>
      </c>
      <c r="B22" s="114">
        <v>105</v>
      </c>
      <c r="C22" s="110"/>
      <c r="D22" s="109"/>
      <c r="E22" s="109"/>
      <c r="F22" s="109"/>
      <c r="G22" s="109"/>
      <c r="H22" s="119"/>
      <c r="I22" s="121">
        <f>I20+120</f>
        <v>720</v>
      </c>
      <c r="J22" s="121">
        <f>J21</f>
        <v>6</v>
      </c>
    </row>
    <row r="23" spans="1:10" ht="15" customHeight="1" x14ac:dyDescent="0.2">
      <c r="A23" s="114">
        <v>21</v>
      </c>
      <c r="B23" s="114">
        <v>103</v>
      </c>
      <c r="C23" s="110"/>
      <c r="D23" s="109"/>
      <c r="E23" s="109"/>
      <c r="F23" s="109"/>
      <c r="G23" s="109"/>
      <c r="H23" s="119"/>
      <c r="I23" s="120">
        <f>I22+0.1</f>
        <v>720.1</v>
      </c>
      <c r="J23" s="120">
        <f>J22+1</f>
        <v>7</v>
      </c>
    </row>
    <row r="24" spans="1:10" ht="15" customHeight="1" x14ac:dyDescent="0.2">
      <c r="A24" s="114">
        <v>22</v>
      </c>
      <c r="B24" s="114">
        <v>101</v>
      </c>
      <c r="C24" s="110"/>
      <c r="D24" s="109"/>
      <c r="E24" s="109"/>
      <c r="F24" s="109"/>
      <c r="G24" s="109"/>
      <c r="H24" s="119"/>
      <c r="I24" s="121">
        <f>I22+120</f>
        <v>840</v>
      </c>
      <c r="J24" s="121">
        <f>J23</f>
        <v>7</v>
      </c>
    </row>
    <row r="25" spans="1:10" ht="15" customHeight="1" x14ac:dyDescent="0.2">
      <c r="A25" s="114">
        <v>23</v>
      </c>
      <c r="B25" s="114">
        <v>100</v>
      </c>
      <c r="C25" s="110"/>
      <c r="D25" s="109"/>
      <c r="E25" s="109"/>
      <c r="F25" s="109"/>
      <c r="G25" s="109"/>
      <c r="H25" s="119"/>
      <c r="I25" s="120">
        <f>I24+0.1</f>
        <v>840.1</v>
      </c>
      <c r="J25" s="120">
        <f>J24+1</f>
        <v>8</v>
      </c>
    </row>
    <row r="26" spans="1:10" ht="15" customHeight="1" x14ac:dyDescent="0.2">
      <c r="A26" s="114">
        <v>24</v>
      </c>
      <c r="B26" s="114">
        <v>99</v>
      </c>
      <c r="C26" s="110"/>
      <c r="D26" s="109"/>
      <c r="E26" s="109"/>
      <c r="F26" s="109"/>
      <c r="G26" s="109"/>
      <c r="H26" s="119"/>
      <c r="I26" s="121">
        <f>I24+120</f>
        <v>960</v>
      </c>
      <c r="J26" s="121">
        <f>J25</f>
        <v>8</v>
      </c>
    </row>
    <row r="27" spans="1:10" ht="15" customHeight="1" x14ac:dyDescent="0.2">
      <c r="A27" s="114">
        <v>25</v>
      </c>
      <c r="B27" s="114">
        <v>98</v>
      </c>
      <c r="C27" s="110"/>
      <c r="D27" s="109"/>
      <c r="E27" s="109"/>
      <c r="F27" s="109"/>
      <c r="G27" s="109"/>
      <c r="H27" s="119"/>
      <c r="I27" s="120">
        <f>I26+0.1</f>
        <v>960.1</v>
      </c>
      <c r="J27" s="120">
        <f>J26+1</f>
        <v>9</v>
      </c>
    </row>
    <row r="28" spans="1:10" ht="15" customHeight="1" x14ac:dyDescent="0.2">
      <c r="A28" s="114">
        <v>26</v>
      </c>
      <c r="B28" s="114">
        <v>97</v>
      </c>
      <c r="C28" s="110"/>
      <c r="D28" s="109"/>
      <c r="E28" s="109"/>
      <c r="F28" s="109"/>
      <c r="G28" s="109"/>
      <c r="H28" s="119"/>
      <c r="I28" s="121">
        <f>I26+120</f>
        <v>1080</v>
      </c>
      <c r="J28" s="121">
        <f>J27</f>
        <v>9</v>
      </c>
    </row>
    <row r="29" spans="1:10" ht="15" customHeight="1" x14ac:dyDescent="0.2">
      <c r="A29" s="114">
        <v>27</v>
      </c>
      <c r="B29" s="114">
        <v>96</v>
      </c>
      <c r="C29" s="110"/>
      <c r="D29" s="109"/>
      <c r="E29" s="109"/>
      <c r="F29" s="109"/>
      <c r="G29" s="109"/>
      <c r="H29" s="119"/>
      <c r="I29" s="120">
        <f>I28+0.1</f>
        <v>1080.0999999999999</v>
      </c>
      <c r="J29" s="120">
        <f>J28+1</f>
        <v>10</v>
      </c>
    </row>
    <row r="30" spans="1:10" ht="15" customHeight="1" x14ac:dyDescent="0.2">
      <c r="A30" s="114">
        <v>28</v>
      </c>
      <c r="B30" s="114">
        <v>95</v>
      </c>
      <c r="C30" s="110"/>
      <c r="D30" s="109"/>
      <c r="E30" s="109"/>
      <c r="F30" s="109"/>
      <c r="G30" s="109"/>
      <c r="H30" s="119"/>
      <c r="I30" s="121">
        <f>I28+120</f>
        <v>1200</v>
      </c>
      <c r="J30" s="121">
        <f>J29</f>
        <v>10</v>
      </c>
    </row>
    <row r="31" spans="1:10" ht="15" customHeight="1" x14ac:dyDescent="0.2">
      <c r="A31" s="114">
        <v>29</v>
      </c>
      <c r="B31" s="114">
        <v>94</v>
      </c>
      <c r="C31" s="110"/>
      <c r="D31" s="109"/>
      <c r="E31" s="109"/>
      <c r="F31" s="109"/>
      <c r="G31" s="109"/>
      <c r="H31" s="119"/>
      <c r="I31" s="120">
        <f>I30+0.1</f>
        <v>1200.0999999999999</v>
      </c>
      <c r="J31" s="120">
        <f>J30+1</f>
        <v>11</v>
      </c>
    </row>
    <row r="32" spans="1:10" ht="15" customHeight="1" x14ac:dyDescent="0.2">
      <c r="A32" s="114">
        <v>30</v>
      </c>
      <c r="B32" s="114">
        <v>93</v>
      </c>
      <c r="C32" s="110"/>
      <c r="D32" s="109"/>
      <c r="E32" s="109"/>
      <c r="F32" s="109"/>
      <c r="G32" s="109"/>
      <c r="H32" s="119"/>
      <c r="I32" s="121">
        <f>I30+120</f>
        <v>1320</v>
      </c>
      <c r="J32" s="121">
        <f>J31</f>
        <v>11</v>
      </c>
    </row>
    <row r="33" spans="1:10" ht="15" customHeight="1" x14ac:dyDescent="0.2">
      <c r="A33" s="114">
        <v>31</v>
      </c>
      <c r="B33" s="114">
        <v>92</v>
      </c>
      <c r="C33" s="110"/>
      <c r="D33" s="109"/>
      <c r="E33" s="109"/>
      <c r="F33" s="109"/>
      <c r="G33" s="109"/>
      <c r="H33" s="119"/>
      <c r="I33" s="120">
        <f>I32+0.1</f>
        <v>1320.1</v>
      </c>
      <c r="J33" s="120">
        <f>J32+1</f>
        <v>12</v>
      </c>
    </row>
    <row r="34" spans="1:10" ht="15" customHeight="1" x14ac:dyDescent="0.2">
      <c r="A34" s="114">
        <v>32</v>
      </c>
      <c r="B34" s="114">
        <v>91</v>
      </c>
      <c r="C34" s="110"/>
      <c r="D34" s="109"/>
      <c r="E34" s="109"/>
      <c r="F34" s="109"/>
      <c r="G34" s="109"/>
      <c r="H34" s="119"/>
      <c r="I34" s="121">
        <f>I32+120</f>
        <v>1440</v>
      </c>
      <c r="J34" s="121">
        <f>J33</f>
        <v>12</v>
      </c>
    </row>
    <row r="35" spans="1:10" ht="15" customHeight="1" x14ac:dyDescent="0.2">
      <c r="A35" s="114">
        <v>33</v>
      </c>
      <c r="B35" s="114">
        <v>90</v>
      </c>
      <c r="C35" s="110"/>
      <c r="D35" s="109"/>
      <c r="E35" s="109"/>
      <c r="F35" s="109"/>
      <c r="G35" s="109"/>
      <c r="H35" s="119"/>
      <c r="I35" s="120">
        <f>I34+0.1</f>
        <v>1440.1</v>
      </c>
      <c r="J35" s="120">
        <f>J34+1</f>
        <v>13</v>
      </c>
    </row>
    <row r="36" spans="1:10" ht="15" customHeight="1" x14ac:dyDescent="0.2">
      <c r="A36" s="114">
        <v>34</v>
      </c>
      <c r="B36" s="114">
        <v>89</v>
      </c>
      <c r="C36" s="110"/>
      <c r="D36" s="109"/>
      <c r="E36" s="109"/>
      <c r="F36" s="109"/>
      <c r="G36" s="109"/>
      <c r="H36" s="119"/>
      <c r="I36" s="121">
        <f>I34+120</f>
        <v>1560</v>
      </c>
      <c r="J36" s="121">
        <f>J35</f>
        <v>13</v>
      </c>
    </row>
    <row r="37" spans="1:10" ht="15" customHeight="1" x14ac:dyDescent="0.2">
      <c r="A37" s="114">
        <v>35</v>
      </c>
      <c r="B37" s="114">
        <v>88</v>
      </c>
      <c r="C37" s="110"/>
      <c r="D37" s="109"/>
      <c r="E37" s="109"/>
      <c r="F37" s="109"/>
      <c r="G37" s="109"/>
      <c r="H37" s="119"/>
      <c r="I37" s="120">
        <f>I36+0.1</f>
        <v>1560.1</v>
      </c>
      <c r="J37" s="120">
        <f>J36+1</f>
        <v>14</v>
      </c>
    </row>
    <row r="38" spans="1:10" ht="15" customHeight="1" x14ac:dyDescent="0.2">
      <c r="A38" s="114">
        <v>36</v>
      </c>
      <c r="B38" s="114">
        <v>87</v>
      </c>
      <c r="C38" s="110"/>
      <c r="D38" s="109"/>
      <c r="E38" s="109"/>
      <c r="F38" s="109"/>
      <c r="G38" s="109"/>
      <c r="H38" s="119"/>
      <c r="I38" s="121">
        <f>I36+120</f>
        <v>1680</v>
      </c>
      <c r="J38" s="121">
        <f>J37</f>
        <v>14</v>
      </c>
    </row>
    <row r="39" spans="1:10" ht="15" customHeight="1" x14ac:dyDescent="0.2">
      <c r="A39" s="114">
        <v>37</v>
      </c>
      <c r="B39" s="114">
        <v>86</v>
      </c>
      <c r="C39" s="110"/>
      <c r="D39" s="109"/>
      <c r="E39" s="109"/>
      <c r="F39" s="109"/>
      <c r="G39" s="109"/>
      <c r="H39" s="119"/>
      <c r="I39" s="120">
        <f>I38+0.1</f>
        <v>1680.1</v>
      </c>
      <c r="J39" s="120">
        <f>J38+1</f>
        <v>15</v>
      </c>
    </row>
    <row r="40" spans="1:10" ht="15" customHeight="1" x14ac:dyDescent="0.2">
      <c r="A40" s="114">
        <v>38</v>
      </c>
      <c r="B40" s="114">
        <v>85</v>
      </c>
      <c r="C40" s="110"/>
      <c r="D40" s="109"/>
      <c r="E40" s="109"/>
      <c r="F40" s="109"/>
      <c r="G40" s="109"/>
      <c r="H40" s="119"/>
      <c r="I40" s="121">
        <f>I38+120</f>
        <v>1800</v>
      </c>
      <c r="J40" s="121">
        <f>J39</f>
        <v>15</v>
      </c>
    </row>
    <row r="41" spans="1:10" ht="15" customHeight="1" x14ac:dyDescent="0.2">
      <c r="A41" s="114">
        <v>39</v>
      </c>
      <c r="B41" s="114">
        <v>84</v>
      </c>
      <c r="C41" s="110"/>
      <c r="D41" s="109"/>
      <c r="E41" s="109"/>
      <c r="F41" s="109"/>
      <c r="G41" s="109"/>
      <c r="H41" s="119"/>
      <c r="I41" s="120">
        <f>I40+0.1</f>
        <v>1800.1</v>
      </c>
      <c r="J41" s="120">
        <f>J40+1</f>
        <v>16</v>
      </c>
    </row>
    <row r="42" spans="1:10" ht="15" customHeight="1" x14ac:dyDescent="0.2">
      <c r="A42" s="114">
        <v>40</v>
      </c>
      <c r="B42" s="114">
        <v>83</v>
      </c>
      <c r="C42" s="110"/>
      <c r="D42" s="109"/>
      <c r="E42" s="109"/>
      <c r="F42" s="109"/>
      <c r="G42" s="109"/>
      <c r="H42" s="119"/>
      <c r="I42" s="121">
        <f>I40+120</f>
        <v>1920</v>
      </c>
      <c r="J42" s="121">
        <f>J41</f>
        <v>16</v>
      </c>
    </row>
    <row r="43" spans="1:10" ht="15" customHeight="1" x14ac:dyDescent="0.2">
      <c r="A43" s="114">
        <v>41</v>
      </c>
      <c r="B43" s="114">
        <v>82</v>
      </c>
      <c r="C43" s="110"/>
      <c r="D43" s="109"/>
      <c r="E43" s="109"/>
      <c r="F43" s="109"/>
      <c r="G43" s="109"/>
      <c r="H43" s="119"/>
      <c r="I43" s="120">
        <f>I42+0.1</f>
        <v>1920.1</v>
      </c>
      <c r="J43" s="120">
        <f>J42+1</f>
        <v>17</v>
      </c>
    </row>
    <row r="44" spans="1:10" ht="15" customHeight="1" x14ac:dyDescent="0.2">
      <c r="A44" s="114">
        <v>42</v>
      </c>
      <c r="B44" s="114">
        <v>81</v>
      </c>
      <c r="C44" s="110"/>
      <c r="D44" s="109"/>
      <c r="E44" s="109"/>
      <c r="F44" s="109"/>
      <c r="G44" s="109"/>
      <c r="H44" s="119"/>
      <c r="I44" s="121">
        <f>I42+120</f>
        <v>2040</v>
      </c>
      <c r="J44" s="121">
        <f>J43</f>
        <v>17</v>
      </c>
    </row>
    <row r="45" spans="1:10" ht="15" customHeight="1" x14ac:dyDescent="0.2">
      <c r="A45" s="114">
        <v>43</v>
      </c>
      <c r="B45" s="114">
        <v>80</v>
      </c>
      <c r="C45" s="110"/>
      <c r="D45" s="109"/>
      <c r="E45" s="109"/>
      <c r="F45" s="109"/>
      <c r="G45" s="109"/>
      <c r="H45" s="119"/>
      <c r="I45" s="120">
        <f>I44+0.1</f>
        <v>2040.1</v>
      </c>
      <c r="J45" s="120">
        <f>J44+1</f>
        <v>18</v>
      </c>
    </row>
    <row r="46" spans="1:10" ht="15" customHeight="1" x14ac:dyDescent="0.2">
      <c r="A46" s="114">
        <v>44</v>
      </c>
      <c r="B46" s="114">
        <v>79</v>
      </c>
      <c r="C46" s="110"/>
      <c r="D46" s="109"/>
      <c r="E46" s="109"/>
      <c r="F46" s="109"/>
      <c r="G46" s="109"/>
      <c r="H46" s="119"/>
      <c r="I46" s="121">
        <f>I44+120</f>
        <v>2160</v>
      </c>
      <c r="J46" s="121">
        <f>J45</f>
        <v>18</v>
      </c>
    </row>
    <row r="47" spans="1:10" ht="15" customHeight="1" x14ac:dyDescent="0.2">
      <c r="A47" s="114">
        <v>45</v>
      </c>
      <c r="B47" s="114">
        <v>78</v>
      </c>
      <c r="C47" s="110"/>
      <c r="D47" s="109"/>
      <c r="E47" s="109"/>
      <c r="F47" s="109"/>
      <c r="G47" s="109"/>
      <c r="H47" s="119"/>
      <c r="I47" s="120">
        <f>I46+0.1</f>
        <v>2160.1</v>
      </c>
      <c r="J47" s="120">
        <f>J46+1</f>
        <v>19</v>
      </c>
    </row>
    <row r="48" spans="1:10" ht="15" customHeight="1" x14ac:dyDescent="0.2">
      <c r="A48" s="114">
        <v>46</v>
      </c>
      <c r="B48" s="114">
        <v>77</v>
      </c>
      <c r="C48" s="110"/>
      <c r="D48" s="109"/>
      <c r="E48" s="109"/>
      <c r="F48" s="109"/>
      <c r="G48" s="109"/>
      <c r="H48" s="119"/>
      <c r="I48" s="121">
        <f>I46+120</f>
        <v>2280</v>
      </c>
      <c r="J48" s="121">
        <f>J47</f>
        <v>19</v>
      </c>
    </row>
    <row r="49" spans="1:10" ht="15" customHeight="1" x14ac:dyDescent="0.2">
      <c r="A49" s="114">
        <v>47</v>
      </c>
      <c r="B49" s="114">
        <v>76</v>
      </c>
      <c r="C49" s="110"/>
      <c r="D49" s="109"/>
      <c r="E49" s="109"/>
      <c r="F49" s="109"/>
      <c r="G49" s="109"/>
      <c r="H49" s="109"/>
      <c r="I49" s="122"/>
      <c r="J49" s="122"/>
    </row>
    <row r="50" spans="1:10" ht="15" customHeight="1" x14ac:dyDescent="0.2">
      <c r="A50" s="114">
        <v>48</v>
      </c>
      <c r="B50" s="114">
        <v>75</v>
      </c>
      <c r="C50" s="110"/>
      <c r="D50" s="109"/>
      <c r="E50" s="109"/>
      <c r="F50" s="109"/>
      <c r="G50" s="109"/>
      <c r="H50" s="109"/>
      <c r="I50" s="109"/>
      <c r="J50" s="109"/>
    </row>
    <row r="51" spans="1:10" ht="15" customHeight="1" x14ac:dyDescent="0.2">
      <c r="A51" s="114">
        <v>49</v>
      </c>
      <c r="B51" s="114">
        <v>74</v>
      </c>
      <c r="C51" s="110"/>
      <c r="D51" s="109"/>
      <c r="E51" s="109"/>
      <c r="F51" s="109"/>
      <c r="G51" s="109"/>
      <c r="H51" s="109"/>
      <c r="I51" s="109"/>
      <c r="J51" s="109"/>
    </row>
    <row r="52" spans="1:10" ht="15" customHeight="1" x14ac:dyDescent="0.2">
      <c r="A52" s="114">
        <v>50</v>
      </c>
      <c r="B52" s="114">
        <v>73</v>
      </c>
      <c r="C52" s="110"/>
      <c r="D52" s="109"/>
      <c r="E52" s="109"/>
      <c r="F52" s="109"/>
      <c r="G52" s="109"/>
      <c r="H52" s="109"/>
      <c r="I52" s="109"/>
      <c r="J52" s="109"/>
    </row>
    <row r="53" spans="1:10" ht="15" customHeight="1" x14ac:dyDescent="0.2">
      <c r="A53" s="114">
        <v>51</v>
      </c>
      <c r="B53" s="114">
        <v>72</v>
      </c>
      <c r="C53" s="110"/>
      <c r="D53" s="109"/>
      <c r="E53" s="109"/>
      <c r="F53" s="109"/>
      <c r="G53" s="109"/>
      <c r="H53" s="109"/>
      <c r="I53" s="109"/>
      <c r="J53" s="109"/>
    </row>
    <row r="54" spans="1:10" ht="15" customHeight="1" x14ac:dyDescent="0.2">
      <c r="A54" s="114">
        <v>52</v>
      </c>
      <c r="B54" s="114">
        <v>71</v>
      </c>
      <c r="C54" s="110"/>
      <c r="D54" s="109"/>
      <c r="E54" s="109"/>
      <c r="F54" s="109"/>
      <c r="G54" s="109"/>
      <c r="H54" s="109"/>
      <c r="I54" s="109"/>
      <c r="J54" s="109"/>
    </row>
    <row r="55" spans="1:10" ht="15" customHeight="1" x14ac:dyDescent="0.2">
      <c r="A55" s="114">
        <v>53</v>
      </c>
      <c r="B55" s="114">
        <v>70</v>
      </c>
      <c r="C55" s="110"/>
      <c r="D55" s="109"/>
      <c r="E55" s="109"/>
      <c r="F55" s="109"/>
      <c r="G55" s="109"/>
      <c r="H55" s="109"/>
      <c r="I55" s="109"/>
      <c r="J55" s="109"/>
    </row>
    <row r="56" spans="1:10" ht="15" customHeight="1" x14ac:dyDescent="0.2">
      <c r="A56" s="114">
        <v>54</v>
      </c>
      <c r="B56" s="114">
        <v>69</v>
      </c>
      <c r="C56" s="110"/>
      <c r="D56" s="109"/>
      <c r="E56" s="109"/>
      <c r="F56" s="109"/>
      <c r="G56" s="109"/>
      <c r="H56" s="109"/>
      <c r="I56" s="109"/>
      <c r="J56" s="109"/>
    </row>
    <row r="57" spans="1:10" ht="15" customHeight="1" x14ac:dyDescent="0.2">
      <c r="A57" s="114">
        <v>55</v>
      </c>
      <c r="B57" s="114">
        <v>68</v>
      </c>
      <c r="C57" s="110"/>
      <c r="D57" s="109"/>
      <c r="E57" s="109"/>
      <c r="F57" s="109"/>
      <c r="G57" s="109"/>
      <c r="H57" s="109"/>
      <c r="I57" s="109"/>
      <c r="J57" s="109"/>
    </row>
    <row r="58" spans="1:10" ht="15" customHeight="1" x14ac:dyDescent="0.2">
      <c r="A58" s="114">
        <v>56</v>
      </c>
      <c r="B58" s="114">
        <v>67</v>
      </c>
      <c r="C58" s="110"/>
      <c r="D58" s="109"/>
      <c r="E58" s="109"/>
      <c r="F58" s="109"/>
      <c r="G58" s="109"/>
      <c r="H58" s="109"/>
      <c r="I58" s="109"/>
      <c r="J58" s="109"/>
    </row>
    <row r="59" spans="1:10" ht="15" customHeight="1" x14ac:dyDescent="0.2">
      <c r="A59" s="114">
        <v>57</v>
      </c>
      <c r="B59" s="114">
        <v>66</v>
      </c>
      <c r="C59" s="110"/>
      <c r="D59" s="109"/>
      <c r="E59" s="109"/>
      <c r="F59" s="109"/>
      <c r="G59" s="109"/>
      <c r="H59" s="109"/>
      <c r="I59" s="109"/>
      <c r="J59" s="109"/>
    </row>
    <row r="60" spans="1:10" ht="15" customHeight="1" x14ac:dyDescent="0.2">
      <c r="A60" s="114">
        <v>58</v>
      </c>
      <c r="B60" s="114">
        <v>65</v>
      </c>
      <c r="C60" s="110"/>
      <c r="D60" s="109"/>
      <c r="E60" s="109"/>
      <c r="F60" s="109"/>
      <c r="G60" s="109"/>
      <c r="H60" s="109"/>
      <c r="I60" s="109"/>
      <c r="J60" s="109"/>
    </row>
    <row r="61" spans="1:10" ht="15" customHeight="1" x14ac:dyDescent="0.2">
      <c r="A61" s="114">
        <v>59</v>
      </c>
      <c r="B61" s="114">
        <v>64</v>
      </c>
      <c r="C61" s="110"/>
      <c r="D61" s="109"/>
      <c r="E61" s="109"/>
      <c r="F61" s="109"/>
      <c r="G61" s="109"/>
      <c r="H61" s="109"/>
      <c r="I61" s="109"/>
      <c r="J61" s="109"/>
    </row>
    <row r="62" spans="1:10" ht="15" customHeight="1" x14ac:dyDescent="0.2">
      <c r="A62" s="114">
        <v>60</v>
      </c>
      <c r="B62" s="114">
        <v>63</v>
      </c>
      <c r="C62" s="110"/>
      <c r="D62" s="109"/>
      <c r="E62" s="109"/>
      <c r="F62" s="109"/>
      <c r="G62" s="109"/>
      <c r="H62" s="109"/>
      <c r="I62" s="109"/>
      <c r="J62" s="109"/>
    </row>
    <row r="63" spans="1:10" ht="15" customHeight="1" x14ac:dyDescent="0.2">
      <c r="A63" s="114">
        <v>61</v>
      </c>
      <c r="B63" s="114">
        <v>62</v>
      </c>
      <c r="C63" s="110"/>
      <c r="D63" s="109"/>
      <c r="E63" s="109"/>
      <c r="F63" s="109"/>
      <c r="G63" s="109"/>
      <c r="H63" s="109"/>
      <c r="I63" s="109"/>
      <c r="J63" s="109"/>
    </row>
    <row r="64" spans="1:10" ht="15" customHeight="1" x14ac:dyDescent="0.2">
      <c r="A64" s="114">
        <v>62</v>
      </c>
      <c r="B64" s="114">
        <v>61</v>
      </c>
      <c r="C64" s="110"/>
      <c r="D64" s="109"/>
      <c r="E64" s="109"/>
      <c r="F64" s="109"/>
      <c r="G64" s="109"/>
      <c r="H64" s="109"/>
      <c r="I64" s="109"/>
      <c r="J64" s="109"/>
    </row>
    <row r="65" spans="1:10" ht="15" customHeight="1" x14ac:dyDescent="0.2">
      <c r="A65" s="114">
        <v>63</v>
      </c>
      <c r="B65" s="114">
        <v>60</v>
      </c>
      <c r="C65" s="110"/>
      <c r="D65" s="109"/>
      <c r="E65" s="109"/>
      <c r="F65" s="109"/>
      <c r="G65" s="109"/>
      <c r="H65" s="109"/>
      <c r="I65" s="109"/>
      <c r="J65" s="109"/>
    </row>
    <row r="66" spans="1:10" ht="15" customHeight="1" x14ac:dyDescent="0.2">
      <c r="A66" s="114">
        <v>64</v>
      </c>
      <c r="B66" s="114">
        <v>59</v>
      </c>
      <c r="C66" s="110"/>
      <c r="D66" s="109"/>
      <c r="E66" s="109"/>
      <c r="F66" s="109"/>
      <c r="G66" s="109"/>
      <c r="H66" s="109"/>
      <c r="I66" s="109"/>
      <c r="J66" s="109"/>
    </row>
    <row r="67" spans="1:10" ht="15" customHeight="1" x14ac:dyDescent="0.2">
      <c r="A67" s="114">
        <v>65</v>
      </c>
      <c r="B67" s="114">
        <v>58</v>
      </c>
      <c r="C67" s="110"/>
      <c r="D67" s="109"/>
      <c r="E67" s="109"/>
      <c r="F67" s="109"/>
      <c r="G67" s="109"/>
      <c r="H67" s="109"/>
      <c r="I67" s="109"/>
      <c r="J67" s="109"/>
    </row>
    <row r="68" spans="1:10" ht="15" customHeight="1" x14ac:dyDescent="0.2">
      <c r="A68" s="114">
        <v>66</v>
      </c>
      <c r="B68" s="114">
        <v>57</v>
      </c>
      <c r="C68" s="110"/>
      <c r="D68" s="109"/>
      <c r="E68" s="109"/>
      <c r="F68" s="109"/>
      <c r="G68" s="109"/>
      <c r="H68" s="109"/>
      <c r="I68" s="109"/>
      <c r="J68" s="109"/>
    </row>
    <row r="69" spans="1:10" ht="15" customHeight="1" x14ac:dyDescent="0.2">
      <c r="A69" s="114">
        <v>67</v>
      </c>
      <c r="B69" s="114">
        <v>56</v>
      </c>
      <c r="C69" s="110"/>
      <c r="D69" s="109"/>
      <c r="E69" s="109"/>
      <c r="F69" s="109"/>
      <c r="G69" s="109"/>
      <c r="H69" s="109"/>
      <c r="I69" s="109"/>
      <c r="J69" s="109"/>
    </row>
    <row r="70" spans="1:10" ht="15" customHeight="1" x14ac:dyDescent="0.2">
      <c r="A70" s="114">
        <v>68</v>
      </c>
      <c r="B70" s="114">
        <v>55</v>
      </c>
      <c r="C70" s="110"/>
      <c r="D70" s="109"/>
      <c r="E70" s="109"/>
      <c r="F70" s="109"/>
      <c r="G70" s="109"/>
      <c r="H70" s="109"/>
      <c r="I70" s="109"/>
      <c r="J70" s="109"/>
    </row>
    <row r="71" spans="1:10" ht="15" customHeight="1" x14ac:dyDescent="0.2">
      <c r="A71" s="114">
        <v>69</v>
      </c>
      <c r="B71" s="114">
        <v>54</v>
      </c>
      <c r="C71" s="110"/>
      <c r="D71" s="109"/>
      <c r="E71" s="109"/>
      <c r="F71" s="109"/>
      <c r="G71" s="109"/>
      <c r="H71" s="109"/>
      <c r="I71" s="109"/>
      <c r="J71" s="109"/>
    </row>
    <row r="72" spans="1:10" ht="15" customHeight="1" x14ac:dyDescent="0.2">
      <c r="A72" s="114">
        <v>70</v>
      </c>
      <c r="B72" s="114">
        <v>53</v>
      </c>
      <c r="C72" s="110"/>
      <c r="D72" s="109"/>
      <c r="E72" s="109"/>
      <c r="F72" s="109"/>
      <c r="G72" s="109"/>
      <c r="H72" s="109"/>
      <c r="I72" s="109"/>
      <c r="J72" s="109"/>
    </row>
    <row r="73" spans="1:10" ht="15" customHeight="1" x14ac:dyDescent="0.2">
      <c r="A73" s="114">
        <v>71</v>
      </c>
      <c r="B73" s="114">
        <v>52</v>
      </c>
      <c r="C73" s="110"/>
      <c r="D73" s="109"/>
      <c r="E73" s="109"/>
      <c r="F73" s="109"/>
      <c r="G73" s="109"/>
      <c r="H73" s="109"/>
      <c r="I73" s="109"/>
      <c r="J73" s="109"/>
    </row>
    <row r="74" spans="1:10" ht="15" customHeight="1" x14ac:dyDescent="0.2">
      <c r="A74" s="114">
        <v>72</v>
      </c>
      <c r="B74" s="114">
        <v>51</v>
      </c>
      <c r="C74" s="110"/>
      <c r="D74" s="109"/>
      <c r="E74" s="109"/>
      <c r="F74" s="109"/>
      <c r="G74" s="109"/>
      <c r="H74" s="109"/>
      <c r="I74" s="109"/>
      <c r="J74" s="109"/>
    </row>
    <row r="75" spans="1:10" ht="15" customHeight="1" x14ac:dyDescent="0.2">
      <c r="A75" s="114">
        <v>73</v>
      </c>
      <c r="B75" s="114">
        <v>50</v>
      </c>
      <c r="C75" s="110"/>
      <c r="D75" s="109"/>
      <c r="E75" s="109"/>
      <c r="F75" s="109"/>
      <c r="G75" s="109"/>
      <c r="H75" s="109"/>
      <c r="I75" s="109"/>
      <c r="J75" s="109"/>
    </row>
    <row r="76" spans="1:10" ht="15" customHeight="1" x14ac:dyDescent="0.2">
      <c r="A76" s="114">
        <v>74</v>
      </c>
      <c r="B76" s="114">
        <v>49</v>
      </c>
      <c r="C76" s="110"/>
      <c r="D76" s="109"/>
      <c r="E76" s="109"/>
      <c r="F76" s="109"/>
      <c r="G76" s="109"/>
      <c r="H76" s="109"/>
      <c r="I76" s="109"/>
      <c r="J76" s="109"/>
    </row>
    <row r="77" spans="1:10" ht="15" customHeight="1" x14ac:dyDescent="0.2">
      <c r="A77" s="114">
        <v>75</v>
      </c>
      <c r="B77" s="114">
        <v>48</v>
      </c>
      <c r="C77" s="110"/>
      <c r="D77" s="109"/>
      <c r="E77" s="109"/>
      <c r="F77" s="109"/>
      <c r="G77" s="109"/>
      <c r="H77" s="109"/>
      <c r="I77" s="109"/>
      <c r="J77" s="109"/>
    </row>
    <row r="78" spans="1:10" ht="15" customHeight="1" x14ac:dyDescent="0.2">
      <c r="A78" s="114">
        <v>76</v>
      </c>
      <c r="B78" s="114">
        <v>47</v>
      </c>
      <c r="C78" s="110"/>
      <c r="D78" s="109"/>
      <c r="E78" s="109"/>
      <c r="F78" s="109"/>
      <c r="G78" s="109"/>
      <c r="H78" s="109"/>
      <c r="I78" s="109"/>
      <c r="J78" s="109"/>
    </row>
    <row r="79" spans="1:10" ht="15" customHeight="1" x14ac:dyDescent="0.2">
      <c r="A79" s="114">
        <v>77</v>
      </c>
      <c r="B79" s="114">
        <v>46</v>
      </c>
      <c r="C79" s="110"/>
      <c r="D79" s="109"/>
      <c r="E79" s="109"/>
      <c r="F79" s="109"/>
      <c r="G79" s="109"/>
      <c r="H79" s="109"/>
      <c r="I79" s="109"/>
      <c r="J79" s="109"/>
    </row>
    <row r="80" spans="1:10" ht="15" customHeight="1" x14ac:dyDescent="0.2">
      <c r="A80" s="114">
        <v>78</v>
      </c>
      <c r="B80" s="114">
        <v>45</v>
      </c>
      <c r="C80" s="110"/>
      <c r="D80" s="109"/>
      <c r="E80" s="109"/>
      <c r="F80" s="109"/>
      <c r="G80" s="109"/>
      <c r="H80" s="109"/>
      <c r="I80" s="109"/>
      <c r="J80" s="109"/>
    </row>
    <row r="81" spans="1:10" ht="15" customHeight="1" x14ac:dyDescent="0.2">
      <c r="A81" s="114">
        <v>79</v>
      </c>
      <c r="B81" s="114">
        <v>44</v>
      </c>
      <c r="C81" s="110"/>
      <c r="D81" s="109"/>
      <c r="E81" s="109"/>
      <c r="F81" s="109"/>
      <c r="G81" s="109"/>
      <c r="H81" s="109"/>
      <c r="I81" s="109"/>
      <c r="J81" s="109"/>
    </row>
    <row r="82" spans="1:10" ht="15" customHeight="1" x14ac:dyDescent="0.2">
      <c r="A82" s="114">
        <v>80</v>
      </c>
      <c r="B82" s="114">
        <v>43</v>
      </c>
      <c r="C82" s="110"/>
      <c r="D82" s="109"/>
      <c r="E82" s="109"/>
      <c r="F82" s="109"/>
      <c r="G82" s="109"/>
      <c r="H82" s="109"/>
      <c r="I82" s="109"/>
      <c r="J82" s="109"/>
    </row>
    <row r="83" spans="1:10" ht="15" customHeight="1" x14ac:dyDescent="0.2">
      <c r="A83" s="114">
        <v>81</v>
      </c>
      <c r="B83" s="114">
        <v>42</v>
      </c>
      <c r="C83" s="110"/>
      <c r="D83" s="109"/>
      <c r="E83" s="109"/>
      <c r="F83" s="109"/>
      <c r="G83" s="109"/>
      <c r="H83" s="109"/>
      <c r="I83" s="109"/>
      <c r="J83" s="109"/>
    </row>
    <row r="84" spans="1:10" ht="15" customHeight="1" x14ac:dyDescent="0.2">
      <c r="A84" s="114">
        <v>82</v>
      </c>
      <c r="B84" s="114">
        <v>41</v>
      </c>
      <c r="C84" s="110"/>
      <c r="D84" s="109"/>
      <c r="E84" s="109"/>
      <c r="F84" s="109"/>
      <c r="G84" s="109"/>
      <c r="H84" s="109"/>
      <c r="I84" s="109"/>
      <c r="J84" s="109"/>
    </row>
    <row r="85" spans="1:10" ht="15" customHeight="1" x14ac:dyDescent="0.2">
      <c r="A85" s="114">
        <v>83</v>
      </c>
      <c r="B85" s="114">
        <v>40</v>
      </c>
      <c r="C85" s="110"/>
      <c r="D85" s="109"/>
      <c r="E85" s="109"/>
      <c r="F85" s="109"/>
      <c r="G85" s="109"/>
      <c r="H85" s="109"/>
      <c r="I85" s="109"/>
      <c r="J85" s="109"/>
    </row>
    <row r="86" spans="1:10" ht="15" customHeight="1" x14ac:dyDescent="0.2">
      <c r="A86" s="114">
        <v>84</v>
      </c>
      <c r="B86" s="114">
        <v>39</v>
      </c>
      <c r="C86" s="110"/>
      <c r="D86" s="109"/>
      <c r="E86" s="109"/>
      <c r="F86" s="109"/>
      <c r="G86" s="109"/>
      <c r="H86" s="109"/>
      <c r="I86" s="109"/>
      <c r="J86" s="109"/>
    </row>
    <row r="87" spans="1:10" ht="15" customHeight="1" x14ac:dyDescent="0.2">
      <c r="A87" s="114">
        <v>85</v>
      </c>
      <c r="B87" s="114">
        <v>38</v>
      </c>
      <c r="C87" s="110"/>
      <c r="D87" s="109"/>
      <c r="E87" s="109"/>
      <c r="F87" s="109"/>
      <c r="G87" s="109"/>
      <c r="H87" s="109"/>
      <c r="I87" s="109"/>
      <c r="J87" s="109"/>
    </row>
    <row r="88" spans="1:10" ht="15" customHeight="1" x14ac:dyDescent="0.2">
      <c r="A88" s="114">
        <v>86</v>
      </c>
      <c r="B88" s="114">
        <v>37</v>
      </c>
      <c r="C88" s="110"/>
      <c r="D88" s="109"/>
      <c r="E88" s="109"/>
      <c r="F88" s="109"/>
      <c r="G88" s="109"/>
      <c r="H88" s="109"/>
      <c r="I88" s="109"/>
      <c r="J88" s="109"/>
    </row>
    <row r="89" spans="1:10" ht="15" customHeight="1" x14ac:dyDescent="0.2">
      <c r="A89" s="114">
        <v>87</v>
      </c>
      <c r="B89" s="114">
        <v>36</v>
      </c>
      <c r="C89" s="110"/>
      <c r="D89" s="109"/>
      <c r="E89" s="109"/>
      <c r="F89" s="109"/>
      <c r="G89" s="109"/>
      <c r="H89" s="109"/>
      <c r="I89" s="109"/>
      <c r="J89" s="109"/>
    </row>
    <row r="90" spans="1:10" ht="15" customHeight="1" x14ac:dyDescent="0.2">
      <c r="A90" s="114">
        <v>88</v>
      </c>
      <c r="B90" s="114">
        <v>35</v>
      </c>
      <c r="C90" s="110"/>
      <c r="D90" s="109"/>
      <c r="E90" s="109"/>
      <c r="F90" s="109"/>
      <c r="G90" s="109"/>
      <c r="H90" s="109"/>
      <c r="I90" s="109"/>
      <c r="J90" s="109"/>
    </row>
    <row r="91" spans="1:10" ht="15" customHeight="1" x14ac:dyDescent="0.2">
      <c r="A91" s="114">
        <v>89</v>
      </c>
      <c r="B91" s="114">
        <v>34</v>
      </c>
      <c r="C91" s="110"/>
      <c r="D91" s="109"/>
      <c r="E91" s="109"/>
      <c r="F91" s="109"/>
      <c r="G91" s="109"/>
      <c r="H91" s="109"/>
      <c r="I91" s="109"/>
      <c r="J91" s="109"/>
    </row>
    <row r="92" spans="1:10" ht="15" customHeight="1" x14ac:dyDescent="0.2">
      <c r="A92" s="114">
        <v>90</v>
      </c>
      <c r="B92" s="114">
        <v>33</v>
      </c>
      <c r="C92" s="110"/>
      <c r="D92" s="109"/>
      <c r="E92" s="109"/>
      <c r="F92" s="109"/>
      <c r="G92" s="109"/>
      <c r="H92" s="109"/>
      <c r="I92" s="109"/>
      <c r="J92" s="109"/>
    </row>
    <row r="93" spans="1:10" ht="15" customHeight="1" x14ac:dyDescent="0.2">
      <c r="A93" s="114">
        <v>91</v>
      </c>
      <c r="B93" s="114">
        <v>32</v>
      </c>
      <c r="C93" s="110"/>
      <c r="D93" s="109"/>
      <c r="E93" s="109"/>
      <c r="F93" s="109"/>
      <c r="G93" s="109"/>
      <c r="H93" s="109"/>
      <c r="I93" s="109"/>
      <c r="J93" s="109"/>
    </row>
    <row r="94" spans="1:10" ht="15" customHeight="1" x14ac:dyDescent="0.2">
      <c r="A94" s="114">
        <v>92</v>
      </c>
      <c r="B94" s="114">
        <v>31</v>
      </c>
      <c r="C94" s="110"/>
      <c r="D94" s="109"/>
      <c r="E94" s="109"/>
      <c r="F94" s="109"/>
      <c r="G94" s="109"/>
      <c r="H94" s="109"/>
      <c r="I94" s="109"/>
      <c r="J94" s="109"/>
    </row>
    <row r="95" spans="1:10" ht="15" customHeight="1" x14ac:dyDescent="0.2">
      <c r="A95" s="114">
        <v>93</v>
      </c>
      <c r="B95" s="114">
        <v>30</v>
      </c>
      <c r="C95" s="110"/>
      <c r="D95" s="109"/>
      <c r="E95" s="109"/>
      <c r="F95" s="109"/>
      <c r="G95" s="109"/>
      <c r="H95" s="109"/>
      <c r="I95" s="109"/>
      <c r="J95" s="109"/>
    </row>
    <row r="96" spans="1:10" ht="15" customHeight="1" x14ac:dyDescent="0.2">
      <c r="A96" s="114">
        <v>94</v>
      </c>
      <c r="B96" s="114">
        <v>29</v>
      </c>
      <c r="C96" s="110"/>
      <c r="D96" s="109"/>
      <c r="E96" s="109"/>
      <c r="F96" s="109"/>
      <c r="G96" s="109"/>
      <c r="H96" s="109"/>
      <c r="I96" s="109"/>
      <c r="J96" s="109"/>
    </row>
    <row r="97" spans="1:10" ht="15" customHeight="1" x14ac:dyDescent="0.2">
      <c r="A97" s="114">
        <v>95</v>
      </c>
      <c r="B97" s="114">
        <v>28</v>
      </c>
      <c r="C97" s="110"/>
      <c r="D97" s="109"/>
      <c r="E97" s="109"/>
      <c r="F97" s="109"/>
      <c r="G97" s="109"/>
      <c r="H97" s="109"/>
      <c r="I97" s="109"/>
      <c r="J97" s="109"/>
    </row>
    <row r="98" spans="1:10" ht="15" customHeight="1" x14ac:dyDescent="0.2">
      <c r="A98" s="114">
        <v>96</v>
      </c>
      <c r="B98" s="114">
        <v>27</v>
      </c>
      <c r="C98" s="110"/>
      <c r="D98" s="109"/>
      <c r="E98" s="109"/>
      <c r="F98" s="109"/>
      <c r="G98" s="109"/>
      <c r="H98" s="109"/>
      <c r="I98" s="109"/>
      <c r="J98" s="109"/>
    </row>
    <row r="99" spans="1:10" ht="15" customHeight="1" x14ac:dyDescent="0.2">
      <c r="A99" s="114">
        <v>97</v>
      </c>
      <c r="B99" s="114">
        <v>26</v>
      </c>
      <c r="C99" s="110"/>
      <c r="D99" s="109"/>
      <c r="E99" s="109"/>
      <c r="F99" s="109"/>
      <c r="G99" s="109"/>
      <c r="H99" s="109"/>
      <c r="I99" s="109"/>
      <c r="J99" s="109"/>
    </row>
    <row r="100" spans="1:10" ht="15" customHeight="1" x14ac:dyDescent="0.2">
      <c r="A100" s="114">
        <v>98</v>
      </c>
      <c r="B100" s="114">
        <v>25</v>
      </c>
      <c r="C100" s="110"/>
      <c r="D100" s="109"/>
      <c r="E100" s="109"/>
      <c r="F100" s="109"/>
      <c r="G100" s="109"/>
      <c r="H100" s="109"/>
      <c r="I100" s="109"/>
      <c r="J100" s="109"/>
    </row>
    <row r="101" spans="1:10" ht="15" customHeight="1" x14ac:dyDescent="0.2">
      <c r="A101" s="114">
        <v>99</v>
      </c>
      <c r="B101" s="114">
        <v>24</v>
      </c>
      <c r="C101" s="110"/>
      <c r="D101" s="109"/>
      <c r="E101" s="109"/>
      <c r="F101" s="109"/>
      <c r="G101" s="109"/>
      <c r="H101" s="109"/>
      <c r="I101" s="109"/>
      <c r="J101" s="109"/>
    </row>
    <row r="102" spans="1:10" ht="15" customHeight="1" x14ac:dyDescent="0.2">
      <c r="A102" s="114">
        <v>100</v>
      </c>
      <c r="B102" s="114">
        <v>23</v>
      </c>
      <c r="C102" s="110"/>
      <c r="D102" s="109"/>
      <c r="E102" s="109"/>
      <c r="F102" s="109"/>
      <c r="G102" s="109"/>
      <c r="H102" s="109"/>
      <c r="I102" s="109"/>
      <c r="J102" s="109"/>
    </row>
    <row r="103" spans="1:10" ht="15" customHeight="1" x14ac:dyDescent="0.2">
      <c r="A103" s="114">
        <v>101</v>
      </c>
      <c r="B103" s="114">
        <v>22</v>
      </c>
      <c r="C103" s="110"/>
      <c r="D103" s="109"/>
      <c r="E103" s="109"/>
      <c r="F103" s="109"/>
      <c r="G103" s="109"/>
      <c r="H103" s="109"/>
      <c r="I103" s="109"/>
      <c r="J103" s="109"/>
    </row>
    <row r="104" spans="1:10" ht="15" customHeight="1" x14ac:dyDescent="0.2">
      <c r="A104" s="114">
        <v>102</v>
      </c>
      <c r="B104" s="114">
        <v>21</v>
      </c>
      <c r="C104" s="110"/>
      <c r="D104" s="109"/>
      <c r="E104" s="109"/>
      <c r="F104" s="109"/>
      <c r="G104" s="109"/>
      <c r="H104" s="109"/>
      <c r="I104" s="109"/>
      <c r="J104" s="109"/>
    </row>
    <row r="105" spans="1:10" ht="15" customHeight="1" x14ac:dyDescent="0.2">
      <c r="A105" s="114">
        <v>103</v>
      </c>
      <c r="B105" s="114">
        <v>20</v>
      </c>
      <c r="C105" s="110"/>
      <c r="D105" s="109"/>
      <c r="E105" s="109"/>
      <c r="F105" s="109"/>
      <c r="G105" s="109"/>
      <c r="H105" s="109"/>
      <c r="I105" s="109"/>
      <c r="J105" s="109"/>
    </row>
    <row r="106" spans="1:10" ht="15" customHeight="1" x14ac:dyDescent="0.2">
      <c r="A106" s="114">
        <v>104</v>
      </c>
      <c r="B106" s="114">
        <v>19</v>
      </c>
      <c r="C106" s="110"/>
      <c r="D106" s="109"/>
      <c r="E106" s="109"/>
      <c r="F106" s="109"/>
      <c r="G106" s="109"/>
      <c r="H106" s="109"/>
      <c r="I106" s="109"/>
      <c r="J106" s="109"/>
    </row>
    <row r="107" spans="1:10" ht="15" customHeight="1" x14ac:dyDescent="0.2">
      <c r="A107" s="114">
        <v>105</v>
      </c>
      <c r="B107" s="114">
        <v>18</v>
      </c>
      <c r="C107" s="110"/>
      <c r="D107" s="109"/>
      <c r="E107" s="109"/>
      <c r="F107" s="109"/>
      <c r="G107" s="109"/>
      <c r="H107" s="109"/>
      <c r="I107" s="109"/>
      <c r="J107" s="109"/>
    </row>
    <row r="108" spans="1:10" ht="15" customHeight="1" x14ac:dyDescent="0.2">
      <c r="A108" s="114">
        <v>106</v>
      </c>
      <c r="B108" s="114">
        <v>17</v>
      </c>
      <c r="C108" s="110"/>
      <c r="D108" s="109"/>
      <c r="E108" s="109"/>
      <c r="F108" s="109"/>
      <c r="G108" s="109"/>
      <c r="H108" s="109"/>
      <c r="I108" s="109"/>
      <c r="J108" s="109"/>
    </row>
    <row r="109" spans="1:10" ht="15" customHeight="1" x14ac:dyDescent="0.2">
      <c r="A109" s="114">
        <v>107</v>
      </c>
      <c r="B109" s="114">
        <v>16</v>
      </c>
      <c r="C109" s="110"/>
      <c r="D109" s="109"/>
      <c r="E109" s="109"/>
      <c r="F109" s="109"/>
      <c r="G109" s="109"/>
      <c r="H109" s="109"/>
      <c r="I109" s="109"/>
      <c r="J109" s="109"/>
    </row>
    <row r="110" spans="1:10" ht="15" customHeight="1" x14ac:dyDescent="0.2">
      <c r="A110" s="114">
        <v>108</v>
      </c>
      <c r="B110" s="114">
        <v>15</v>
      </c>
      <c r="C110" s="110"/>
      <c r="D110" s="109"/>
      <c r="E110" s="109"/>
      <c r="F110" s="109"/>
      <c r="G110" s="109"/>
      <c r="H110" s="109"/>
      <c r="I110" s="109"/>
      <c r="J110" s="109"/>
    </row>
    <row r="111" spans="1:10" ht="15" customHeight="1" x14ac:dyDescent="0.2">
      <c r="A111" s="114">
        <v>109</v>
      </c>
      <c r="B111" s="114">
        <v>14</v>
      </c>
      <c r="C111" s="110"/>
      <c r="D111" s="109"/>
      <c r="E111" s="109"/>
      <c r="F111" s="109"/>
      <c r="G111" s="109"/>
      <c r="H111" s="109"/>
      <c r="I111" s="109"/>
      <c r="J111" s="109"/>
    </row>
    <row r="112" spans="1:10" ht="15" customHeight="1" x14ac:dyDescent="0.2">
      <c r="A112" s="114">
        <v>110</v>
      </c>
      <c r="B112" s="114">
        <v>13</v>
      </c>
      <c r="C112" s="110"/>
      <c r="D112" s="109"/>
      <c r="E112" s="109"/>
      <c r="F112" s="109"/>
      <c r="G112" s="109"/>
      <c r="H112" s="109"/>
      <c r="I112" s="109"/>
      <c r="J112" s="109"/>
    </row>
    <row r="113" spans="1:10" ht="15" customHeight="1" x14ac:dyDescent="0.2">
      <c r="A113" s="114">
        <v>111</v>
      </c>
      <c r="B113" s="114">
        <v>12</v>
      </c>
      <c r="C113" s="110"/>
      <c r="D113" s="109"/>
      <c r="E113" s="109"/>
      <c r="F113" s="109"/>
      <c r="G113" s="109"/>
      <c r="H113" s="109"/>
      <c r="I113" s="109"/>
      <c r="J113" s="109"/>
    </row>
    <row r="114" spans="1:10" ht="15" customHeight="1" x14ac:dyDescent="0.2">
      <c r="A114" s="114">
        <v>112</v>
      </c>
      <c r="B114" s="114">
        <v>11</v>
      </c>
      <c r="C114" s="110"/>
      <c r="D114" s="109"/>
      <c r="E114" s="109"/>
      <c r="F114" s="109"/>
      <c r="G114" s="109"/>
      <c r="H114" s="109"/>
      <c r="I114" s="109"/>
      <c r="J114" s="109"/>
    </row>
    <row r="115" spans="1:10" ht="15" customHeight="1" x14ac:dyDescent="0.2">
      <c r="A115" s="114">
        <v>113</v>
      </c>
      <c r="B115" s="114">
        <v>10</v>
      </c>
      <c r="C115" s="110"/>
      <c r="D115" s="109"/>
      <c r="E115" s="109"/>
      <c r="F115" s="109"/>
      <c r="G115" s="109"/>
      <c r="H115" s="109"/>
      <c r="I115" s="109"/>
      <c r="J115" s="109"/>
    </row>
    <row r="116" spans="1:10" ht="15" customHeight="1" x14ac:dyDescent="0.2">
      <c r="A116" s="114">
        <v>114</v>
      </c>
      <c r="B116" s="114">
        <v>9</v>
      </c>
      <c r="C116" s="110"/>
      <c r="D116" s="109"/>
      <c r="E116" s="109"/>
      <c r="F116" s="109"/>
      <c r="G116" s="109"/>
      <c r="H116" s="109"/>
      <c r="I116" s="109"/>
      <c r="J116" s="109"/>
    </row>
    <row r="117" spans="1:10" ht="15" customHeight="1" x14ac:dyDescent="0.2">
      <c r="A117" s="114">
        <v>115</v>
      </c>
      <c r="B117" s="114">
        <v>8</v>
      </c>
      <c r="C117" s="110"/>
      <c r="D117" s="109"/>
      <c r="E117" s="109"/>
      <c r="F117" s="109"/>
      <c r="G117" s="109"/>
      <c r="H117" s="109"/>
      <c r="I117" s="109"/>
      <c r="J117" s="109"/>
    </row>
    <row r="118" spans="1:10" ht="15" customHeight="1" x14ac:dyDescent="0.2">
      <c r="A118" s="114">
        <v>116</v>
      </c>
      <c r="B118" s="114">
        <v>7</v>
      </c>
      <c r="C118" s="110"/>
      <c r="D118" s="109"/>
      <c r="E118" s="109"/>
      <c r="F118" s="109"/>
      <c r="G118" s="109"/>
      <c r="H118" s="109"/>
      <c r="I118" s="109"/>
      <c r="J118" s="109"/>
    </row>
    <row r="119" spans="1:10" ht="15" customHeight="1" x14ac:dyDescent="0.2">
      <c r="A119" s="114">
        <v>117</v>
      </c>
      <c r="B119" s="114">
        <v>6</v>
      </c>
      <c r="C119" s="110"/>
      <c r="D119" s="109"/>
      <c r="E119" s="109"/>
      <c r="F119" s="109"/>
      <c r="G119" s="109"/>
      <c r="H119" s="109"/>
      <c r="I119" s="109"/>
      <c r="J119" s="109"/>
    </row>
    <row r="120" spans="1:10" ht="15" customHeight="1" x14ac:dyDescent="0.2">
      <c r="A120" s="114">
        <v>118</v>
      </c>
      <c r="B120" s="114">
        <v>5</v>
      </c>
      <c r="C120" s="110"/>
      <c r="D120" s="109"/>
      <c r="E120" s="109"/>
      <c r="F120" s="109"/>
      <c r="G120" s="109"/>
      <c r="H120" s="109"/>
      <c r="I120" s="109"/>
      <c r="J120" s="109"/>
    </row>
    <row r="121" spans="1:10" ht="15" customHeight="1" x14ac:dyDescent="0.2">
      <c r="A121" s="114">
        <v>119</v>
      </c>
      <c r="B121" s="114">
        <v>4</v>
      </c>
      <c r="C121" s="110"/>
      <c r="D121" s="109"/>
      <c r="E121" s="109"/>
      <c r="F121" s="109"/>
      <c r="G121" s="109"/>
      <c r="H121" s="109"/>
      <c r="I121" s="109"/>
      <c r="J121" s="109"/>
    </row>
    <row r="122" spans="1:10" ht="15" customHeight="1" x14ac:dyDescent="0.2">
      <c r="A122" s="114">
        <v>120</v>
      </c>
      <c r="B122" s="114">
        <v>3</v>
      </c>
      <c r="C122" s="110"/>
      <c r="D122" s="109"/>
      <c r="E122" s="109"/>
      <c r="F122" s="109"/>
      <c r="G122" s="109"/>
      <c r="H122" s="109"/>
      <c r="I122" s="109"/>
      <c r="J122" s="109"/>
    </row>
    <row r="123" spans="1:10" ht="15" customHeight="1" x14ac:dyDescent="0.2">
      <c r="A123" s="114">
        <v>121</v>
      </c>
      <c r="B123" s="114">
        <v>2</v>
      </c>
      <c r="C123" s="110"/>
      <c r="D123" s="109"/>
      <c r="E123" s="109"/>
      <c r="F123" s="109"/>
      <c r="G123" s="109"/>
      <c r="H123" s="109"/>
      <c r="I123" s="109"/>
      <c r="J123" s="109"/>
    </row>
    <row r="124" spans="1:10" ht="15" customHeight="1" x14ac:dyDescent="0.2">
      <c r="A124" s="114">
        <v>122</v>
      </c>
      <c r="B124" s="114">
        <v>1</v>
      </c>
      <c r="C124" s="110"/>
      <c r="D124" s="109"/>
      <c r="E124" s="109"/>
      <c r="F124" s="109"/>
      <c r="G124" s="109"/>
      <c r="H124" s="109"/>
      <c r="I124" s="109"/>
      <c r="J124" s="109"/>
    </row>
  </sheetData>
  <pageMargins left="0.74791663885116577" right="0.74791663885116577" top="0.98402774333953857" bottom="0.98402774333953857" header="0.51180553436279297" footer="0.51180553436279297"/>
  <pageSetup paperSize="0" orientation="portrait" horizontalDpi="0" verticalDpi="2048"/>
  <headerFooter alignWithMargins="0"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POU</vt:lpstr>
      <vt:lpstr>PUP</vt:lpstr>
      <vt:lpstr>BEN</vt:lpstr>
      <vt:lpstr>MIN</vt:lpstr>
      <vt:lpstr>CAD</vt:lpstr>
      <vt:lpstr>Point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CR-CYCLISME</dc:creator>
  <cp:lastModifiedBy>CR-CYCLISME</cp:lastModifiedBy>
  <dcterms:created xsi:type="dcterms:W3CDTF">2018-06-14T07:22:56Z</dcterms:created>
  <dcterms:modified xsi:type="dcterms:W3CDTF">2018-06-14T07:22:56Z</dcterms:modified>
</cp:coreProperties>
</file>