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mc:AlternateContent xmlns:mc="http://schemas.openxmlformats.org/markup-compatibility/2006">
    <mc:Choice Requires="x15">
      <x15ac:absPath xmlns:x15ac="http://schemas.microsoft.com/office/spreadsheetml/2010/11/ac" url="E:\DOCUMENTS\CHANTAL\SITE INTERNET\RESULTATS\ROUTE\AUVET\"/>
    </mc:Choice>
  </mc:AlternateContent>
  <xr:revisionPtr revIDLastSave="0" documentId="13_ncr:1_{ACABE8B0-EDDF-4126-8469-C343331E539B}" xr6:coauthVersionLast="47" xr6:coauthVersionMax="47" xr10:uidLastSave="{00000000-0000-0000-0000-000000000000}"/>
  <bookViews>
    <workbookView xWindow="-120" yWindow="-120" windowWidth="29040" windowHeight="15840" tabRatio="802" activeTab="2" xr2:uid="{00000000-000D-0000-FFFF-FFFF00000000}"/>
  </bookViews>
  <sheets>
    <sheet name="Notice" sheetId="10" r:id="rId1"/>
    <sheet name="Emargement" sheetId="2" r:id="rId2"/>
    <sheet name="Classement " sheetId="7" r:id="rId3"/>
    <sheet name="Feuille de Saisie" sheetId="3" r:id="rId4"/>
    <sheet name="Page de garde" sheetId="8" r:id="rId5"/>
    <sheet name="Page finale" sheetId="9" r:id="rId6"/>
    <sheet name="Remise à zéro" sheetId="12" r:id="rId7"/>
  </sheets>
  <externalReferences>
    <externalReference r:id="rId8"/>
  </externalReferences>
  <definedNames>
    <definedName name="_Dep1">'Feuille de Saisie'!#REF!</definedName>
    <definedName name="_heD1">'Feuille de Saisie'!#REF!</definedName>
    <definedName name="_heD2">'Feuille de Saisie'!#REF!</definedName>
    <definedName name="Aban">'Feuille de Saisie'!$DO$8:$DX$197</definedName>
    <definedName name="abandon">'Feuille de Saisie'!$DO$8:$DO$197</definedName>
    <definedName name="Bd">Emargement!$A$8:$G$207</definedName>
    <definedName name="Bdd">Emargement!#REF!</definedName>
    <definedName name="CLASSD1">'Feuille de Saisie'!#REF!</definedName>
    <definedName name="CLASSD2">'Feuille de Saisie'!#REF!</definedName>
    <definedName name="CLASSF">'Feuille de Saisie'!#REF!</definedName>
    <definedName name="club">'Feuille de Saisie'!#REF!</definedName>
    <definedName name="DOSD1">'Feuille de Saisie'!#REF!</definedName>
    <definedName name="DOSD2">'Feuille de Saisie'!#REF!</definedName>
    <definedName name="DOSF">'Feuille de Saisie'!#REF!</definedName>
    <definedName name="heF">'Feuille de Saisie'!#REF!</definedName>
    <definedName name="KIL">'Feuille de Saisie'!$E$4</definedName>
    <definedName name="minD1">'Feuille de Saisie'!#REF!</definedName>
    <definedName name="minD2">'Feuille de Saisie'!#REF!</definedName>
    <definedName name="minF">'Feuille de Saisie'!#REF!</definedName>
    <definedName name="Ndoss">'Feuille de Saisie'!$D$8:$D$207</definedName>
    <definedName name="Npartant">'Feuille de Saisie'!$DM$8:$DM$197</definedName>
    <definedName name="protec">'Feuille de Saisie'!$EX$5</definedName>
    <definedName name="secD1">'Feuille de Saisie'!#REF!</definedName>
    <definedName name="secD2">'Feuille de Saisie'!#REF!</definedName>
    <definedName name="secF">'Feuille de Saisie'!#REF!</definedName>
    <definedName name="Tour1">'Feuille de Saisie'!$DQ$8:$DR$197</definedName>
    <definedName name="Tour2">'Feuille de Saisie'!$DT$8:$DU$197</definedName>
    <definedName name="TPS">'Feuille de Saisie'!$Q$8</definedName>
    <definedName name="TPSD1">'Feuille de Saisie'!#REF!</definedName>
    <definedName name="TPSD2">'Feuille de Saisie'!#REF!</definedName>
    <definedName name="TPSF">'Feuille de Saisie'!#REF!</definedName>
    <definedName name="_xlnm.Print_Area" localSheetId="2">'Classement '!$A$1:$Q$31</definedName>
    <definedName name="_xlnm.Print_Area" localSheetId="1">Emargement!$A$1:$J$207</definedName>
    <definedName name="_xlnm.Print_Area" localSheetId="0">Notice!$A$1:$A$35</definedName>
    <definedName name="_xlnm.Print_Area" localSheetId="5">'Page finale'!$A$1:$J$49</definedName>
  </definedNames>
  <calcPr calcId="181029"/>
</workbook>
</file>

<file path=xl/calcChain.xml><?xml version="1.0" encoding="utf-8"?>
<calcChain xmlns="http://schemas.openxmlformats.org/spreadsheetml/2006/main">
  <c r="E9" i="3" l="1"/>
  <c r="F9" i="3"/>
  <c r="F10" i="3" s="1"/>
  <c r="G9" i="3"/>
  <c r="G10" i="3"/>
  <c r="W9" i="3"/>
  <c r="X9" i="3"/>
  <c r="K10" i="7" s="1"/>
  <c r="Y9" i="3"/>
  <c r="L10" i="7" s="1"/>
  <c r="Z9" i="3"/>
  <c r="M10" i="7" s="1"/>
  <c r="AA9" i="3"/>
  <c r="N10" i="7" s="1"/>
  <c r="AB9" i="3"/>
  <c r="O10" i="7" s="1"/>
  <c r="AC9" i="3"/>
  <c r="P10" i="7" s="1"/>
  <c r="AD9" i="3"/>
  <c r="AE9" i="3"/>
  <c r="AF9" i="3"/>
  <c r="AG9" i="3"/>
  <c r="AH9" i="3"/>
  <c r="AK9" i="3" s="1"/>
  <c r="AI9" i="3"/>
  <c r="AJ9" i="3"/>
  <c r="G11" i="3" l="1"/>
  <c r="F11" i="3"/>
  <c r="E10" i="3"/>
  <c r="AE8" i="3"/>
  <c r="AI8" i="3"/>
  <c r="AG8" i="3"/>
  <c r="X8" i="3"/>
  <c r="D4" i="7"/>
  <c r="G4" i="7"/>
  <c r="D5" i="7"/>
  <c r="G5"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5" i="7"/>
  <c r="B116" i="7"/>
  <c r="B117" i="7"/>
  <c r="B118" i="7"/>
  <c r="B119" i="7"/>
  <c r="B120" i="7"/>
  <c r="B121" i="7"/>
  <c r="B122" i="7"/>
  <c r="B123"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B152" i="7"/>
  <c r="B153" i="7"/>
  <c r="B154" i="7"/>
  <c r="B155" i="7"/>
  <c r="B156" i="7"/>
  <c r="B157" i="7"/>
  <c r="B158" i="7"/>
  <c r="B159" i="7"/>
  <c r="B160" i="7"/>
  <c r="B161" i="7"/>
  <c r="B162" i="7"/>
  <c r="B163" i="7"/>
  <c r="B164" i="7"/>
  <c r="B165" i="7"/>
  <c r="B166" i="7"/>
  <c r="B167" i="7"/>
  <c r="B168" i="7"/>
  <c r="B169" i="7"/>
  <c r="B170" i="7"/>
  <c r="B171" i="7"/>
  <c r="B172" i="7"/>
  <c r="B173" i="7"/>
  <c r="B174" i="7"/>
  <c r="B175" i="7"/>
  <c r="B176" i="7"/>
  <c r="B177" i="7"/>
  <c r="B178" i="7"/>
  <c r="B179" i="7"/>
  <c r="B180" i="7"/>
  <c r="B181" i="7"/>
  <c r="B182" i="7"/>
  <c r="B183" i="7"/>
  <c r="B184" i="7"/>
  <c r="B185" i="7"/>
  <c r="B188" i="7"/>
  <c r="B189" i="7"/>
  <c r="B190" i="7"/>
  <c r="B191" i="7"/>
  <c r="B192" i="7"/>
  <c r="B193" i="7"/>
  <c r="B194" i="7"/>
  <c r="B195" i="7"/>
  <c r="B196" i="7"/>
  <c r="B197" i="7"/>
  <c r="B198" i="7"/>
  <c r="B199" i="7"/>
  <c r="B200" i="7"/>
  <c r="B201" i="7"/>
  <c r="B202" i="7"/>
  <c r="B203" i="7"/>
  <c r="B204" i="7"/>
  <c r="B205" i="7"/>
  <c r="B206" i="7"/>
  <c r="B207" i="7"/>
  <c r="B208" i="7"/>
  <c r="B209" i="7"/>
  <c r="B210" i="7"/>
  <c r="B211" i="7"/>
  <c r="B212" i="7"/>
  <c r="B213" i="7"/>
  <c r="B214" i="7"/>
  <c r="B215" i="7"/>
  <c r="B216" i="7"/>
  <c r="B217" i="7"/>
  <c r="B218" i="7"/>
  <c r="L8" i="2"/>
  <c r="M8" i="2" s="1"/>
  <c r="L9" i="2"/>
  <c r="M9" i="2" s="1"/>
  <c r="L10" i="2"/>
  <c r="M10" i="2" s="1"/>
  <c r="L11" i="2"/>
  <c r="M11" i="2" s="1"/>
  <c r="L12" i="2"/>
  <c r="M12" i="2" s="1"/>
  <c r="L13" i="2"/>
  <c r="M13" i="2" s="1"/>
  <c r="L14" i="2"/>
  <c r="M14" i="2" s="1"/>
  <c r="L15" i="2"/>
  <c r="M15" i="2" s="1"/>
  <c r="L16" i="2"/>
  <c r="M16" i="2" s="1"/>
  <c r="L17" i="2"/>
  <c r="M17" i="2" s="1"/>
  <c r="L18" i="2"/>
  <c r="M18" i="2" s="1"/>
  <c r="L19" i="2"/>
  <c r="M19" i="2" s="1"/>
  <c r="L20" i="2"/>
  <c r="M20" i="2" s="1"/>
  <c r="L21" i="2"/>
  <c r="M21" i="2" s="1"/>
  <c r="L22" i="2"/>
  <c r="M22" i="2" s="1"/>
  <c r="L23" i="2"/>
  <c r="M23" i="2" s="1"/>
  <c r="L24" i="2"/>
  <c r="M24" i="2" s="1"/>
  <c r="L25" i="2"/>
  <c r="M25" i="2" s="1"/>
  <c r="L26" i="2"/>
  <c r="M26" i="2" s="1"/>
  <c r="L27" i="2"/>
  <c r="M27" i="2" s="1"/>
  <c r="L28" i="2"/>
  <c r="M28" i="2" s="1"/>
  <c r="L29" i="2"/>
  <c r="M29" i="2" s="1"/>
  <c r="L30" i="2"/>
  <c r="M30" i="2" s="1"/>
  <c r="L31" i="2"/>
  <c r="M31" i="2" s="1"/>
  <c r="L32" i="2"/>
  <c r="M32" i="2" s="1"/>
  <c r="L33" i="2"/>
  <c r="M33" i="2" s="1"/>
  <c r="L34" i="2"/>
  <c r="M34" i="2" s="1"/>
  <c r="L35" i="2"/>
  <c r="M35" i="2" s="1"/>
  <c r="L36" i="2"/>
  <c r="M36" i="2" s="1"/>
  <c r="L37" i="2"/>
  <c r="M37" i="2" s="1"/>
  <c r="L38" i="2"/>
  <c r="M38" i="2" s="1"/>
  <c r="L39" i="2"/>
  <c r="M39" i="2" s="1"/>
  <c r="L40" i="2"/>
  <c r="M40" i="2" s="1"/>
  <c r="L41" i="2"/>
  <c r="M41" i="2" s="1"/>
  <c r="L42" i="2"/>
  <c r="M42" i="2" s="1"/>
  <c r="L43" i="2"/>
  <c r="M43" i="2" s="1"/>
  <c r="L44" i="2"/>
  <c r="M44" i="2" s="1"/>
  <c r="L45" i="2"/>
  <c r="M45" i="2" s="1"/>
  <c r="L46" i="2"/>
  <c r="M46" i="2" s="1"/>
  <c r="L47" i="2"/>
  <c r="M47" i="2" s="1"/>
  <c r="L48" i="2"/>
  <c r="M48" i="2" s="1"/>
  <c r="L49" i="2"/>
  <c r="M49" i="2" s="1"/>
  <c r="L50" i="2"/>
  <c r="M50" i="2" s="1"/>
  <c r="L51" i="2"/>
  <c r="M51" i="2"/>
  <c r="L52" i="2"/>
  <c r="M52" i="2"/>
  <c r="L53" i="2"/>
  <c r="M53" i="2" s="1"/>
  <c r="L54" i="2"/>
  <c r="M54" i="2" s="1"/>
  <c r="L55" i="2"/>
  <c r="M55" i="2"/>
  <c r="L56" i="2"/>
  <c r="M56" i="2"/>
  <c r="L57" i="2"/>
  <c r="M57" i="2" s="1"/>
  <c r="L58" i="2"/>
  <c r="M58" i="2" s="1"/>
  <c r="L59" i="2"/>
  <c r="M59" i="2"/>
  <c r="L60" i="2"/>
  <c r="M60" i="2"/>
  <c r="L61" i="2"/>
  <c r="M61" i="2" s="1"/>
  <c r="L62" i="2"/>
  <c r="M62" i="2" s="1"/>
  <c r="L63" i="2"/>
  <c r="M63" i="2"/>
  <c r="L64" i="2"/>
  <c r="M64" i="2"/>
  <c r="L65" i="2"/>
  <c r="M65" i="2" s="1"/>
  <c r="L66" i="2"/>
  <c r="M66" i="2" s="1"/>
  <c r="L67" i="2"/>
  <c r="M67" i="2"/>
  <c r="L68" i="2"/>
  <c r="M68" i="2"/>
  <c r="L69" i="2"/>
  <c r="M69" i="2" s="1"/>
  <c r="L70" i="2"/>
  <c r="M70" i="2" s="1"/>
  <c r="L71" i="2"/>
  <c r="M71" i="2"/>
  <c r="L72" i="2"/>
  <c r="M72" i="2"/>
  <c r="L73" i="2"/>
  <c r="M73" i="2" s="1"/>
  <c r="L74" i="2"/>
  <c r="M74" i="2" s="1"/>
  <c r="L75" i="2"/>
  <c r="M75" i="2"/>
  <c r="L76" i="2"/>
  <c r="M76" i="2"/>
  <c r="L77" i="2"/>
  <c r="M77" i="2" s="1"/>
  <c r="L78" i="2"/>
  <c r="M78" i="2" s="1"/>
  <c r="L79" i="2"/>
  <c r="M79" i="2"/>
  <c r="L80" i="2"/>
  <c r="M80" i="2"/>
  <c r="L81" i="2"/>
  <c r="M81" i="2" s="1"/>
  <c r="L82" i="2"/>
  <c r="M82" i="2" s="1"/>
  <c r="L83" i="2"/>
  <c r="M83" i="2"/>
  <c r="L84" i="2"/>
  <c r="M84" i="2"/>
  <c r="L85" i="2"/>
  <c r="M85" i="2" s="1"/>
  <c r="L86" i="2"/>
  <c r="M86" i="2" s="1"/>
  <c r="L87" i="2"/>
  <c r="M87" i="2"/>
  <c r="L88" i="2"/>
  <c r="M88" i="2"/>
  <c r="L89" i="2"/>
  <c r="M89" i="2" s="1"/>
  <c r="L90" i="2"/>
  <c r="M90" i="2" s="1"/>
  <c r="L91" i="2"/>
  <c r="M91" i="2"/>
  <c r="L92" i="2"/>
  <c r="M92" i="2"/>
  <c r="L93" i="2"/>
  <c r="M93" i="2" s="1"/>
  <c r="L94" i="2"/>
  <c r="M94" i="2" s="1"/>
  <c r="L95" i="2"/>
  <c r="M95" i="2"/>
  <c r="L96" i="2"/>
  <c r="M96" i="2"/>
  <c r="L97" i="2"/>
  <c r="M97" i="2" s="1"/>
  <c r="L98" i="2"/>
  <c r="M98" i="2" s="1"/>
  <c r="L99" i="2"/>
  <c r="M99" i="2"/>
  <c r="L100" i="2"/>
  <c r="M100" i="2"/>
  <c r="L101" i="2"/>
  <c r="M101" i="2" s="1"/>
  <c r="L102" i="2"/>
  <c r="M102" i="2" s="1"/>
  <c r="L103" i="2"/>
  <c r="M103" i="2"/>
  <c r="L104" i="2"/>
  <c r="M104" i="2"/>
  <c r="L105" i="2"/>
  <c r="M105" i="2" s="1"/>
  <c r="L106" i="2"/>
  <c r="M106" i="2" s="1"/>
  <c r="L107" i="2"/>
  <c r="M107" i="2"/>
  <c r="L108" i="2"/>
  <c r="M108" i="2"/>
  <c r="L109" i="2"/>
  <c r="M109" i="2" s="1"/>
  <c r="L110" i="2"/>
  <c r="M110" i="2" s="1"/>
  <c r="L111" i="2"/>
  <c r="M111" i="2"/>
  <c r="L112" i="2"/>
  <c r="M112" i="2"/>
  <c r="L113" i="2"/>
  <c r="M113" i="2" s="1"/>
  <c r="L114" i="2"/>
  <c r="M114" i="2" s="1"/>
  <c r="L115" i="2"/>
  <c r="M115" i="2"/>
  <c r="L116" i="2"/>
  <c r="M116" i="2"/>
  <c r="L117" i="2"/>
  <c r="M117" i="2" s="1"/>
  <c r="L118" i="2"/>
  <c r="M118" i="2" s="1"/>
  <c r="L119" i="2"/>
  <c r="M119" i="2"/>
  <c r="L120" i="2"/>
  <c r="M120" i="2"/>
  <c r="L121" i="2"/>
  <c r="M121" i="2" s="1"/>
  <c r="L122" i="2"/>
  <c r="M122" i="2" s="1"/>
  <c r="L123" i="2"/>
  <c r="M123" i="2"/>
  <c r="L124" i="2"/>
  <c r="M124" i="2"/>
  <c r="L125" i="2"/>
  <c r="M125" i="2" s="1"/>
  <c r="L126" i="2"/>
  <c r="M126" i="2" s="1"/>
  <c r="L127" i="2"/>
  <c r="M127" i="2"/>
  <c r="L128" i="2"/>
  <c r="M128" i="2"/>
  <c r="L129" i="2"/>
  <c r="M129" i="2" s="1"/>
  <c r="L130" i="2"/>
  <c r="M130" i="2" s="1"/>
  <c r="L131" i="2"/>
  <c r="M131" i="2"/>
  <c r="L132" i="2"/>
  <c r="M132" i="2"/>
  <c r="L133" i="2"/>
  <c r="M133" i="2" s="1"/>
  <c r="L134" i="2"/>
  <c r="M134" i="2" s="1"/>
  <c r="L135" i="2"/>
  <c r="M135" i="2"/>
  <c r="L136" i="2"/>
  <c r="M136" i="2"/>
  <c r="L137" i="2"/>
  <c r="M137" i="2" s="1"/>
  <c r="L138" i="2"/>
  <c r="M138" i="2" s="1"/>
  <c r="L139" i="2"/>
  <c r="M139" i="2"/>
  <c r="L140" i="2"/>
  <c r="M140" i="2"/>
  <c r="L141" i="2"/>
  <c r="M141" i="2" s="1"/>
  <c r="L142" i="2"/>
  <c r="M142" i="2" s="1"/>
  <c r="L143" i="2"/>
  <c r="M143" i="2"/>
  <c r="L144" i="2"/>
  <c r="M144" i="2"/>
  <c r="L145" i="2"/>
  <c r="M145" i="2" s="1"/>
  <c r="L146" i="2"/>
  <c r="M146" i="2" s="1"/>
  <c r="L147" i="2"/>
  <c r="M147" i="2"/>
  <c r="L148" i="2"/>
  <c r="M148" i="2"/>
  <c r="L149" i="2"/>
  <c r="M149" i="2" s="1"/>
  <c r="L150" i="2"/>
  <c r="M150" i="2" s="1"/>
  <c r="L151" i="2"/>
  <c r="M151" i="2"/>
  <c r="L152" i="2"/>
  <c r="M152" i="2"/>
  <c r="L153" i="2"/>
  <c r="M153" i="2" s="1"/>
  <c r="L154" i="2"/>
  <c r="M154" i="2" s="1"/>
  <c r="L155" i="2"/>
  <c r="M155" i="2"/>
  <c r="L156" i="2"/>
  <c r="M156" i="2"/>
  <c r="L157" i="2"/>
  <c r="M157" i="2" s="1"/>
  <c r="L158" i="2"/>
  <c r="M158" i="2" s="1"/>
  <c r="L159" i="2"/>
  <c r="M159" i="2"/>
  <c r="L160" i="2"/>
  <c r="M160" i="2"/>
  <c r="L161" i="2"/>
  <c r="M161" i="2" s="1"/>
  <c r="L162" i="2"/>
  <c r="M162" i="2" s="1"/>
  <c r="L163" i="2"/>
  <c r="M163" i="2"/>
  <c r="L164" i="2"/>
  <c r="M164" i="2"/>
  <c r="L165" i="2"/>
  <c r="M165" i="2" s="1"/>
  <c r="L166" i="2"/>
  <c r="M166" i="2" s="1"/>
  <c r="L167" i="2"/>
  <c r="M167" i="2"/>
  <c r="L168" i="2"/>
  <c r="M168" i="2"/>
  <c r="L169" i="2"/>
  <c r="M169" i="2" s="1"/>
  <c r="L170" i="2"/>
  <c r="M170" i="2" s="1"/>
  <c r="L171" i="2"/>
  <c r="M171" i="2"/>
  <c r="L172" i="2"/>
  <c r="M172" i="2"/>
  <c r="L173" i="2"/>
  <c r="M173" i="2" s="1"/>
  <c r="L174" i="2"/>
  <c r="M174" i="2" s="1"/>
  <c r="L175" i="2"/>
  <c r="M175" i="2"/>
  <c r="L176" i="2"/>
  <c r="M176" i="2"/>
  <c r="L177" i="2"/>
  <c r="M177" i="2" s="1"/>
  <c r="L178" i="2"/>
  <c r="M178" i="2" s="1"/>
  <c r="L179" i="2"/>
  <c r="M179" i="2"/>
  <c r="L180" i="2"/>
  <c r="M180" i="2"/>
  <c r="L181" i="2"/>
  <c r="M181" i="2" s="1"/>
  <c r="L182" i="2"/>
  <c r="M182" i="2" s="1"/>
  <c r="L183" i="2"/>
  <c r="M183" i="2"/>
  <c r="L184" i="2"/>
  <c r="M184" i="2"/>
  <c r="L185" i="2"/>
  <c r="M185" i="2" s="1"/>
  <c r="L186" i="2"/>
  <c r="M186" i="2" s="1"/>
  <c r="L187" i="2"/>
  <c r="M187" i="2"/>
  <c r="L188" i="2"/>
  <c r="M188" i="2"/>
  <c r="L189" i="2"/>
  <c r="M189" i="2" s="1"/>
  <c r="L190" i="2"/>
  <c r="M190" i="2" s="1"/>
  <c r="L191" i="2"/>
  <c r="M191" i="2"/>
  <c r="L192" i="2"/>
  <c r="M192" i="2"/>
  <c r="L193" i="2"/>
  <c r="M193" i="2" s="1"/>
  <c r="L194" i="2"/>
  <c r="M194" i="2" s="1"/>
  <c r="L195" i="2"/>
  <c r="M195" i="2"/>
  <c r="L196" i="2"/>
  <c r="M196" i="2"/>
  <c r="L197" i="2"/>
  <c r="M197" i="2" s="1"/>
  <c r="L198" i="2"/>
  <c r="M198" i="2" s="1"/>
  <c r="L199" i="2"/>
  <c r="M199" i="2"/>
  <c r="L200" i="2"/>
  <c r="M200" i="2"/>
  <c r="L201" i="2"/>
  <c r="M201" i="2" s="1"/>
  <c r="L202" i="2"/>
  <c r="M202" i="2" s="1"/>
  <c r="L203" i="2"/>
  <c r="M203" i="2"/>
  <c r="L204" i="2"/>
  <c r="M204" i="2"/>
  <c r="L205" i="2"/>
  <c r="M205" i="2" s="1"/>
  <c r="L206" i="2"/>
  <c r="M206" i="2" s="1"/>
  <c r="L207" i="2"/>
  <c r="M207" i="2"/>
  <c r="EU4" i="3"/>
  <c r="A8" i="3"/>
  <c r="A9" i="7" s="1"/>
  <c r="I8" i="3"/>
  <c r="J8" i="3" s="1"/>
  <c r="Z8" i="3"/>
  <c r="AB8" i="3"/>
  <c r="AM8" i="3"/>
  <c r="AO8" i="3"/>
  <c r="D9" i="7" s="1"/>
  <c r="AP8" i="3"/>
  <c r="E9" i="7" s="1"/>
  <c r="AQ8" i="3"/>
  <c r="F9" i="7" s="1"/>
  <c r="AR8" i="3"/>
  <c r="H9" i="7" s="1"/>
  <c r="AS8" i="3"/>
  <c r="G9" i="7" s="1"/>
  <c r="AT8" i="3"/>
  <c r="N8" i="7" s="1"/>
  <c r="EJ8" i="3"/>
  <c r="EK8" i="3" s="1"/>
  <c r="EL8" i="3" s="1"/>
  <c r="EM8" i="3"/>
  <c r="EN8" i="3" s="1"/>
  <c r="EO8" i="3" s="1"/>
  <c r="EP8" i="3"/>
  <c r="EQ8" i="3" s="1"/>
  <c r="ER8" i="3" s="1"/>
  <c r="A9" i="3"/>
  <c r="A10" i="7"/>
  <c r="I9" i="3"/>
  <c r="K9" i="3" s="1"/>
  <c r="AM9" i="3"/>
  <c r="AO9" i="3"/>
  <c r="D10" i="7" s="1"/>
  <c r="AP9" i="3"/>
  <c r="E10" i="7" s="1"/>
  <c r="AQ9" i="3"/>
  <c r="F10" i="7" s="1"/>
  <c r="AR9" i="3"/>
  <c r="H10" i="7" s="1"/>
  <c r="AS9" i="3"/>
  <c r="G10" i="7" s="1"/>
  <c r="EJ9" i="3"/>
  <c r="EK9" i="3" s="1"/>
  <c r="EL9" i="3" s="1"/>
  <c r="EM9" i="3"/>
  <c r="EN9" i="3" s="1"/>
  <c r="EO9" i="3" s="1"/>
  <c r="EP9" i="3"/>
  <c r="EQ9" i="3" s="1"/>
  <c r="ER9" i="3" s="1"/>
  <c r="A10" i="3"/>
  <c r="A11" i="7"/>
  <c r="I10" i="3"/>
  <c r="J10" i="3" s="1"/>
  <c r="AM10" i="3"/>
  <c r="AO10" i="3"/>
  <c r="D11" i="7" s="1"/>
  <c r="AP10" i="3"/>
  <c r="E11" i="7" s="1"/>
  <c r="AQ10" i="3"/>
  <c r="F11" i="7" s="1"/>
  <c r="AR10" i="3"/>
  <c r="H11" i="7" s="1"/>
  <c r="AS10" i="3"/>
  <c r="G11" i="7" s="1"/>
  <c r="EJ10" i="3"/>
  <c r="EK10" i="3" s="1"/>
  <c r="EL10" i="3" s="1"/>
  <c r="EM10" i="3"/>
  <c r="EN10" i="3" s="1"/>
  <c r="EO10" i="3" s="1"/>
  <c r="EP10" i="3"/>
  <c r="EQ10" i="3" s="1"/>
  <c r="ER10" i="3" s="1"/>
  <c r="A11" i="3"/>
  <c r="A12" i="7"/>
  <c r="I11" i="3"/>
  <c r="J11" i="3" s="1"/>
  <c r="AM11" i="3"/>
  <c r="AO11" i="3"/>
  <c r="D12" i="7" s="1"/>
  <c r="AP11" i="3"/>
  <c r="E12" i="7" s="1"/>
  <c r="AQ11" i="3"/>
  <c r="F12" i="7" s="1"/>
  <c r="AR11" i="3"/>
  <c r="H12" i="7" s="1"/>
  <c r="AS11" i="3"/>
  <c r="G12" i="7" s="1"/>
  <c r="EJ11" i="3"/>
  <c r="EK11" i="3" s="1"/>
  <c r="EL11" i="3" s="1"/>
  <c r="EM11" i="3"/>
  <c r="EN11" i="3" s="1"/>
  <c r="EO11" i="3" s="1"/>
  <c r="EP11" i="3"/>
  <c r="EQ11" i="3" s="1"/>
  <c r="ER11" i="3" s="1"/>
  <c r="A12" i="3"/>
  <c r="A13" i="7"/>
  <c r="I12" i="3"/>
  <c r="K12" i="3" s="1"/>
  <c r="AM12" i="3"/>
  <c r="AO12" i="3"/>
  <c r="D13" i="7" s="1"/>
  <c r="AP12" i="3"/>
  <c r="E13" i="7" s="1"/>
  <c r="AQ12" i="3"/>
  <c r="F13" i="7" s="1"/>
  <c r="AR12" i="3"/>
  <c r="H13" i="7" s="1"/>
  <c r="AS12" i="3"/>
  <c r="G13" i="7" s="1"/>
  <c r="EJ12" i="3"/>
  <c r="EK12" i="3" s="1"/>
  <c r="EL12" i="3" s="1"/>
  <c r="S12" i="3" s="1"/>
  <c r="EM12" i="3"/>
  <c r="EN12" i="3" s="1"/>
  <c r="EO12" i="3" s="1"/>
  <c r="T12" i="3" s="1"/>
  <c r="EP12" i="3"/>
  <c r="EQ12" i="3" s="1"/>
  <c r="ER12" i="3" s="1"/>
  <c r="U12" i="3" s="1"/>
  <c r="A13" i="3"/>
  <c r="A14" i="7"/>
  <c r="I13" i="3"/>
  <c r="K13" i="3" s="1"/>
  <c r="AM13" i="3"/>
  <c r="AO13" i="3"/>
  <c r="D14" i="7" s="1"/>
  <c r="AP13" i="3"/>
  <c r="E14" i="7" s="1"/>
  <c r="AQ13" i="3"/>
  <c r="F14" i="7" s="1"/>
  <c r="AR13" i="3"/>
  <c r="H14" i="7" s="1"/>
  <c r="AS13" i="3"/>
  <c r="G14" i="7" s="1"/>
  <c r="EJ13" i="3"/>
  <c r="EK13" i="3" s="1"/>
  <c r="EL13" i="3" s="1"/>
  <c r="S13" i="3" s="1"/>
  <c r="EM13" i="3"/>
  <c r="EN13" i="3" s="1"/>
  <c r="EO13" i="3" s="1"/>
  <c r="T13" i="3" s="1"/>
  <c r="EP13" i="3"/>
  <c r="EQ13" i="3" s="1"/>
  <c r="ER13" i="3" s="1"/>
  <c r="U13" i="3" s="1"/>
  <c r="A14" i="3"/>
  <c r="A15" i="7"/>
  <c r="I14" i="3"/>
  <c r="J14" i="3" s="1"/>
  <c r="P14" i="3" s="1"/>
  <c r="AM14" i="3"/>
  <c r="AO14" i="3"/>
  <c r="D15" i="7" s="1"/>
  <c r="AP14" i="3"/>
  <c r="E15" i="7" s="1"/>
  <c r="AQ14" i="3"/>
  <c r="F15" i="7" s="1"/>
  <c r="AR14" i="3"/>
  <c r="H15" i="7" s="1"/>
  <c r="AS14" i="3"/>
  <c r="G15" i="7" s="1"/>
  <c r="EJ14" i="3"/>
  <c r="EK14" i="3" s="1"/>
  <c r="EL14" i="3" s="1"/>
  <c r="S14" i="3" s="1"/>
  <c r="EM14" i="3"/>
  <c r="EN14" i="3" s="1"/>
  <c r="EO14" i="3" s="1"/>
  <c r="T14" i="3" s="1"/>
  <c r="EP14" i="3"/>
  <c r="EQ14" i="3" s="1"/>
  <c r="ER14" i="3" s="1"/>
  <c r="U14" i="3" s="1"/>
  <c r="A15" i="3"/>
  <c r="A16" i="7"/>
  <c r="I15" i="3"/>
  <c r="J15" i="3" s="1"/>
  <c r="P15" i="3" s="1"/>
  <c r="AM15" i="3"/>
  <c r="AO15" i="3"/>
  <c r="D16" i="7" s="1"/>
  <c r="AP15" i="3"/>
  <c r="AQ15" i="3"/>
  <c r="F16" i="7" s="1"/>
  <c r="AR15" i="3"/>
  <c r="H16" i="7" s="1"/>
  <c r="AS15" i="3"/>
  <c r="G16" i="7" s="1"/>
  <c r="EJ15" i="3"/>
  <c r="EK15" i="3" s="1"/>
  <c r="EL15" i="3" s="1"/>
  <c r="S15" i="3" s="1"/>
  <c r="EM15" i="3"/>
  <c r="EN15" i="3" s="1"/>
  <c r="EO15" i="3" s="1"/>
  <c r="T15" i="3" s="1"/>
  <c r="EP15" i="3"/>
  <c r="EQ15" i="3" s="1"/>
  <c r="ER15" i="3" s="1"/>
  <c r="U15" i="3" s="1"/>
  <c r="A16" i="3"/>
  <c r="A17" i="7"/>
  <c r="I16" i="3"/>
  <c r="K16" i="3" s="1"/>
  <c r="AM16" i="3"/>
  <c r="AO16" i="3"/>
  <c r="D17" i="7" s="1"/>
  <c r="AP16" i="3"/>
  <c r="E17" i="7" s="1"/>
  <c r="AQ16" i="3"/>
  <c r="F17" i="7" s="1"/>
  <c r="AR16" i="3"/>
  <c r="H17" i="7" s="1"/>
  <c r="AS16" i="3"/>
  <c r="G17" i="7" s="1"/>
  <c r="EJ16" i="3"/>
  <c r="EK16" i="3" s="1"/>
  <c r="EL16" i="3" s="1"/>
  <c r="S16" i="3" s="1"/>
  <c r="EM16" i="3"/>
  <c r="EN16" i="3" s="1"/>
  <c r="EO16" i="3" s="1"/>
  <c r="T16" i="3" s="1"/>
  <c r="EP16" i="3"/>
  <c r="EQ16" i="3" s="1"/>
  <c r="ER16" i="3" s="1"/>
  <c r="U16" i="3" s="1"/>
  <c r="A17" i="3"/>
  <c r="A18" i="7"/>
  <c r="I17" i="3"/>
  <c r="J17" i="3" s="1"/>
  <c r="P17" i="3" s="1"/>
  <c r="AM17" i="3"/>
  <c r="AO17" i="3"/>
  <c r="D18" i="7" s="1"/>
  <c r="AP17" i="3"/>
  <c r="E18" i="7" s="1"/>
  <c r="AQ17" i="3"/>
  <c r="F18" i="7" s="1"/>
  <c r="AR17" i="3"/>
  <c r="H18" i="7" s="1"/>
  <c r="AS17" i="3"/>
  <c r="G18" i="7" s="1"/>
  <c r="EJ17" i="3"/>
  <c r="EK17" i="3" s="1"/>
  <c r="EL17" i="3" s="1"/>
  <c r="S17" i="3" s="1"/>
  <c r="EM17" i="3"/>
  <c r="EN17" i="3" s="1"/>
  <c r="EO17" i="3" s="1"/>
  <c r="T17" i="3" s="1"/>
  <c r="EP17" i="3"/>
  <c r="EQ17" i="3" s="1"/>
  <c r="ER17" i="3" s="1"/>
  <c r="U17" i="3" s="1"/>
  <c r="A18" i="3"/>
  <c r="A19" i="7"/>
  <c r="I18" i="3"/>
  <c r="K18" i="3" s="1"/>
  <c r="AM18" i="3"/>
  <c r="AO18" i="3"/>
  <c r="D19" i="7" s="1"/>
  <c r="AP18" i="3"/>
  <c r="E19" i="7" s="1"/>
  <c r="AQ18" i="3"/>
  <c r="F19" i="7" s="1"/>
  <c r="AR18" i="3"/>
  <c r="H19" i="7" s="1"/>
  <c r="AS18" i="3"/>
  <c r="G19" i="7" s="1"/>
  <c r="EJ18" i="3"/>
  <c r="EK18" i="3" s="1"/>
  <c r="EL18" i="3" s="1"/>
  <c r="S18" i="3" s="1"/>
  <c r="EM18" i="3"/>
  <c r="EN18" i="3" s="1"/>
  <c r="EO18" i="3" s="1"/>
  <c r="T18" i="3" s="1"/>
  <c r="EP18" i="3"/>
  <c r="EQ18" i="3" s="1"/>
  <c r="ER18" i="3" s="1"/>
  <c r="U18" i="3" s="1"/>
  <c r="A19" i="3"/>
  <c r="A20" i="7" s="1"/>
  <c r="I19" i="3"/>
  <c r="K19" i="3" s="1"/>
  <c r="AM19" i="3"/>
  <c r="AO19" i="3"/>
  <c r="D20" i="7" s="1"/>
  <c r="AP19" i="3"/>
  <c r="E20" i="7" s="1"/>
  <c r="AQ19" i="3"/>
  <c r="F20" i="7" s="1"/>
  <c r="AR19" i="3"/>
  <c r="H20" i="7" s="1"/>
  <c r="AS19" i="3"/>
  <c r="G20" i="7" s="1"/>
  <c r="EJ19" i="3"/>
  <c r="EK19" i="3" s="1"/>
  <c r="EL19" i="3" s="1"/>
  <c r="S19" i="3" s="1"/>
  <c r="EM19" i="3"/>
  <c r="EN19" i="3" s="1"/>
  <c r="EO19" i="3" s="1"/>
  <c r="T19" i="3" s="1"/>
  <c r="EP19" i="3"/>
  <c r="EQ19" i="3" s="1"/>
  <c r="ER19" i="3" s="1"/>
  <c r="U19" i="3" s="1"/>
  <c r="A20" i="3"/>
  <c r="A21" i="7" s="1"/>
  <c r="I20" i="3"/>
  <c r="K20" i="3" s="1"/>
  <c r="AM20" i="3"/>
  <c r="AO20" i="3"/>
  <c r="D21" i="7" s="1"/>
  <c r="AP20" i="3"/>
  <c r="E21" i="7" s="1"/>
  <c r="AQ20" i="3"/>
  <c r="F21" i="7" s="1"/>
  <c r="AR20" i="3"/>
  <c r="H21" i="7" s="1"/>
  <c r="AS20" i="3"/>
  <c r="G21" i="7" s="1"/>
  <c r="EJ20" i="3"/>
  <c r="EK20" i="3" s="1"/>
  <c r="EL20" i="3" s="1"/>
  <c r="S20" i="3" s="1"/>
  <c r="EM20" i="3"/>
  <c r="EN20" i="3" s="1"/>
  <c r="EO20" i="3" s="1"/>
  <c r="T20" i="3" s="1"/>
  <c r="EP20" i="3"/>
  <c r="EQ20" i="3" s="1"/>
  <c r="ER20" i="3" s="1"/>
  <c r="U20" i="3" s="1"/>
  <c r="A21" i="3"/>
  <c r="A22" i="7" s="1"/>
  <c r="I21" i="3"/>
  <c r="K21" i="3" s="1"/>
  <c r="AM21" i="3"/>
  <c r="AO21" i="3"/>
  <c r="D22" i="7" s="1"/>
  <c r="AP21" i="3"/>
  <c r="E22" i="7" s="1"/>
  <c r="AQ21" i="3"/>
  <c r="F22" i="7" s="1"/>
  <c r="AR21" i="3"/>
  <c r="H22" i="7" s="1"/>
  <c r="AS21" i="3"/>
  <c r="G22" i="7" s="1"/>
  <c r="EJ21" i="3"/>
  <c r="EK21" i="3" s="1"/>
  <c r="EL21" i="3" s="1"/>
  <c r="EM21" i="3"/>
  <c r="EN21" i="3" s="1"/>
  <c r="EO21" i="3" s="1"/>
  <c r="T21" i="3" s="1"/>
  <c r="EP21" i="3"/>
  <c r="EQ21" i="3" s="1"/>
  <c r="ER21" i="3" s="1"/>
  <c r="U21" i="3" s="1"/>
  <c r="A22" i="3"/>
  <c r="A23" i="7" s="1"/>
  <c r="I22" i="3"/>
  <c r="J22" i="3" s="1"/>
  <c r="AM22" i="3"/>
  <c r="AO22" i="3"/>
  <c r="D23" i="7" s="1"/>
  <c r="AP22" i="3"/>
  <c r="E23" i="7" s="1"/>
  <c r="AQ22" i="3"/>
  <c r="F23" i="7" s="1"/>
  <c r="AR22" i="3"/>
  <c r="H23" i="7" s="1"/>
  <c r="AS22" i="3"/>
  <c r="G23" i="7" s="1"/>
  <c r="EJ22" i="3"/>
  <c r="EK22" i="3" s="1"/>
  <c r="EL22" i="3" s="1"/>
  <c r="S22" i="3" s="1"/>
  <c r="EM22" i="3"/>
  <c r="EN22" i="3" s="1"/>
  <c r="EO22" i="3" s="1"/>
  <c r="T22" i="3" s="1"/>
  <c r="EP22" i="3"/>
  <c r="EQ22" i="3" s="1"/>
  <c r="ER22" i="3" s="1"/>
  <c r="U22" i="3" s="1"/>
  <c r="A23" i="3"/>
  <c r="A24" i="7" s="1"/>
  <c r="I23" i="3"/>
  <c r="J23" i="3" s="1"/>
  <c r="AM23" i="3"/>
  <c r="AO23" i="3"/>
  <c r="D24" i="7" s="1"/>
  <c r="AP23" i="3"/>
  <c r="E24" i="7" s="1"/>
  <c r="AQ23" i="3"/>
  <c r="F24" i="7" s="1"/>
  <c r="AR23" i="3"/>
  <c r="H24" i="7" s="1"/>
  <c r="AS23" i="3"/>
  <c r="G24" i="7" s="1"/>
  <c r="EJ23" i="3"/>
  <c r="EK23" i="3" s="1"/>
  <c r="EL23" i="3" s="1"/>
  <c r="S23" i="3" s="1"/>
  <c r="EM23" i="3"/>
  <c r="EN23" i="3" s="1"/>
  <c r="EO23" i="3" s="1"/>
  <c r="T23" i="3" s="1"/>
  <c r="EP23" i="3"/>
  <c r="EQ23" i="3" s="1"/>
  <c r="ER23" i="3" s="1"/>
  <c r="U23" i="3" s="1"/>
  <c r="A24" i="3"/>
  <c r="A25" i="7" s="1"/>
  <c r="I24" i="3"/>
  <c r="J24" i="3" s="1"/>
  <c r="AM24" i="3"/>
  <c r="AO24" i="3"/>
  <c r="D25" i="7" s="1"/>
  <c r="AP24" i="3"/>
  <c r="E25" i="7" s="1"/>
  <c r="AQ24" i="3"/>
  <c r="F25" i="7" s="1"/>
  <c r="AR24" i="3"/>
  <c r="H25" i="7" s="1"/>
  <c r="AS24" i="3"/>
  <c r="G25" i="7" s="1"/>
  <c r="EJ24" i="3"/>
  <c r="EK24" i="3" s="1"/>
  <c r="EL24" i="3" s="1"/>
  <c r="S24" i="3" s="1"/>
  <c r="EM24" i="3"/>
  <c r="EN24" i="3" s="1"/>
  <c r="EO24" i="3" s="1"/>
  <c r="T24" i="3" s="1"/>
  <c r="EP24" i="3"/>
  <c r="EQ24" i="3" s="1"/>
  <c r="ER24" i="3" s="1"/>
  <c r="U24" i="3" s="1"/>
  <c r="A25" i="3"/>
  <c r="A26" i="7" s="1"/>
  <c r="I25" i="3"/>
  <c r="K25" i="3" s="1"/>
  <c r="AM25" i="3"/>
  <c r="AO25" i="3"/>
  <c r="D26" i="7" s="1"/>
  <c r="AP25" i="3"/>
  <c r="E26" i="7" s="1"/>
  <c r="AQ25" i="3"/>
  <c r="F26" i="7" s="1"/>
  <c r="AR25" i="3"/>
  <c r="H26" i="7" s="1"/>
  <c r="AS25" i="3"/>
  <c r="G26" i="7" s="1"/>
  <c r="EJ25" i="3"/>
  <c r="EK25" i="3" s="1"/>
  <c r="EL25" i="3" s="1"/>
  <c r="S25" i="3" s="1"/>
  <c r="EM25" i="3"/>
  <c r="EN25" i="3" s="1"/>
  <c r="EO25" i="3" s="1"/>
  <c r="T25" i="3" s="1"/>
  <c r="EP25" i="3"/>
  <c r="EQ25" i="3" s="1"/>
  <c r="ER25" i="3" s="1"/>
  <c r="U25" i="3" s="1"/>
  <c r="A26" i="3"/>
  <c r="A27" i="7" s="1"/>
  <c r="I26" i="3"/>
  <c r="J26" i="3" s="1"/>
  <c r="P26" i="3" s="1"/>
  <c r="AM26" i="3"/>
  <c r="AO26" i="3"/>
  <c r="D27" i="7" s="1"/>
  <c r="AP26" i="3"/>
  <c r="E27" i="7" s="1"/>
  <c r="AQ26" i="3"/>
  <c r="F27" i="7" s="1"/>
  <c r="AR26" i="3"/>
  <c r="H27" i="7" s="1"/>
  <c r="AS26" i="3"/>
  <c r="G27" i="7" s="1"/>
  <c r="EJ26" i="3"/>
  <c r="EK26" i="3" s="1"/>
  <c r="EL26" i="3" s="1"/>
  <c r="S26" i="3" s="1"/>
  <c r="EM26" i="3"/>
  <c r="EN26" i="3" s="1"/>
  <c r="EO26" i="3" s="1"/>
  <c r="T26" i="3" s="1"/>
  <c r="EP26" i="3"/>
  <c r="EQ26" i="3" s="1"/>
  <c r="ER26" i="3" s="1"/>
  <c r="U26" i="3" s="1"/>
  <c r="A27" i="3"/>
  <c r="A28" i="7" s="1"/>
  <c r="I27" i="3"/>
  <c r="J27" i="3" s="1"/>
  <c r="P27" i="3" s="1"/>
  <c r="AM27" i="3"/>
  <c r="AO27" i="3"/>
  <c r="D28" i="7" s="1"/>
  <c r="AP27" i="3"/>
  <c r="E28" i="7" s="1"/>
  <c r="AQ27" i="3"/>
  <c r="F28" i="7" s="1"/>
  <c r="AR27" i="3"/>
  <c r="H28" i="7" s="1"/>
  <c r="AS27" i="3"/>
  <c r="G28" i="7" s="1"/>
  <c r="EJ27" i="3"/>
  <c r="EK27" i="3" s="1"/>
  <c r="EL27" i="3" s="1"/>
  <c r="S27" i="3" s="1"/>
  <c r="EM27" i="3"/>
  <c r="EN27" i="3" s="1"/>
  <c r="EO27" i="3" s="1"/>
  <c r="T27" i="3" s="1"/>
  <c r="EP27" i="3"/>
  <c r="EQ27" i="3" s="1"/>
  <c r="ER27" i="3" s="1"/>
  <c r="U27" i="3" s="1"/>
  <c r="A28" i="3"/>
  <c r="A29" i="7"/>
  <c r="I28" i="3"/>
  <c r="J28" i="3" s="1"/>
  <c r="P28" i="3" s="1"/>
  <c r="AM28" i="3"/>
  <c r="AO28" i="3"/>
  <c r="D29" i="7" s="1"/>
  <c r="AP28" i="3"/>
  <c r="E29" i="7" s="1"/>
  <c r="AQ28" i="3"/>
  <c r="F29" i="7" s="1"/>
  <c r="AR28" i="3"/>
  <c r="H29" i="7" s="1"/>
  <c r="AS28" i="3"/>
  <c r="G29" i="7" s="1"/>
  <c r="EJ28" i="3"/>
  <c r="EK28" i="3" s="1"/>
  <c r="EL28" i="3" s="1"/>
  <c r="S28" i="3" s="1"/>
  <c r="EM28" i="3"/>
  <c r="EN28" i="3" s="1"/>
  <c r="EO28" i="3" s="1"/>
  <c r="T28" i="3" s="1"/>
  <c r="EP28" i="3"/>
  <c r="EQ28" i="3" s="1"/>
  <c r="ER28" i="3" s="1"/>
  <c r="U28" i="3" s="1"/>
  <c r="A29" i="3"/>
  <c r="A30" i="7" s="1"/>
  <c r="I29" i="3"/>
  <c r="K29" i="3" s="1"/>
  <c r="AM29" i="3"/>
  <c r="AO29" i="3"/>
  <c r="D30" i="7" s="1"/>
  <c r="AP29" i="3"/>
  <c r="E30" i="7" s="1"/>
  <c r="AQ29" i="3"/>
  <c r="F30" i="7" s="1"/>
  <c r="AR29" i="3"/>
  <c r="H30" i="7" s="1"/>
  <c r="AS29" i="3"/>
  <c r="G30" i="7" s="1"/>
  <c r="EJ29" i="3"/>
  <c r="EK29" i="3" s="1"/>
  <c r="EL29" i="3" s="1"/>
  <c r="S29" i="3" s="1"/>
  <c r="EM29" i="3"/>
  <c r="EN29" i="3" s="1"/>
  <c r="EO29" i="3" s="1"/>
  <c r="T29" i="3" s="1"/>
  <c r="EP29" i="3"/>
  <c r="EQ29" i="3" s="1"/>
  <c r="ER29" i="3" s="1"/>
  <c r="U29" i="3" s="1"/>
  <c r="A30" i="3"/>
  <c r="A31" i="7"/>
  <c r="I30" i="3"/>
  <c r="K30" i="3" s="1"/>
  <c r="AM30" i="3"/>
  <c r="AO30" i="3"/>
  <c r="D31" i="7" s="1"/>
  <c r="AP30" i="3"/>
  <c r="E31" i="7" s="1"/>
  <c r="AQ30" i="3"/>
  <c r="F31" i="7" s="1"/>
  <c r="AR30" i="3"/>
  <c r="H31" i="7" s="1"/>
  <c r="AS30" i="3"/>
  <c r="G31" i="7" s="1"/>
  <c r="EJ30" i="3"/>
  <c r="EK30" i="3" s="1"/>
  <c r="EL30" i="3" s="1"/>
  <c r="S30" i="3" s="1"/>
  <c r="EM30" i="3"/>
  <c r="EN30" i="3" s="1"/>
  <c r="EO30" i="3" s="1"/>
  <c r="T30" i="3" s="1"/>
  <c r="EP30" i="3"/>
  <c r="EQ30" i="3" s="1"/>
  <c r="ER30" i="3" s="1"/>
  <c r="U30" i="3" s="1"/>
  <c r="A31" i="3"/>
  <c r="A32" i="7" s="1"/>
  <c r="I31" i="3"/>
  <c r="K31" i="3" s="1"/>
  <c r="N31" i="3" s="1"/>
  <c r="AM31" i="3"/>
  <c r="AO31" i="3"/>
  <c r="D32" i="7" s="1"/>
  <c r="AP31" i="3"/>
  <c r="E32" i="7" s="1"/>
  <c r="AQ31" i="3"/>
  <c r="F32" i="7" s="1"/>
  <c r="AR31" i="3"/>
  <c r="H32" i="7" s="1"/>
  <c r="AS31" i="3"/>
  <c r="G32" i="7" s="1"/>
  <c r="EJ31" i="3"/>
  <c r="EK31" i="3" s="1"/>
  <c r="EL31" i="3" s="1"/>
  <c r="S31" i="3" s="1"/>
  <c r="EM31" i="3"/>
  <c r="EN31" i="3" s="1"/>
  <c r="EO31" i="3" s="1"/>
  <c r="T31" i="3" s="1"/>
  <c r="EP31" i="3"/>
  <c r="EQ31" i="3" s="1"/>
  <c r="ER31" i="3" s="1"/>
  <c r="U31" i="3" s="1"/>
  <c r="A32" i="3"/>
  <c r="A33" i="7"/>
  <c r="I32" i="3"/>
  <c r="K32" i="3" s="1"/>
  <c r="N32" i="3" s="1"/>
  <c r="AM32" i="3"/>
  <c r="AO32" i="3"/>
  <c r="D33" i="7" s="1"/>
  <c r="AP32" i="3"/>
  <c r="E33" i="7" s="1"/>
  <c r="AQ32" i="3"/>
  <c r="F33" i="7" s="1"/>
  <c r="AR32" i="3"/>
  <c r="H33" i="7" s="1"/>
  <c r="AS32" i="3"/>
  <c r="G33" i="7" s="1"/>
  <c r="EJ32" i="3"/>
  <c r="EK32" i="3" s="1"/>
  <c r="EL32" i="3" s="1"/>
  <c r="S32" i="3" s="1"/>
  <c r="EM32" i="3"/>
  <c r="EN32" i="3" s="1"/>
  <c r="EO32" i="3" s="1"/>
  <c r="T32" i="3" s="1"/>
  <c r="EP32" i="3"/>
  <c r="EQ32" i="3" s="1"/>
  <c r="ER32" i="3" s="1"/>
  <c r="U32" i="3" s="1"/>
  <c r="A33" i="3"/>
  <c r="A34" i="7" s="1"/>
  <c r="I33" i="3"/>
  <c r="K33" i="3" s="1"/>
  <c r="N33" i="3" s="1"/>
  <c r="AM33" i="3"/>
  <c r="AO33" i="3"/>
  <c r="D34" i="7" s="1"/>
  <c r="AP33" i="3"/>
  <c r="E34" i="7" s="1"/>
  <c r="AQ33" i="3"/>
  <c r="F34" i="7" s="1"/>
  <c r="AR33" i="3"/>
  <c r="H34" i="7" s="1"/>
  <c r="AS33" i="3"/>
  <c r="G34" i="7" s="1"/>
  <c r="EJ33" i="3"/>
  <c r="EK33" i="3" s="1"/>
  <c r="EL33" i="3" s="1"/>
  <c r="S33" i="3" s="1"/>
  <c r="EM33" i="3"/>
  <c r="EN33" i="3" s="1"/>
  <c r="EO33" i="3" s="1"/>
  <c r="T33" i="3" s="1"/>
  <c r="EP33" i="3"/>
  <c r="EQ33" i="3" s="1"/>
  <c r="ER33" i="3" s="1"/>
  <c r="U33" i="3" s="1"/>
  <c r="A34" i="3"/>
  <c r="A35" i="7"/>
  <c r="I34" i="3"/>
  <c r="J34" i="3" s="1"/>
  <c r="P34" i="3" s="1"/>
  <c r="AM34" i="3"/>
  <c r="AO34" i="3"/>
  <c r="D35" i="7" s="1"/>
  <c r="AP34" i="3"/>
  <c r="E35" i="7" s="1"/>
  <c r="AQ34" i="3"/>
  <c r="F35" i="7" s="1"/>
  <c r="AR34" i="3"/>
  <c r="H35" i="7" s="1"/>
  <c r="AS34" i="3"/>
  <c r="G35" i="7" s="1"/>
  <c r="EJ34" i="3"/>
  <c r="EK34" i="3" s="1"/>
  <c r="EL34" i="3" s="1"/>
  <c r="S34" i="3" s="1"/>
  <c r="EM34" i="3"/>
  <c r="EN34" i="3" s="1"/>
  <c r="EO34" i="3" s="1"/>
  <c r="T34" i="3" s="1"/>
  <c r="EP34" i="3"/>
  <c r="EQ34" i="3" s="1"/>
  <c r="ER34" i="3" s="1"/>
  <c r="U34" i="3" s="1"/>
  <c r="A35" i="3"/>
  <c r="A36" i="7" s="1"/>
  <c r="I35" i="3"/>
  <c r="K35" i="3" s="1"/>
  <c r="N35" i="3" s="1"/>
  <c r="AM35" i="3"/>
  <c r="AO35" i="3"/>
  <c r="D36" i="7" s="1"/>
  <c r="AP35" i="3"/>
  <c r="E36" i="7" s="1"/>
  <c r="AQ35" i="3"/>
  <c r="F36" i="7" s="1"/>
  <c r="AR35" i="3"/>
  <c r="H36" i="7" s="1"/>
  <c r="AS35" i="3"/>
  <c r="G36" i="7" s="1"/>
  <c r="EJ35" i="3"/>
  <c r="EK35" i="3" s="1"/>
  <c r="EL35" i="3" s="1"/>
  <c r="S35" i="3" s="1"/>
  <c r="EM35" i="3"/>
  <c r="EN35" i="3" s="1"/>
  <c r="EO35" i="3" s="1"/>
  <c r="T35" i="3" s="1"/>
  <c r="EP35" i="3"/>
  <c r="EQ35" i="3" s="1"/>
  <c r="ER35" i="3" s="1"/>
  <c r="U35" i="3" s="1"/>
  <c r="A36" i="3"/>
  <c r="A37" i="7"/>
  <c r="I36" i="3"/>
  <c r="K36" i="3" s="1"/>
  <c r="N36" i="3" s="1"/>
  <c r="AM36" i="3"/>
  <c r="AO36" i="3"/>
  <c r="D37" i="7" s="1"/>
  <c r="AP36" i="3"/>
  <c r="E37" i="7" s="1"/>
  <c r="AQ36" i="3"/>
  <c r="F37" i="7" s="1"/>
  <c r="AR36" i="3"/>
  <c r="H37" i="7" s="1"/>
  <c r="AS36" i="3"/>
  <c r="G37" i="7" s="1"/>
  <c r="EJ36" i="3"/>
  <c r="EK36" i="3" s="1"/>
  <c r="EL36" i="3" s="1"/>
  <c r="S36" i="3" s="1"/>
  <c r="EM36" i="3"/>
  <c r="EN36" i="3" s="1"/>
  <c r="EO36" i="3" s="1"/>
  <c r="T36" i="3" s="1"/>
  <c r="EP36" i="3"/>
  <c r="EQ36" i="3" s="1"/>
  <c r="ER36" i="3" s="1"/>
  <c r="U36" i="3" s="1"/>
  <c r="A37" i="3"/>
  <c r="A38" i="7" s="1"/>
  <c r="I37" i="3"/>
  <c r="AM37" i="3"/>
  <c r="AO37" i="3"/>
  <c r="D38" i="7" s="1"/>
  <c r="AP37" i="3"/>
  <c r="E38" i="7" s="1"/>
  <c r="AQ37" i="3"/>
  <c r="F38" i="7" s="1"/>
  <c r="AR37" i="3"/>
  <c r="H38" i="7" s="1"/>
  <c r="AS37" i="3"/>
  <c r="G38" i="7" s="1"/>
  <c r="EJ37" i="3"/>
  <c r="EK37" i="3" s="1"/>
  <c r="EL37" i="3" s="1"/>
  <c r="S37" i="3" s="1"/>
  <c r="EM37" i="3"/>
  <c r="EN37" i="3" s="1"/>
  <c r="EO37" i="3" s="1"/>
  <c r="T37" i="3" s="1"/>
  <c r="EP37" i="3"/>
  <c r="EQ37" i="3" s="1"/>
  <c r="ER37" i="3" s="1"/>
  <c r="U37" i="3" s="1"/>
  <c r="A38" i="3"/>
  <c r="A41" i="7"/>
  <c r="I38" i="3"/>
  <c r="J38" i="3" s="1"/>
  <c r="P38" i="3" s="1"/>
  <c r="AM38" i="3"/>
  <c r="AO38" i="3"/>
  <c r="D41" i="7" s="1"/>
  <c r="AP38" i="3"/>
  <c r="E41" i="7" s="1"/>
  <c r="AQ38" i="3"/>
  <c r="F41" i="7" s="1"/>
  <c r="AR38" i="3"/>
  <c r="H41" i="7" s="1"/>
  <c r="AS38" i="3"/>
  <c r="G41" i="7" s="1"/>
  <c r="EJ38" i="3"/>
  <c r="EK38" i="3" s="1"/>
  <c r="EL38" i="3" s="1"/>
  <c r="S38" i="3" s="1"/>
  <c r="EM38" i="3"/>
  <c r="EN38" i="3" s="1"/>
  <c r="EO38" i="3" s="1"/>
  <c r="T38" i="3" s="1"/>
  <c r="EP38" i="3"/>
  <c r="EQ38" i="3" s="1"/>
  <c r="ER38" i="3" s="1"/>
  <c r="U38" i="3" s="1"/>
  <c r="A39" i="3"/>
  <c r="A42" i="7" s="1"/>
  <c r="I39" i="3"/>
  <c r="J39" i="3"/>
  <c r="P39" i="3" s="1"/>
  <c r="AM39" i="3"/>
  <c r="AO39" i="3"/>
  <c r="D42" i="7" s="1"/>
  <c r="AP39" i="3"/>
  <c r="E42" i="7" s="1"/>
  <c r="AQ39" i="3"/>
  <c r="F42" i="7" s="1"/>
  <c r="AR39" i="3"/>
  <c r="H42" i="7" s="1"/>
  <c r="AS39" i="3"/>
  <c r="G42" i="7" s="1"/>
  <c r="EJ39" i="3"/>
  <c r="EK39" i="3" s="1"/>
  <c r="EL39" i="3" s="1"/>
  <c r="S39" i="3" s="1"/>
  <c r="EM39" i="3"/>
  <c r="EN39" i="3" s="1"/>
  <c r="EO39" i="3" s="1"/>
  <c r="T39" i="3" s="1"/>
  <c r="EP39" i="3"/>
  <c r="EQ39" i="3" s="1"/>
  <c r="ER39" i="3" s="1"/>
  <c r="U39" i="3" s="1"/>
  <c r="A40" i="3"/>
  <c r="A43" i="7" s="1"/>
  <c r="I40" i="3"/>
  <c r="K40" i="3"/>
  <c r="N40" i="3" s="1"/>
  <c r="AM40" i="3"/>
  <c r="AO40" i="3"/>
  <c r="D43" i="7" s="1"/>
  <c r="AP40" i="3"/>
  <c r="E43" i="7" s="1"/>
  <c r="AQ40" i="3"/>
  <c r="F43" i="7" s="1"/>
  <c r="AR40" i="3"/>
  <c r="H43" i="7" s="1"/>
  <c r="AS40" i="3"/>
  <c r="G43" i="7" s="1"/>
  <c r="EJ40" i="3"/>
  <c r="EK40" i="3" s="1"/>
  <c r="EL40" i="3" s="1"/>
  <c r="S40" i="3" s="1"/>
  <c r="EM40" i="3"/>
  <c r="EN40" i="3" s="1"/>
  <c r="EO40" i="3" s="1"/>
  <c r="T40" i="3" s="1"/>
  <c r="EP40" i="3"/>
  <c r="EQ40" i="3" s="1"/>
  <c r="ER40" i="3" s="1"/>
  <c r="U40" i="3" s="1"/>
  <c r="A41" i="3"/>
  <c r="A44" i="7" s="1"/>
  <c r="I41" i="3"/>
  <c r="K41" i="3" s="1"/>
  <c r="N41" i="3" s="1"/>
  <c r="AM41" i="3"/>
  <c r="AO41" i="3"/>
  <c r="D44" i="7" s="1"/>
  <c r="AP41" i="3"/>
  <c r="E44" i="7" s="1"/>
  <c r="AQ41" i="3"/>
  <c r="F44" i="7" s="1"/>
  <c r="AR41" i="3"/>
  <c r="H44" i="7" s="1"/>
  <c r="AS41" i="3"/>
  <c r="G44" i="7" s="1"/>
  <c r="EJ41" i="3"/>
  <c r="EK41" i="3" s="1"/>
  <c r="EL41" i="3" s="1"/>
  <c r="S41" i="3" s="1"/>
  <c r="EM41" i="3"/>
  <c r="EN41" i="3" s="1"/>
  <c r="EO41" i="3" s="1"/>
  <c r="T41" i="3" s="1"/>
  <c r="EP41" i="3"/>
  <c r="EQ41" i="3" s="1"/>
  <c r="ER41" i="3" s="1"/>
  <c r="U41" i="3" s="1"/>
  <c r="A42" i="3"/>
  <c r="A45" i="7"/>
  <c r="I42" i="3"/>
  <c r="J42" i="3" s="1"/>
  <c r="P42" i="3" s="1"/>
  <c r="AM42" i="3"/>
  <c r="AO42" i="3"/>
  <c r="D45" i="7" s="1"/>
  <c r="AP42" i="3"/>
  <c r="E45" i="7" s="1"/>
  <c r="AQ42" i="3"/>
  <c r="F45" i="7" s="1"/>
  <c r="AR42" i="3"/>
  <c r="H45" i="7" s="1"/>
  <c r="AS42" i="3"/>
  <c r="G45" i="7" s="1"/>
  <c r="EJ42" i="3"/>
  <c r="EK42" i="3" s="1"/>
  <c r="EL42" i="3" s="1"/>
  <c r="S42" i="3" s="1"/>
  <c r="EM42" i="3"/>
  <c r="EN42" i="3" s="1"/>
  <c r="EO42" i="3" s="1"/>
  <c r="T42" i="3" s="1"/>
  <c r="EP42" i="3"/>
  <c r="EQ42" i="3" s="1"/>
  <c r="ER42" i="3" s="1"/>
  <c r="U42" i="3" s="1"/>
  <c r="A43" i="3"/>
  <c r="A46" i="7" s="1"/>
  <c r="I43" i="3"/>
  <c r="K43" i="3" s="1"/>
  <c r="N43" i="3" s="1"/>
  <c r="AM43" i="3"/>
  <c r="AO43" i="3"/>
  <c r="D46" i="7" s="1"/>
  <c r="AP43" i="3"/>
  <c r="E46" i="7" s="1"/>
  <c r="AQ43" i="3"/>
  <c r="F46" i="7" s="1"/>
  <c r="AR43" i="3"/>
  <c r="H46" i="7" s="1"/>
  <c r="AS43" i="3"/>
  <c r="G46" i="7" s="1"/>
  <c r="EJ43" i="3"/>
  <c r="EK43" i="3" s="1"/>
  <c r="EL43" i="3" s="1"/>
  <c r="S43" i="3" s="1"/>
  <c r="EM43" i="3"/>
  <c r="EN43" i="3" s="1"/>
  <c r="EO43" i="3" s="1"/>
  <c r="T43" i="3" s="1"/>
  <c r="EP43" i="3"/>
  <c r="EQ43" i="3" s="1"/>
  <c r="ER43" i="3" s="1"/>
  <c r="U43" i="3" s="1"/>
  <c r="A44" i="3"/>
  <c r="A47" i="7" s="1"/>
  <c r="I44" i="3"/>
  <c r="K44" i="3"/>
  <c r="N44" i="3" s="1"/>
  <c r="AM44" i="3"/>
  <c r="AO44" i="3"/>
  <c r="D47" i="7" s="1"/>
  <c r="AP44" i="3"/>
  <c r="E47" i="7" s="1"/>
  <c r="AQ44" i="3"/>
  <c r="F47" i="7" s="1"/>
  <c r="AR44" i="3"/>
  <c r="H47" i="7" s="1"/>
  <c r="AS44" i="3"/>
  <c r="G47" i="7" s="1"/>
  <c r="EJ44" i="3"/>
  <c r="EK44" i="3" s="1"/>
  <c r="EL44" i="3" s="1"/>
  <c r="S44" i="3" s="1"/>
  <c r="EM44" i="3"/>
  <c r="EN44" i="3" s="1"/>
  <c r="EO44" i="3" s="1"/>
  <c r="T44" i="3" s="1"/>
  <c r="EP44" i="3"/>
  <c r="EQ44" i="3" s="1"/>
  <c r="ER44" i="3" s="1"/>
  <c r="U44" i="3" s="1"/>
  <c r="A45" i="3"/>
  <c r="A48" i="7" s="1"/>
  <c r="I45" i="3"/>
  <c r="J45" i="3"/>
  <c r="P45" i="3" s="1"/>
  <c r="AM45" i="3"/>
  <c r="AO45" i="3"/>
  <c r="D48" i="7" s="1"/>
  <c r="AP45" i="3"/>
  <c r="E48" i="7" s="1"/>
  <c r="AQ45" i="3"/>
  <c r="F48" i="7" s="1"/>
  <c r="AR45" i="3"/>
  <c r="H48" i="7" s="1"/>
  <c r="AS45" i="3"/>
  <c r="G48" i="7" s="1"/>
  <c r="EJ45" i="3"/>
  <c r="EK45" i="3" s="1"/>
  <c r="EL45" i="3" s="1"/>
  <c r="S45" i="3" s="1"/>
  <c r="EM45" i="3"/>
  <c r="EN45" i="3" s="1"/>
  <c r="EO45" i="3" s="1"/>
  <c r="T45" i="3" s="1"/>
  <c r="EP45" i="3"/>
  <c r="EQ45" i="3" s="1"/>
  <c r="ER45" i="3" s="1"/>
  <c r="U45" i="3" s="1"/>
  <c r="A46" i="3"/>
  <c r="A49" i="7"/>
  <c r="I46" i="3"/>
  <c r="J46" i="3" s="1"/>
  <c r="P46" i="3" s="1"/>
  <c r="AM46" i="3"/>
  <c r="AO46" i="3"/>
  <c r="D49" i="7" s="1"/>
  <c r="AP46" i="3"/>
  <c r="E49" i="7" s="1"/>
  <c r="AQ46" i="3"/>
  <c r="F49" i="7" s="1"/>
  <c r="AR46" i="3"/>
  <c r="H49" i="7" s="1"/>
  <c r="AS46" i="3"/>
  <c r="G49" i="7" s="1"/>
  <c r="EJ46" i="3"/>
  <c r="EK46" i="3" s="1"/>
  <c r="EL46" i="3" s="1"/>
  <c r="S46" i="3" s="1"/>
  <c r="EM46" i="3"/>
  <c r="EN46" i="3" s="1"/>
  <c r="EO46" i="3" s="1"/>
  <c r="T46" i="3" s="1"/>
  <c r="EP46" i="3"/>
  <c r="EQ46" i="3" s="1"/>
  <c r="ER46" i="3" s="1"/>
  <c r="U46" i="3" s="1"/>
  <c r="A47" i="3"/>
  <c r="A50" i="7" s="1"/>
  <c r="I47" i="3"/>
  <c r="J47" i="3" s="1"/>
  <c r="P47" i="3" s="1"/>
  <c r="AM47" i="3"/>
  <c r="AO47" i="3"/>
  <c r="D50" i="7" s="1"/>
  <c r="AP47" i="3"/>
  <c r="E50" i="7" s="1"/>
  <c r="AQ47" i="3"/>
  <c r="F50" i="7" s="1"/>
  <c r="AR47" i="3"/>
  <c r="H50" i="7" s="1"/>
  <c r="AS47" i="3"/>
  <c r="G50" i="7" s="1"/>
  <c r="EJ47" i="3"/>
  <c r="EK47" i="3" s="1"/>
  <c r="EL47" i="3" s="1"/>
  <c r="S47" i="3" s="1"/>
  <c r="EM47" i="3"/>
  <c r="EN47" i="3" s="1"/>
  <c r="EO47" i="3" s="1"/>
  <c r="T47" i="3" s="1"/>
  <c r="EP47" i="3"/>
  <c r="EQ47" i="3" s="1"/>
  <c r="ER47" i="3" s="1"/>
  <c r="U47" i="3" s="1"/>
  <c r="A48" i="3"/>
  <c r="A51" i="7" s="1"/>
  <c r="I48" i="3"/>
  <c r="K48" i="3"/>
  <c r="N48" i="3" s="1"/>
  <c r="AM48" i="3"/>
  <c r="AO48" i="3"/>
  <c r="D51" i="7" s="1"/>
  <c r="AP48" i="3"/>
  <c r="E51" i="7" s="1"/>
  <c r="AQ48" i="3"/>
  <c r="F51" i="7" s="1"/>
  <c r="AR48" i="3"/>
  <c r="H51" i="7" s="1"/>
  <c r="AS48" i="3"/>
  <c r="G51" i="7" s="1"/>
  <c r="EJ48" i="3"/>
  <c r="EK48" i="3" s="1"/>
  <c r="EL48" i="3" s="1"/>
  <c r="S48" i="3" s="1"/>
  <c r="EM48" i="3"/>
  <c r="EN48" i="3" s="1"/>
  <c r="EO48" i="3" s="1"/>
  <c r="T48" i="3" s="1"/>
  <c r="EP48" i="3"/>
  <c r="EQ48" i="3" s="1"/>
  <c r="ER48" i="3" s="1"/>
  <c r="U48" i="3" s="1"/>
  <c r="A49" i="3"/>
  <c r="A52" i="7" s="1"/>
  <c r="I49" i="3"/>
  <c r="K49" i="3" s="1"/>
  <c r="N49" i="3" s="1"/>
  <c r="AM49" i="3"/>
  <c r="AO49" i="3"/>
  <c r="D52" i="7" s="1"/>
  <c r="AP49" i="3"/>
  <c r="E52" i="7" s="1"/>
  <c r="AQ49" i="3"/>
  <c r="F52" i="7" s="1"/>
  <c r="AR49" i="3"/>
  <c r="H52" i="7" s="1"/>
  <c r="AS49" i="3"/>
  <c r="G52" i="7" s="1"/>
  <c r="EJ49" i="3"/>
  <c r="EK49" i="3" s="1"/>
  <c r="EL49" i="3" s="1"/>
  <c r="S49" i="3" s="1"/>
  <c r="EM49" i="3"/>
  <c r="EN49" i="3" s="1"/>
  <c r="EO49" i="3" s="1"/>
  <c r="T49" i="3" s="1"/>
  <c r="EP49" i="3"/>
  <c r="EQ49" i="3" s="1"/>
  <c r="ER49" i="3" s="1"/>
  <c r="U49" i="3" s="1"/>
  <c r="A50" i="3"/>
  <c r="A53" i="7"/>
  <c r="I50" i="3"/>
  <c r="K50" i="3" s="1"/>
  <c r="N50" i="3" s="1"/>
  <c r="AM50" i="3"/>
  <c r="AO50" i="3"/>
  <c r="D53" i="7" s="1"/>
  <c r="AP50" i="3"/>
  <c r="E53" i="7" s="1"/>
  <c r="AQ50" i="3"/>
  <c r="F53" i="7" s="1"/>
  <c r="AR50" i="3"/>
  <c r="H53" i="7" s="1"/>
  <c r="AS50" i="3"/>
  <c r="G53" i="7" s="1"/>
  <c r="EJ50" i="3"/>
  <c r="EK50" i="3" s="1"/>
  <c r="EL50" i="3" s="1"/>
  <c r="S50" i="3" s="1"/>
  <c r="EM50" i="3"/>
  <c r="EN50" i="3" s="1"/>
  <c r="EO50" i="3" s="1"/>
  <c r="T50" i="3" s="1"/>
  <c r="EP50" i="3"/>
  <c r="EQ50" i="3" s="1"/>
  <c r="ER50" i="3" s="1"/>
  <c r="U50" i="3" s="1"/>
  <c r="A51" i="3"/>
  <c r="A54" i="7" s="1"/>
  <c r="I51" i="3"/>
  <c r="K51" i="3" s="1"/>
  <c r="N51" i="3" s="1"/>
  <c r="AM51" i="3"/>
  <c r="AO51" i="3"/>
  <c r="D54" i="7" s="1"/>
  <c r="AP51" i="3"/>
  <c r="E54" i="7" s="1"/>
  <c r="AQ51" i="3"/>
  <c r="F54" i="7" s="1"/>
  <c r="AR51" i="3"/>
  <c r="H54" i="7" s="1"/>
  <c r="AS51" i="3"/>
  <c r="G54" i="7" s="1"/>
  <c r="EJ51" i="3"/>
  <c r="EK51" i="3" s="1"/>
  <c r="EL51" i="3" s="1"/>
  <c r="S51" i="3" s="1"/>
  <c r="EM51" i="3"/>
  <c r="EN51" i="3" s="1"/>
  <c r="EO51" i="3" s="1"/>
  <c r="T51" i="3" s="1"/>
  <c r="EP51" i="3"/>
  <c r="EQ51" i="3" s="1"/>
  <c r="ER51" i="3" s="1"/>
  <c r="U51" i="3" s="1"/>
  <c r="A52" i="3"/>
  <c r="A55" i="7"/>
  <c r="I52" i="3"/>
  <c r="J52" i="3" s="1"/>
  <c r="P52" i="3" s="1"/>
  <c r="AM52" i="3"/>
  <c r="AO52" i="3"/>
  <c r="D55" i="7" s="1"/>
  <c r="AP52" i="3"/>
  <c r="E55" i="7" s="1"/>
  <c r="AQ52" i="3"/>
  <c r="F55" i="7" s="1"/>
  <c r="AR52" i="3"/>
  <c r="H55" i="7" s="1"/>
  <c r="AS52" i="3"/>
  <c r="G55" i="7" s="1"/>
  <c r="EJ52" i="3"/>
  <c r="EK52" i="3" s="1"/>
  <c r="EL52" i="3" s="1"/>
  <c r="S52" i="3" s="1"/>
  <c r="EM52" i="3"/>
  <c r="EN52" i="3" s="1"/>
  <c r="EO52" i="3" s="1"/>
  <c r="T52" i="3" s="1"/>
  <c r="EP52" i="3"/>
  <c r="EQ52" i="3" s="1"/>
  <c r="ER52" i="3" s="1"/>
  <c r="U52" i="3" s="1"/>
  <c r="A53" i="3"/>
  <c r="A56" i="7" s="1"/>
  <c r="I53" i="3"/>
  <c r="K53" i="3"/>
  <c r="N53" i="3" s="1"/>
  <c r="AM53" i="3"/>
  <c r="AO53" i="3"/>
  <c r="D56" i="7" s="1"/>
  <c r="AP53" i="3"/>
  <c r="E56" i="7" s="1"/>
  <c r="AQ53" i="3"/>
  <c r="F56" i="7" s="1"/>
  <c r="AR53" i="3"/>
  <c r="H56" i="7" s="1"/>
  <c r="AS53" i="3"/>
  <c r="G56" i="7" s="1"/>
  <c r="EJ53" i="3"/>
  <c r="EK53" i="3" s="1"/>
  <c r="EL53" i="3" s="1"/>
  <c r="S53" i="3" s="1"/>
  <c r="EM53" i="3"/>
  <c r="EN53" i="3" s="1"/>
  <c r="EO53" i="3" s="1"/>
  <c r="T53" i="3" s="1"/>
  <c r="EP53" i="3"/>
  <c r="EQ53" i="3" s="1"/>
  <c r="ER53" i="3" s="1"/>
  <c r="U53" i="3" s="1"/>
  <c r="A54" i="3"/>
  <c r="A57" i="7" s="1"/>
  <c r="I54" i="3"/>
  <c r="K54" i="3"/>
  <c r="N54" i="3" s="1"/>
  <c r="AM54" i="3"/>
  <c r="AO54" i="3"/>
  <c r="D57" i="7" s="1"/>
  <c r="AP54" i="3"/>
  <c r="E57" i="7" s="1"/>
  <c r="AQ54" i="3"/>
  <c r="F57" i="7" s="1"/>
  <c r="AR54" i="3"/>
  <c r="H57" i="7" s="1"/>
  <c r="AS54" i="3"/>
  <c r="G57" i="7" s="1"/>
  <c r="EJ54" i="3"/>
  <c r="EK54" i="3" s="1"/>
  <c r="EL54" i="3" s="1"/>
  <c r="S54" i="3" s="1"/>
  <c r="EM54" i="3"/>
  <c r="EN54" i="3" s="1"/>
  <c r="EO54" i="3" s="1"/>
  <c r="T54" i="3" s="1"/>
  <c r="EP54" i="3"/>
  <c r="EQ54" i="3" s="1"/>
  <c r="ER54" i="3" s="1"/>
  <c r="U54" i="3" s="1"/>
  <c r="A55" i="3"/>
  <c r="A58" i="7" s="1"/>
  <c r="I55" i="3"/>
  <c r="K55" i="3" s="1"/>
  <c r="N55" i="3" s="1"/>
  <c r="AM55" i="3"/>
  <c r="AO55" i="3"/>
  <c r="D58" i="7" s="1"/>
  <c r="AP55" i="3"/>
  <c r="E58" i="7" s="1"/>
  <c r="AQ55" i="3"/>
  <c r="F58" i="7" s="1"/>
  <c r="AR55" i="3"/>
  <c r="H58" i="7" s="1"/>
  <c r="AS55" i="3"/>
  <c r="G58" i="7" s="1"/>
  <c r="EJ55" i="3"/>
  <c r="EK55" i="3" s="1"/>
  <c r="EL55" i="3" s="1"/>
  <c r="S55" i="3" s="1"/>
  <c r="EM55" i="3"/>
  <c r="EN55" i="3" s="1"/>
  <c r="EO55" i="3" s="1"/>
  <c r="T55" i="3" s="1"/>
  <c r="EP55" i="3"/>
  <c r="EQ55" i="3" s="1"/>
  <c r="ER55" i="3" s="1"/>
  <c r="U55" i="3" s="1"/>
  <c r="A56" i="3"/>
  <c r="A59" i="7" s="1"/>
  <c r="I56" i="3"/>
  <c r="J56" i="3"/>
  <c r="P56" i="3" s="1"/>
  <c r="AM56" i="3"/>
  <c r="AO56" i="3"/>
  <c r="D59" i="7" s="1"/>
  <c r="AP56" i="3"/>
  <c r="E59" i="7" s="1"/>
  <c r="AQ56" i="3"/>
  <c r="F59" i="7" s="1"/>
  <c r="AR56" i="3"/>
  <c r="H59" i="7" s="1"/>
  <c r="AS56" i="3"/>
  <c r="G59" i="7" s="1"/>
  <c r="EJ56" i="3"/>
  <c r="EK56" i="3" s="1"/>
  <c r="EL56" i="3" s="1"/>
  <c r="S56" i="3" s="1"/>
  <c r="EM56" i="3"/>
  <c r="EN56" i="3" s="1"/>
  <c r="EO56" i="3" s="1"/>
  <c r="T56" i="3" s="1"/>
  <c r="EP56" i="3"/>
  <c r="EQ56" i="3" s="1"/>
  <c r="ER56" i="3" s="1"/>
  <c r="U56" i="3" s="1"/>
  <c r="A57" i="3"/>
  <c r="A60" i="7" s="1"/>
  <c r="I57" i="3"/>
  <c r="J57" i="3" s="1"/>
  <c r="P57" i="3" s="1"/>
  <c r="AM57" i="3"/>
  <c r="AO57" i="3"/>
  <c r="D60" i="7" s="1"/>
  <c r="AP57" i="3"/>
  <c r="E60" i="7" s="1"/>
  <c r="AQ57" i="3"/>
  <c r="F60" i="7" s="1"/>
  <c r="AR57" i="3"/>
  <c r="H60" i="7" s="1"/>
  <c r="AS57" i="3"/>
  <c r="G60" i="7" s="1"/>
  <c r="EJ57" i="3"/>
  <c r="EK57" i="3" s="1"/>
  <c r="EL57" i="3" s="1"/>
  <c r="S57" i="3" s="1"/>
  <c r="EM57" i="3"/>
  <c r="EN57" i="3" s="1"/>
  <c r="EO57" i="3" s="1"/>
  <c r="T57" i="3" s="1"/>
  <c r="EP57" i="3"/>
  <c r="EQ57" i="3" s="1"/>
  <c r="ER57" i="3" s="1"/>
  <c r="U57" i="3" s="1"/>
  <c r="A58" i="3"/>
  <c r="A61" i="7"/>
  <c r="I58" i="3"/>
  <c r="AM58" i="3"/>
  <c r="AO58" i="3"/>
  <c r="D61" i="7" s="1"/>
  <c r="AP58" i="3"/>
  <c r="E61" i="7" s="1"/>
  <c r="AQ58" i="3"/>
  <c r="F61" i="7" s="1"/>
  <c r="AR58" i="3"/>
  <c r="H61" i="7" s="1"/>
  <c r="AS58" i="3"/>
  <c r="G61" i="7" s="1"/>
  <c r="EJ58" i="3"/>
  <c r="EK58" i="3" s="1"/>
  <c r="EL58" i="3" s="1"/>
  <c r="S58" i="3" s="1"/>
  <c r="EM58" i="3"/>
  <c r="EN58" i="3" s="1"/>
  <c r="EO58" i="3" s="1"/>
  <c r="T58" i="3" s="1"/>
  <c r="EP58" i="3"/>
  <c r="EQ58" i="3" s="1"/>
  <c r="ER58" i="3" s="1"/>
  <c r="U58" i="3" s="1"/>
  <c r="A59" i="3"/>
  <c r="A62" i="7" s="1"/>
  <c r="I59" i="3"/>
  <c r="K59" i="3" s="1"/>
  <c r="N59" i="3" s="1"/>
  <c r="AM59" i="3"/>
  <c r="AO59" i="3"/>
  <c r="D62" i="7" s="1"/>
  <c r="AP59" i="3"/>
  <c r="E62" i="7" s="1"/>
  <c r="AQ59" i="3"/>
  <c r="F62" i="7" s="1"/>
  <c r="AR59" i="3"/>
  <c r="H62" i="7" s="1"/>
  <c r="AS59" i="3"/>
  <c r="G62" i="7" s="1"/>
  <c r="EJ59" i="3"/>
  <c r="EK59" i="3" s="1"/>
  <c r="EL59" i="3" s="1"/>
  <c r="S59" i="3" s="1"/>
  <c r="EM59" i="3"/>
  <c r="EN59" i="3" s="1"/>
  <c r="EO59" i="3" s="1"/>
  <c r="T59" i="3" s="1"/>
  <c r="EP59" i="3"/>
  <c r="EQ59" i="3" s="1"/>
  <c r="ER59" i="3" s="1"/>
  <c r="U59" i="3" s="1"/>
  <c r="A60" i="3"/>
  <c r="A63" i="7" s="1"/>
  <c r="I60" i="3"/>
  <c r="AM60" i="3"/>
  <c r="AO60" i="3"/>
  <c r="D63" i="7" s="1"/>
  <c r="AP60" i="3"/>
  <c r="E63" i="7" s="1"/>
  <c r="AQ60" i="3"/>
  <c r="F63" i="7" s="1"/>
  <c r="AR60" i="3"/>
  <c r="H63" i="7" s="1"/>
  <c r="AS60" i="3"/>
  <c r="G63" i="7" s="1"/>
  <c r="EJ60" i="3"/>
  <c r="EK60" i="3" s="1"/>
  <c r="EL60" i="3" s="1"/>
  <c r="S60" i="3" s="1"/>
  <c r="EM60" i="3"/>
  <c r="EN60" i="3" s="1"/>
  <c r="EO60" i="3" s="1"/>
  <c r="T60" i="3" s="1"/>
  <c r="EP60" i="3"/>
  <c r="EQ60" i="3" s="1"/>
  <c r="ER60" i="3" s="1"/>
  <c r="U60" i="3" s="1"/>
  <c r="A61" i="3"/>
  <c r="A64" i="7" s="1"/>
  <c r="I61" i="3"/>
  <c r="J61" i="3" s="1"/>
  <c r="P61" i="3" s="1"/>
  <c r="AM61" i="3"/>
  <c r="AO61" i="3"/>
  <c r="D64" i="7" s="1"/>
  <c r="AP61" i="3"/>
  <c r="E64" i="7" s="1"/>
  <c r="AQ61" i="3"/>
  <c r="F64" i="7" s="1"/>
  <c r="AR61" i="3"/>
  <c r="H64" i="7" s="1"/>
  <c r="AS61" i="3"/>
  <c r="G64" i="7" s="1"/>
  <c r="EJ61" i="3"/>
  <c r="EK61" i="3" s="1"/>
  <c r="EL61" i="3" s="1"/>
  <c r="S61" i="3" s="1"/>
  <c r="EM61" i="3"/>
  <c r="EN61" i="3" s="1"/>
  <c r="EO61" i="3" s="1"/>
  <c r="T61" i="3" s="1"/>
  <c r="EP61" i="3"/>
  <c r="EQ61" i="3" s="1"/>
  <c r="ER61" i="3" s="1"/>
  <c r="U61" i="3" s="1"/>
  <c r="A62" i="3"/>
  <c r="A65" i="7"/>
  <c r="I62" i="3"/>
  <c r="AM62" i="3"/>
  <c r="AO62" i="3"/>
  <c r="D65" i="7" s="1"/>
  <c r="AP62" i="3"/>
  <c r="E65" i="7" s="1"/>
  <c r="AQ62" i="3"/>
  <c r="F65" i="7" s="1"/>
  <c r="AR62" i="3"/>
  <c r="H65" i="7" s="1"/>
  <c r="AS62" i="3"/>
  <c r="G65" i="7" s="1"/>
  <c r="EJ62" i="3"/>
  <c r="EK62" i="3" s="1"/>
  <c r="EL62" i="3" s="1"/>
  <c r="S62" i="3" s="1"/>
  <c r="EM62" i="3"/>
  <c r="EN62" i="3" s="1"/>
  <c r="EO62" i="3" s="1"/>
  <c r="T62" i="3" s="1"/>
  <c r="EP62" i="3"/>
  <c r="EQ62" i="3" s="1"/>
  <c r="ER62" i="3" s="1"/>
  <c r="U62" i="3" s="1"/>
  <c r="A63" i="3"/>
  <c r="A66" i="7" s="1"/>
  <c r="I63" i="3"/>
  <c r="AM63" i="3"/>
  <c r="AO63" i="3"/>
  <c r="D66" i="7" s="1"/>
  <c r="AP63" i="3"/>
  <c r="E66" i="7" s="1"/>
  <c r="AQ63" i="3"/>
  <c r="F66" i="7" s="1"/>
  <c r="AR63" i="3"/>
  <c r="H66" i="7" s="1"/>
  <c r="AS63" i="3"/>
  <c r="G66" i="7" s="1"/>
  <c r="EJ63" i="3"/>
  <c r="EK63" i="3" s="1"/>
  <c r="EL63" i="3" s="1"/>
  <c r="S63" i="3" s="1"/>
  <c r="EM63" i="3"/>
  <c r="EN63" i="3" s="1"/>
  <c r="EO63" i="3" s="1"/>
  <c r="T63" i="3" s="1"/>
  <c r="EP63" i="3"/>
  <c r="EQ63" i="3" s="1"/>
  <c r="ER63" i="3" s="1"/>
  <c r="U63" i="3" s="1"/>
  <c r="A64" i="3"/>
  <c r="A67" i="7"/>
  <c r="I64" i="3"/>
  <c r="J64" i="3" s="1"/>
  <c r="P64" i="3" s="1"/>
  <c r="AM64" i="3"/>
  <c r="AO64" i="3"/>
  <c r="D67" i="7" s="1"/>
  <c r="AP64" i="3"/>
  <c r="E67" i="7" s="1"/>
  <c r="AQ64" i="3"/>
  <c r="F67" i="7" s="1"/>
  <c r="AR64" i="3"/>
  <c r="H67" i="7" s="1"/>
  <c r="AS64" i="3"/>
  <c r="G67" i="7" s="1"/>
  <c r="EJ64" i="3"/>
  <c r="EK64" i="3" s="1"/>
  <c r="EL64" i="3" s="1"/>
  <c r="S64" i="3" s="1"/>
  <c r="EM64" i="3"/>
  <c r="EN64" i="3" s="1"/>
  <c r="EO64" i="3" s="1"/>
  <c r="T64" i="3" s="1"/>
  <c r="EP64" i="3"/>
  <c r="EQ64" i="3" s="1"/>
  <c r="ER64" i="3" s="1"/>
  <c r="U64" i="3" s="1"/>
  <c r="A65" i="3"/>
  <c r="A68" i="7" s="1"/>
  <c r="I65" i="3"/>
  <c r="K65" i="3"/>
  <c r="N65" i="3" s="1"/>
  <c r="AM65" i="3"/>
  <c r="AO65" i="3"/>
  <c r="D68" i="7" s="1"/>
  <c r="AP65" i="3"/>
  <c r="E68" i="7" s="1"/>
  <c r="AQ65" i="3"/>
  <c r="F68" i="7" s="1"/>
  <c r="AR65" i="3"/>
  <c r="H68" i="7" s="1"/>
  <c r="AS65" i="3"/>
  <c r="G68" i="7" s="1"/>
  <c r="EJ65" i="3"/>
  <c r="EK65" i="3" s="1"/>
  <c r="EL65" i="3" s="1"/>
  <c r="S65" i="3" s="1"/>
  <c r="EM65" i="3"/>
  <c r="EN65" i="3" s="1"/>
  <c r="EO65" i="3" s="1"/>
  <c r="T65" i="3" s="1"/>
  <c r="EP65" i="3"/>
  <c r="EQ65" i="3" s="1"/>
  <c r="ER65" i="3" s="1"/>
  <c r="U65" i="3" s="1"/>
  <c r="A66" i="3"/>
  <c r="A69" i="7"/>
  <c r="I66" i="3"/>
  <c r="J66" i="3" s="1"/>
  <c r="P66" i="3" s="1"/>
  <c r="AM66" i="3"/>
  <c r="AO66" i="3"/>
  <c r="D69" i="7" s="1"/>
  <c r="AP66" i="3"/>
  <c r="E69" i="7" s="1"/>
  <c r="AQ66" i="3"/>
  <c r="F69" i="7" s="1"/>
  <c r="AR66" i="3"/>
  <c r="H69" i="7" s="1"/>
  <c r="AS66" i="3"/>
  <c r="G69" i="7" s="1"/>
  <c r="EJ66" i="3"/>
  <c r="EK66" i="3" s="1"/>
  <c r="EL66" i="3" s="1"/>
  <c r="S66" i="3" s="1"/>
  <c r="EM66" i="3"/>
  <c r="EN66" i="3" s="1"/>
  <c r="EO66" i="3" s="1"/>
  <c r="T66" i="3" s="1"/>
  <c r="EP66" i="3"/>
  <c r="EQ66" i="3" s="1"/>
  <c r="ER66" i="3" s="1"/>
  <c r="U66" i="3" s="1"/>
  <c r="A67" i="3"/>
  <c r="A70" i="7" s="1"/>
  <c r="I67" i="3"/>
  <c r="J67" i="3" s="1"/>
  <c r="P67" i="3" s="1"/>
  <c r="AM67" i="3"/>
  <c r="AO67" i="3"/>
  <c r="D70" i="7" s="1"/>
  <c r="AP67" i="3"/>
  <c r="E70" i="7" s="1"/>
  <c r="AQ67" i="3"/>
  <c r="F70" i="7" s="1"/>
  <c r="AR67" i="3"/>
  <c r="H70" i="7" s="1"/>
  <c r="AS67" i="3"/>
  <c r="G70" i="7" s="1"/>
  <c r="EJ67" i="3"/>
  <c r="EK67" i="3" s="1"/>
  <c r="EL67" i="3" s="1"/>
  <c r="S67" i="3" s="1"/>
  <c r="EM67" i="3"/>
  <c r="EN67" i="3" s="1"/>
  <c r="EO67" i="3" s="1"/>
  <c r="T67" i="3" s="1"/>
  <c r="EP67" i="3"/>
  <c r="EQ67" i="3" s="1"/>
  <c r="ER67" i="3" s="1"/>
  <c r="U67" i="3" s="1"/>
  <c r="A68" i="3"/>
  <c r="A71" i="7" s="1"/>
  <c r="I68" i="3"/>
  <c r="J68" i="3"/>
  <c r="P68" i="3" s="1"/>
  <c r="AM68" i="3"/>
  <c r="AO68" i="3"/>
  <c r="D71" i="7" s="1"/>
  <c r="AP68" i="3"/>
  <c r="E71" i="7" s="1"/>
  <c r="AQ68" i="3"/>
  <c r="F71" i="7" s="1"/>
  <c r="AR68" i="3"/>
  <c r="H71" i="7" s="1"/>
  <c r="AS68" i="3"/>
  <c r="G71" i="7" s="1"/>
  <c r="EJ68" i="3"/>
  <c r="EK68" i="3" s="1"/>
  <c r="EL68" i="3" s="1"/>
  <c r="S68" i="3" s="1"/>
  <c r="EM68" i="3"/>
  <c r="EN68" i="3" s="1"/>
  <c r="EO68" i="3" s="1"/>
  <c r="T68" i="3" s="1"/>
  <c r="EP68" i="3"/>
  <c r="EQ68" i="3" s="1"/>
  <c r="ER68" i="3" s="1"/>
  <c r="U68" i="3" s="1"/>
  <c r="A69" i="3"/>
  <c r="A72" i="7" s="1"/>
  <c r="I69" i="3"/>
  <c r="AM69" i="3"/>
  <c r="AO69" i="3"/>
  <c r="D72" i="7" s="1"/>
  <c r="AP69" i="3"/>
  <c r="E72" i="7" s="1"/>
  <c r="AQ69" i="3"/>
  <c r="F72" i="7" s="1"/>
  <c r="AR69" i="3"/>
  <c r="H72" i="7" s="1"/>
  <c r="AS69" i="3"/>
  <c r="G72" i="7" s="1"/>
  <c r="EJ69" i="3"/>
  <c r="EK69" i="3" s="1"/>
  <c r="EL69" i="3" s="1"/>
  <c r="S69" i="3" s="1"/>
  <c r="EM69" i="3"/>
  <c r="EN69" i="3" s="1"/>
  <c r="EO69" i="3" s="1"/>
  <c r="T69" i="3" s="1"/>
  <c r="EP69" i="3"/>
  <c r="EQ69" i="3" s="1"/>
  <c r="ER69" i="3" s="1"/>
  <c r="U69" i="3" s="1"/>
  <c r="A70" i="3"/>
  <c r="A73" i="7" s="1"/>
  <c r="I70" i="3"/>
  <c r="J70" i="3"/>
  <c r="P70" i="3" s="1"/>
  <c r="AM70" i="3"/>
  <c r="AO70" i="3"/>
  <c r="D73" i="7" s="1"/>
  <c r="AP70" i="3"/>
  <c r="E73" i="7" s="1"/>
  <c r="AQ70" i="3"/>
  <c r="F73" i="7" s="1"/>
  <c r="AR70" i="3"/>
  <c r="H73" i="7" s="1"/>
  <c r="AS70" i="3"/>
  <c r="G73" i="7" s="1"/>
  <c r="EJ70" i="3"/>
  <c r="EK70" i="3" s="1"/>
  <c r="EL70" i="3" s="1"/>
  <c r="S70" i="3" s="1"/>
  <c r="EM70" i="3"/>
  <c r="EN70" i="3" s="1"/>
  <c r="EO70" i="3" s="1"/>
  <c r="T70" i="3" s="1"/>
  <c r="EP70" i="3"/>
  <c r="EQ70" i="3" s="1"/>
  <c r="ER70" i="3" s="1"/>
  <c r="U70" i="3" s="1"/>
  <c r="A71" i="3"/>
  <c r="A74" i="7"/>
  <c r="I71" i="3"/>
  <c r="K71" i="3" s="1"/>
  <c r="N71" i="3" s="1"/>
  <c r="AM71" i="3"/>
  <c r="AO71" i="3"/>
  <c r="D74" i="7" s="1"/>
  <c r="AP71" i="3"/>
  <c r="E74" i="7" s="1"/>
  <c r="AQ71" i="3"/>
  <c r="F74" i="7" s="1"/>
  <c r="AR71" i="3"/>
  <c r="H74" i="7" s="1"/>
  <c r="AS71" i="3"/>
  <c r="G74" i="7" s="1"/>
  <c r="EJ71" i="3"/>
  <c r="EK71" i="3" s="1"/>
  <c r="EL71" i="3" s="1"/>
  <c r="S71" i="3" s="1"/>
  <c r="EM71" i="3"/>
  <c r="EN71" i="3" s="1"/>
  <c r="EO71" i="3" s="1"/>
  <c r="T71" i="3" s="1"/>
  <c r="EP71" i="3"/>
  <c r="EQ71" i="3" s="1"/>
  <c r="ER71" i="3" s="1"/>
  <c r="U71" i="3" s="1"/>
  <c r="A72" i="3"/>
  <c r="A75" i="7" s="1"/>
  <c r="I72" i="3"/>
  <c r="AM72" i="3"/>
  <c r="AO72" i="3"/>
  <c r="D75" i="7" s="1"/>
  <c r="AP72" i="3"/>
  <c r="E75" i="7" s="1"/>
  <c r="AQ72" i="3"/>
  <c r="F75" i="7" s="1"/>
  <c r="AR72" i="3"/>
  <c r="H75" i="7" s="1"/>
  <c r="AS72" i="3"/>
  <c r="G75" i="7" s="1"/>
  <c r="EJ72" i="3"/>
  <c r="EK72" i="3" s="1"/>
  <c r="EL72" i="3" s="1"/>
  <c r="S72" i="3" s="1"/>
  <c r="EM72" i="3"/>
  <c r="EN72" i="3" s="1"/>
  <c r="EO72" i="3" s="1"/>
  <c r="T72" i="3" s="1"/>
  <c r="EP72" i="3"/>
  <c r="EQ72" i="3" s="1"/>
  <c r="ER72" i="3" s="1"/>
  <c r="U72" i="3" s="1"/>
  <c r="A73" i="3"/>
  <c r="A78" i="7" s="1"/>
  <c r="I73" i="3"/>
  <c r="AM73" i="3"/>
  <c r="AO73" i="3"/>
  <c r="D78" i="7" s="1"/>
  <c r="AP73" i="3"/>
  <c r="E78" i="7" s="1"/>
  <c r="AQ73" i="3"/>
  <c r="F78" i="7" s="1"/>
  <c r="AR73" i="3"/>
  <c r="H78" i="7" s="1"/>
  <c r="AS73" i="3"/>
  <c r="G78" i="7" s="1"/>
  <c r="EJ73" i="3"/>
  <c r="EK73" i="3" s="1"/>
  <c r="EL73" i="3" s="1"/>
  <c r="S73" i="3" s="1"/>
  <c r="EM73" i="3"/>
  <c r="EN73" i="3" s="1"/>
  <c r="EO73" i="3" s="1"/>
  <c r="T73" i="3" s="1"/>
  <c r="EP73" i="3"/>
  <c r="EQ73" i="3" s="1"/>
  <c r="ER73" i="3" s="1"/>
  <c r="U73" i="3" s="1"/>
  <c r="A74" i="3"/>
  <c r="A79" i="7" s="1"/>
  <c r="I74" i="3"/>
  <c r="AM74" i="3"/>
  <c r="AO74" i="3"/>
  <c r="D79" i="7" s="1"/>
  <c r="AP74" i="3"/>
  <c r="E79" i="7" s="1"/>
  <c r="AQ74" i="3"/>
  <c r="F79" i="7" s="1"/>
  <c r="AR74" i="3"/>
  <c r="H79" i="7" s="1"/>
  <c r="AS74" i="3"/>
  <c r="G79" i="7" s="1"/>
  <c r="EJ74" i="3"/>
  <c r="EK74" i="3" s="1"/>
  <c r="EL74" i="3" s="1"/>
  <c r="S74" i="3" s="1"/>
  <c r="EM74" i="3"/>
  <c r="EN74" i="3" s="1"/>
  <c r="EO74" i="3" s="1"/>
  <c r="T74" i="3" s="1"/>
  <c r="EP74" i="3"/>
  <c r="EQ74" i="3" s="1"/>
  <c r="ER74" i="3" s="1"/>
  <c r="U74" i="3" s="1"/>
  <c r="A75" i="3"/>
  <c r="A80" i="7" s="1"/>
  <c r="I75" i="3"/>
  <c r="AM75" i="3"/>
  <c r="AO75" i="3"/>
  <c r="D80" i="7" s="1"/>
  <c r="AP75" i="3"/>
  <c r="E80" i="7" s="1"/>
  <c r="AQ75" i="3"/>
  <c r="F80" i="7" s="1"/>
  <c r="AR75" i="3"/>
  <c r="H80" i="7" s="1"/>
  <c r="AS75" i="3"/>
  <c r="G80" i="7" s="1"/>
  <c r="EJ75" i="3"/>
  <c r="EK75" i="3" s="1"/>
  <c r="EL75" i="3" s="1"/>
  <c r="S75" i="3" s="1"/>
  <c r="EM75" i="3"/>
  <c r="EN75" i="3" s="1"/>
  <c r="EO75" i="3" s="1"/>
  <c r="T75" i="3" s="1"/>
  <c r="EP75" i="3"/>
  <c r="EQ75" i="3" s="1"/>
  <c r="ER75" i="3" s="1"/>
  <c r="U75" i="3" s="1"/>
  <c r="A76" i="3"/>
  <c r="A81" i="7" s="1"/>
  <c r="I76" i="3"/>
  <c r="K76" i="3" s="1"/>
  <c r="N76" i="3" s="1"/>
  <c r="AM76" i="3"/>
  <c r="AO76" i="3"/>
  <c r="D81" i="7" s="1"/>
  <c r="AP76" i="3"/>
  <c r="E81" i="7" s="1"/>
  <c r="AQ76" i="3"/>
  <c r="F81" i="7" s="1"/>
  <c r="AR76" i="3"/>
  <c r="H81" i="7" s="1"/>
  <c r="AS76" i="3"/>
  <c r="G81" i="7" s="1"/>
  <c r="EJ76" i="3"/>
  <c r="EK76" i="3" s="1"/>
  <c r="EL76" i="3" s="1"/>
  <c r="S76" i="3" s="1"/>
  <c r="EM76" i="3"/>
  <c r="EN76" i="3" s="1"/>
  <c r="EO76" i="3" s="1"/>
  <c r="T76" i="3" s="1"/>
  <c r="EP76" i="3"/>
  <c r="EQ76" i="3" s="1"/>
  <c r="ER76" i="3" s="1"/>
  <c r="U76" i="3" s="1"/>
  <c r="A77" i="3"/>
  <c r="A82" i="7" s="1"/>
  <c r="I77" i="3"/>
  <c r="AM77" i="3"/>
  <c r="AO77" i="3"/>
  <c r="D82" i="7" s="1"/>
  <c r="AP77" i="3"/>
  <c r="E82" i="7" s="1"/>
  <c r="AQ77" i="3"/>
  <c r="F82" i="7" s="1"/>
  <c r="AR77" i="3"/>
  <c r="H82" i="7" s="1"/>
  <c r="AS77" i="3"/>
  <c r="G82" i="7" s="1"/>
  <c r="EJ77" i="3"/>
  <c r="EK77" i="3" s="1"/>
  <c r="EL77" i="3" s="1"/>
  <c r="S77" i="3" s="1"/>
  <c r="EM77" i="3"/>
  <c r="EN77" i="3" s="1"/>
  <c r="EO77" i="3" s="1"/>
  <c r="T77" i="3" s="1"/>
  <c r="EP77" i="3"/>
  <c r="EQ77" i="3" s="1"/>
  <c r="ER77" i="3" s="1"/>
  <c r="U77" i="3" s="1"/>
  <c r="A78" i="3"/>
  <c r="A83" i="7" s="1"/>
  <c r="I78" i="3"/>
  <c r="AM78" i="3"/>
  <c r="AO78" i="3"/>
  <c r="D83" i="7" s="1"/>
  <c r="AP78" i="3"/>
  <c r="E83" i="7" s="1"/>
  <c r="AQ78" i="3"/>
  <c r="F83" i="7" s="1"/>
  <c r="AR78" i="3"/>
  <c r="H83" i="7" s="1"/>
  <c r="AS78" i="3"/>
  <c r="G83" i="7" s="1"/>
  <c r="EJ78" i="3"/>
  <c r="EK78" i="3" s="1"/>
  <c r="EL78" i="3" s="1"/>
  <c r="S78" i="3" s="1"/>
  <c r="EM78" i="3"/>
  <c r="EN78" i="3" s="1"/>
  <c r="EO78" i="3" s="1"/>
  <c r="T78" i="3" s="1"/>
  <c r="EP78" i="3"/>
  <c r="EQ78" i="3" s="1"/>
  <c r="ER78" i="3" s="1"/>
  <c r="U78" i="3" s="1"/>
  <c r="A79" i="3"/>
  <c r="A84" i="7" s="1"/>
  <c r="I79" i="3"/>
  <c r="AM79" i="3"/>
  <c r="AO79" i="3"/>
  <c r="D84" i="7" s="1"/>
  <c r="AP79" i="3"/>
  <c r="E84" i="7" s="1"/>
  <c r="AQ79" i="3"/>
  <c r="F84" i="7" s="1"/>
  <c r="AR79" i="3"/>
  <c r="H84" i="7" s="1"/>
  <c r="AS79" i="3"/>
  <c r="G84" i="7" s="1"/>
  <c r="EJ79" i="3"/>
  <c r="EK79" i="3" s="1"/>
  <c r="EL79" i="3" s="1"/>
  <c r="S79" i="3" s="1"/>
  <c r="EM79" i="3"/>
  <c r="EN79" i="3" s="1"/>
  <c r="EO79" i="3" s="1"/>
  <c r="T79" i="3" s="1"/>
  <c r="EP79" i="3"/>
  <c r="EQ79" i="3" s="1"/>
  <c r="ER79" i="3" s="1"/>
  <c r="U79" i="3" s="1"/>
  <c r="A80" i="3"/>
  <c r="A85" i="7" s="1"/>
  <c r="I80" i="3"/>
  <c r="AM80" i="3"/>
  <c r="AO80" i="3"/>
  <c r="D85" i="7" s="1"/>
  <c r="AP80" i="3"/>
  <c r="E85" i="7" s="1"/>
  <c r="AQ80" i="3"/>
  <c r="F85" i="7" s="1"/>
  <c r="AR80" i="3"/>
  <c r="H85" i="7" s="1"/>
  <c r="AS80" i="3"/>
  <c r="G85" i="7" s="1"/>
  <c r="EJ80" i="3"/>
  <c r="EK80" i="3" s="1"/>
  <c r="EL80" i="3" s="1"/>
  <c r="EM80" i="3"/>
  <c r="EN80" i="3" s="1"/>
  <c r="EO80" i="3" s="1"/>
  <c r="T80" i="3" s="1"/>
  <c r="EP80" i="3"/>
  <c r="EQ80" i="3" s="1"/>
  <c r="ER80" i="3" s="1"/>
  <c r="U80" i="3" s="1"/>
  <c r="A81" i="3"/>
  <c r="A86" i="7" s="1"/>
  <c r="I81" i="3"/>
  <c r="K81" i="3" s="1"/>
  <c r="N81" i="3" s="1"/>
  <c r="AM81" i="3"/>
  <c r="AO81" i="3"/>
  <c r="D86" i="7" s="1"/>
  <c r="AP81" i="3"/>
  <c r="E86" i="7" s="1"/>
  <c r="AQ81" i="3"/>
  <c r="F86" i="7" s="1"/>
  <c r="AR81" i="3"/>
  <c r="H86" i="7" s="1"/>
  <c r="AS81" i="3"/>
  <c r="G86" i="7" s="1"/>
  <c r="EJ81" i="3"/>
  <c r="EK81" i="3" s="1"/>
  <c r="EL81" i="3" s="1"/>
  <c r="EM81" i="3"/>
  <c r="EN81" i="3" s="1"/>
  <c r="EO81" i="3" s="1"/>
  <c r="T81" i="3" s="1"/>
  <c r="EP81" i="3"/>
  <c r="EQ81" i="3" s="1"/>
  <c r="ER81" i="3" s="1"/>
  <c r="U81" i="3" s="1"/>
  <c r="A82" i="3"/>
  <c r="A87" i="7" s="1"/>
  <c r="I82" i="3"/>
  <c r="AM82" i="3"/>
  <c r="AO82" i="3"/>
  <c r="D87" i="7" s="1"/>
  <c r="AP82" i="3"/>
  <c r="E87" i="7" s="1"/>
  <c r="AQ82" i="3"/>
  <c r="F87" i="7" s="1"/>
  <c r="AR82" i="3"/>
  <c r="H87" i="7" s="1"/>
  <c r="AS82" i="3"/>
  <c r="G87" i="7" s="1"/>
  <c r="EJ82" i="3"/>
  <c r="EK82" i="3" s="1"/>
  <c r="EL82" i="3" s="1"/>
  <c r="EM82" i="3"/>
  <c r="EN82" i="3" s="1"/>
  <c r="EO82" i="3" s="1"/>
  <c r="T82" i="3" s="1"/>
  <c r="EP82" i="3"/>
  <c r="EQ82" i="3" s="1"/>
  <c r="ER82" i="3" s="1"/>
  <c r="U82" i="3" s="1"/>
  <c r="A83" i="3"/>
  <c r="A88" i="7" s="1"/>
  <c r="I83" i="3"/>
  <c r="K83" i="3" s="1"/>
  <c r="N83" i="3" s="1"/>
  <c r="AM83" i="3"/>
  <c r="AO83" i="3"/>
  <c r="D88" i="7" s="1"/>
  <c r="AP83" i="3"/>
  <c r="E88" i="7" s="1"/>
  <c r="AQ83" i="3"/>
  <c r="F88" i="7" s="1"/>
  <c r="AR83" i="3"/>
  <c r="H88" i="7" s="1"/>
  <c r="AS83" i="3"/>
  <c r="G88" i="7" s="1"/>
  <c r="EJ83" i="3"/>
  <c r="EK83" i="3" s="1"/>
  <c r="EL83" i="3" s="1"/>
  <c r="EM83" i="3"/>
  <c r="EN83" i="3" s="1"/>
  <c r="EO83" i="3" s="1"/>
  <c r="T83" i="3" s="1"/>
  <c r="EP83" i="3"/>
  <c r="EQ83" i="3" s="1"/>
  <c r="ER83" i="3" s="1"/>
  <c r="U83" i="3" s="1"/>
  <c r="A84" i="3"/>
  <c r="A89" i="7" s="1"/>
  <c r="I84" i="3"/>
  <c r="AM84" i="3"/>
  <c r="AO84" i="3"/>
  <c r="D89" i="7" s="1"/>
  <c r="AP84" i="3"/>
  <c r="E89" i="7" s="1"/>
  <c r="AQ84" i="3"/>
  <c r="F89" i="7" s="1"/>
  <c r="AR84" i="3"/>
  <c r="H89" i="7" s="1"/>
  <c r="AS84" i="3"/>
  <c r="G89" i="7" s="1"/>
  <c r="EJ84" i="3"/>
  <c r="EK84" i="3" s="1"/>
  <c r="EL84" i="3" s="1"/>
  <c r="EM84" i="3"/>
  <c r="EN84" i="3" s="1"/>
  <c r="EO84" i="3" s="1"/>
  <c r="T84" i="3" s="1"/>
  <c r="EP84" i="3"/>
  <c r="EQ84" i="3" s="1"/>
  <c r="ER84" i="3" s="1"/>
  <c r="U84" i="3" s="1"/>
  <c r="A85" i="3"/>
  <c r="A90" i="7" s="1"/>
  <c r="I85" i="3"/>
  <c r="J85" i="3" s="1"/>
  <c r="P85" i="3" s="1"/>
  <c r="AM85" i="3"/>
  <c r="AO85" i="3"/>
  <c r="D90" i="7" s="1"/>
  <c r="AP85" i="3"/>
  <c r="E90" i="7" s="1"/>
  <c r="AQ85" i="3"/>
  <c r="F90" i="7" s="1"/>
  <c r="AR85" i="3"/>
  <c r="H90" i="7" s="1"/>
  <c r="AS85" i="3"/>
  <c r="G90" i="7" s="1"/>
  <c r="EJ85" i="3"/>
  <c r="EK85" i="3" s="1"/>
  <c r="EL85" i="3" s="1"/>
  <c r="EM85" i="3"/>
  <c r="EN85" i="3" s="1"/>
  <c r="EO85" i="3" s="1"/>
  <c r="T85" i="3" s="1"/>
  <c r="EP85" i="3"/>
  <c r="EQ85" i="3" s="1"/>
  <c r="ER85" i="3" s="1"/>
  <c r="U85" i="3" s="1"/>
  <c r="A86" i="3"/>
  <c r="A91" i="7" s="1"/>
  <c r="I86" i="3"/>
  <c r="J86" i="3" s="1"/>
  <c r="P86" i="3" s="1"/>
  <c r="AM86" i="3"/>
  <c r="AO86" i="3"/>
  <c r="D91" i="7" s="1"/>
  <c r="AP86" i="3"/>
  <c r="E91" i="7" s="1"/>
  <c r="AQ86" i="3"/>
  <c r="F91" i="7" s="1"/>
  <c r="AR86" i="3"/>
  <c r="H91" i="7" s="1"/>
  <c r="AS86" i="3"/>
  <c r="G91" i="7" s="1"/>
  <c r="EJ86" i="3"/>
  <c r="EK86" i="3" s="1"/>
  <c r="EL86" i="3" s="1"/>
  <c r="EM86" i="3"/>
  <c r="EN86" i="3" s="1"/>
  <c r="EO86" i="3" s="1"/>
  <c r="T86" i="3" s="1"/>
  <c r="EP86" i="3"/>
  <c r="EQ86" i="3" s="1"/>
  <c r="ER86" i="3" s="1"/>
  <c r="U86" i="3" s="1"/>
  <c r="A87" i="3"/>
  <c r="A92" i="7" s="1"/>
  <c r="I87" i="3"/>
  <c r="AM87" i="3"/>
  <c r="AO87" i="3"/>
  <c r="D92" i="7" s="1"/>
  <c r="AP87" i="3"/>
  <c r="E92" i="7" s="1"/>
  <c r="AQ87" i="3"/>
  <c r="F92" i="7" s="1"/>
  <c r="AR87" i="3"/>
  <c r="H92" i="7" s="1"/>
  <c r="AS87" i="3"/>
  <c r="G92" i="7" s="1"/>
  <c r="EJ87" i="3"/>
  <c r="EK87" i="3" s="1"/>
  <c r="EL87" i="3" s="1"/>
  <c r="EM87" i="3"/>
  <c r="EN87" i="3" s="1"/>
  <c r="EO87" i="3" s="1"/>
  <c r="T87" i="3" s="1"/>
  <c r="EP87" i="3"/>
  <c r="EQ87" i="3" s="1"/>
  <c r="ER87" i="3" s="1"/>
  <c r="U87" i="3" s="1"/>
  <c r="A88" i="3"/>
  <c r="A93" i="7" s="1"/>
  <c r="I88" i="3"/>
  <c r="AM88" i="3"/>
  <c r="AO88" i="3"/>
  <c r="D93" i="7" s="1"/>
  <c r="AP88" i="3"/>
  <c r="E93" i="7" s="1"/>
  <c r="AQ88" i="3"/>
  <c r="F93" i="7" s="1"/>
  <c r="AR88" i="3"/>
  <c r="H93" i="7" s="1"/>
  <c r="AS88" i="3"/>
  <c r="G93" i="7" s="1"/>
  <c r="EJ88" i="3"/>
  <c r="EK88" i="3" s="1"/>
  <c r="EL88" i="3" s="1"/>
  <c r="EM88" i="3"/>
  <c r="EN88" i="3" s="1"/>
  <c r="EO88" i="3" s="1"/>
  <c r="T88" i="3" s="1"/>
  <c r="EP88" i="3"/>
  <c r="EQ88" i="3" s="1"/>
  <c r="ER88" i="3" s="1"/>
  <c r="U88" i="3" s="1"/>
  <c r="A89" i="3"/>
  <c r="A94" i="7" s="1"/>
  <c r="I89" i="3"/>
  <c r="AM89" i="3"/>
  <c r="AO89" i="3"/>
  <c r="D94" i="7" s="1"/>
  <c r="AP89" i="3"/>
  <c r="E94" i="7" s="1"/>
  <c r="AQ89" i="3"/>
  <c r="F94" i="7" s="1"/>
  <c r="AR89" i="3"/>
  <c r="H94" i="7" s="1"/>
  <c r="AS89" i="3"/>
  <c r="G94" i="7" s="1"/>
  <c r="EJ89" i="3"/>
  <c r="EK89" i="3" s="1"/>
  <c r="EL89" i="3" s="1"/>
  <c r="EM89" i="3"/>
  <c r="EN89" i="3" s="1"/>
  <c r="EO89" i="3" s="1"/>
  <c r="T89" i="3" s="1"/>
  <c r="EP89" i="3"/>
  <c r="EQ89" i="3" s="1"/>
  <c r="ER89" i="3" s="1"/>
  <c r="U89" i="3" s="1"/>
  <c r="A90" i="3"/>
  <c r="A95" i="7" s="1"/>
  <c r="I90" i="3"/>
  <c r="J90" i="3" s="1"/>
  <c r="P90" i="3" s="1"/>
  <c r="AM90" i="3"/>
  <c r="AO90" i="3"/>
  <c r="D95" i="7" s="1"/>
  <c r="AP90" i="3"/>
  <c r="E95" i="7" s="1"/>
  <c r="AQ90" i="3"/>
  <c r="F95" i="7" s="1"/>
  <c r="AR90" i="3"/>
  <c r="H95" i="7" s="1"/>
  <c r="AS90" i="3"/>
  <c r="G95" i="7" s="1"/>
  <c r="EJ90" i="3"/>
  <c r="EK90" i="3" s="1"/>
  <c r="EL90" i="3" s="1"/>
  <c r="EM90" i="3"/>
  <c r="EN90" i="3" s="1"/>
  <c r="EO90" i="3" s="1"/>
  <c r="T90" i="3" s="1"/>
  <c r="EP90" i="3"/>
  <c r="EQ90" i="3" s="1"/>
  <c r="ER90" i="3" s="1"/>
  <c r="U90" i="3" s="1"/>
  <c r="A91" i="3"/>
  <c r="A96" i="7" s="1"/>
  <c r="I91" i="3"/>
  <c r="J91" i="3" s="1"/>
  <c r="P91" i="3" s="1"/>
  <c r="AM91" i="3"/>
  <c r="AO91" i="3"/>
  <c r="D96" i="7" s="1"/>
  <c r="AP91" i="3"/>
  <c r="E96" i="7" s="1"/>
  <c r="AQ91" i="3"/>
  <c r="F96" i="7" s="1"/>
  <c r="AR91" i="3"/>
  <c r="H96" i="7" s="1"/>
  <c r="AS91" i="3"/>
  <c r="G96" i="7" s="1"/>
  <c r="EJ91" i="3"/>
  <c r="EK91" i="3" s="1"/>
  <c r="EL91" i="3" s="1"/>
  <c r="EM91" i="3"/>
  <c r="EN91" i="3" s="1"/>
  <c r="EO91" i="3" s="1"/>
  <c r="T91" i="3" s="1"/>
  <c r="EP91" i="3"/>
  <c r="EQ91" i="3" s="1"/>
  <c r="ER91" i="3" s="1"/>
  <c r="U91" i="3" s="1"/>
  <c r="A92" i="3"/>
  <c r="A97" i="7" s="1"/>
  <c r="I92" i="3"/>
  <c r="K92" i="3" s="1"/>
  <c r="N92" i="3" s="1"/>
  <c r="AM92" i="3"/>
  <c r="AO92" i="3"/>
  <c r="D97" i="7" s="1"/>
  <c r="AP92" i="3"/>
  <c r="E97" i="7" s="1"/>
  <c r="AQ92" i="3"/>
  <c r="F97" i="7" s="1"/>
  <c r="AR92" i="3"/>
  <c r="H97" i="7" s="1"/>
  <c r="AS92" i="3"/>
  <c r="G97" i="7" s="1"/>
  <c r="EJ92" i="3"/>
  <c r="EK92" i="3" s="1"/>
  <c r="EL92" i="3" s="1"/>
  <c r="EM92" i="3"/>
  <c r="EN92" i="3" s="1"/>
  <c r="EO92" i="3" s="1"/>
  <c r="T92" i="3" s="1"/>
  <c r="EP92" i="3"/>
  <c r="EQ92" i="3" s="1"/>
  <c r="ER92" i="3" s="1"/>
  <c r="U92" i="3" s="1"/>
  <c r="A93" i="3"/>
  <c r="A98" i="7" s="1"/>
  <c r="I93" i="3"/>
  <c r="J93" i="3" s="1"/>
  <c r="P93" i="3" s="1"/>
  <c r="AM93" i="3"/>
  <c r="AO93" i="3"/>
  <c r="D98" i="7" s="1"/>
  <c r="AP93" i="3"/>
  <c r="E98" i="7" s="1"/>
  <c r="AQ93" i="3"/>
  <c r="F98" i="7" s="1"/>
  <c r="AR93" i="3"/>
  <c r="H98" i="7" s="1"/>
  <c r="AS93" i="3"/>
  <c r="G98" i="7" s="1"/>
  <c r="EJ93" i="3"/>
  <c r="EK93" i="3" s="1"/>
  <c r="EL93" i="3" s="1"/>
  <c r="EM93" i="3"/>
  <c r="EN93" i="3" s="1"/>
  <c r="EO93" i="3" s="1"/>
  <c r="T93" i="3" s="1"/>
  <c r="EP93" i="3"/>
  <c r="EQ93" i="3" s="1"/>
  <c r="ER93" i="3" s="1"/>
  <c r="U93" i="3" s="1"/>
  <c r="A94" i="3"/>
  <c r="A99" i="7"/>
  <c r="I94" i="3"/>
  <c r="J94" i="3" s="1"/>
  <c r="P94" i="3" s="1"/>
  <c r="AM94" i="3"/>
  <c r="AO94" i="3"/>
  <c r="D99" i="7" s="1"/>
  <c r="AP94" i="3"/>
  <c r="E99" i="7" s="1"/>
  <c r="AQ94" i="3"/>
  <c r="F99" i="7" s="1"/>
  <c r="AR94" i="3"/>
  <c r="H99" i="7" s="1"/>
  <c r="AS94" i="3"/>
  <c r="G99" i="7" s="1"/>
  <c r="EJ94" i="3"/>
  <c r="EK94" i="3" s="1"/>
  <c r="EL94" i="3" s="1"/>
  <c r="EM94" i="3"/>
  <c r="EN94" i="3" s="1"/>
  <c r="EO94" i="3" s="1"/>
  <c r="T94" i="3" s="1"/>
  <c r="EP94" i="3"/>
  <c r="EQ94" i="3" s="1"/>
  <c r="ER94" i="3" s="1"/>
  <c r="U94" i="3" s="1"/>
  <c r="A95" i="3"/>
  <c r="A100" i="7" s="1"/>
  <c r="I95" i="3"/>
  <c r="J95" i="3"/>
  <c r="P95" i="3" s="1"/>
  <c r="AM95" i="3"/>
  <c r="AO95" i="3"/>
  <c r="D100" i="7" s="1"/>
  <c r="AP95" i="3"/>
  <c r="E100" i="7" s="1"/>
  <c r="AQ95" i="3"/>
  <c r="F100" i="7" s="1"/>
  <c r="AR95" i="3"/>
  <c r="H100" i="7" s="1"/>
  <c r="AS95" i="3"/>
  <c r="G100" i="7" s="1"/>
  <c r="EJ95" i="3"/>
  <c r="EK95" i="3" s="1"/>
  <c r="EL95" i="3" s="1"/>
  <c r="EM95" i="3"/>
  <c r="EN95" i="3" s="1"/>
  <c r="EO95" i="3" s="1"/>
  <c r="T95" i="3" s="1"/>
  <c r="EP95" i="3"/>
  <c r="EQ95" i="3" s="1"/>
  <c r="ER95" i="3" s="1"/>
  <c r="U95" i="3" s="1"/>
  <c r="A96" i="3"/>
  <c r="A101" i="7" s="1"/>
  <c r="I96" i="3"/>
  <c r="K96" i="3" s="1"/>
  <c r="N96" i="3" s="1"/>
  <c r="AM96" i="3"/>
  <c r="AO96" i="3"/>
  <c r="D101" i="7" s="1"/>
  <c r="AP96" i="3"/>
  <c r="E101" i="7" s="1"/>
  <c r="AQ96" i="3"/>
  <c r="F101" i="7" s="1"/>
  <c r="AR96" i="3"/>
  <c r="H101" i="7" s="1"/>
  <c r="AS96" i="3"/>
  <c r="G101" i="7" s="1"/>
  <c r="EJ96" i="3"/>
  <c r="EK96" i="3" s="1"/>
  <c r="EL96" i="3" s="1"/>
  <c r="EM96" i="3"/>
  <c r="EN96" i="3" s="1"/>
  <c r="EO96" i="3" s="1"/>
  <c r="T96" i="3" s="1"/>
  <c r="EP96" i="3"/>
  <c r="EQ96" i="3" s="1"/>
  <c r="ER96" i="3" s="1"/>
  <c r="U96" i="3" s="1"/>
  <c r="A97" i="3"/>
  <c r="A102" i="7" s="1"/>
  <c r="I97" i="3"/>
  <c r="AM97" i="3"/>
  <c r="AO97" i="3"/>
  <c r="D102" i="7" s="1"/>
  <c r="AP97" i="3"/>
  <c r="E102" i="7" s="1"/>
  <c r="AQ97" i="3"/>
  <c r="F102" i="7" s="1"/>
  <c r="AR97" i="3"/>
  <c r="H102" i="7" s="1"/>
  <c r="AS97" i="3"/>
  <c r="G102" i="7" s="1"/>
  <c r="EJ97" i="3"/>
  <c r="EK97" i="3" s="1"/>
  <c r="EL97" i="3" s="1"/>
  <c r="EM97" i="3"/>
  <c r="EN97" i="3" s="1"/>
  <c r="EO97" i="3" s="1"/>
  <c r="T97" i="3" s="1"/>
  <c r="EP97" i="3"/>
  <c r="EQ97" i="3" s="1"/>
  <c r="ER97" i="3" s="1"/>
  <c r="U97" i="3" s="1"/>
  <c r="A98" i="3"/>
  <c r="A103" i="7" s="1"/>
  <c r="I98" i="3"/>
  <c r="AM98" i="3"/>
  <c r="AO98" i="3"/>
  <c r="D103" i="7" s="1"/>
  <c r="AP98" i="3"/>
  <c r="E103" i="7" s="1"/>
  <c r="AQ98" i="3"/>
  <c r="F103" i="7" s="1"/>
  <c r="AR98" i="3"/>
  <c r="H103" i="7" s="1"/>
  <c r="AS98" i="3"/>
  <c r="G103" i="7" s="1"/>
  <c r="EJ98" i="3"/>
  <c r="EK98" i="3" s="1"/>
  <c r="EL98" i="3" s="1"/>
  <c r="EM98" i="3"/>
  <c r="EN98" i="3" s="1"/>
  <c r="EO98" i="3" s="1"/>
  <c r="T98" i="3" s="1"/>
  <c r="EP98" i="3"/>
  <c r="EQ98" i="3" s="1"/>
  <c r="ER98" i="3" s="1"/>
  <c r="U98" i="3" s="1"/>
  <c r="A99" i="3"/>
  <c r="A104" i="7" s="1"/>
  <c r="I99" i="3"/>
  <c r="AM99" i="3"/>
  <c r="AO99" i="3"/>
  <c r="D104" i="7" s="1"/>
  <c r="AP99" i="3"/>
  <c r="E104" i="7" s="1"/>
  <c r="AQ99" i="3"/>
  <c r="F104" i="7" s="1"/>
  <c r="AR99" i="3"/>
  <c r="H104" i="7" s="1"/>
  <c r="AS99" i="3"/>
  <c r="G104" i="7" s="1"/>
  <c r="EJ99" i="3"/>
  <c r="EK99" i="3" s="1"/>
  <c r="EL99" i="3" s="1"/>
  <c r="EM99" i="3"/>
  <c r="EN99" i="3" s="1"/>
  <c r="EO99" i="3" s="1"/>
  <c r="T99" i="3" s="1"/>
  <c r="EP99" i="3"/>
  <c r="EQ99" i="3" s="1"/>
  <c r="ER99" i="3" s="1"/>
  <c r="U99" i="3" s="1"/>
  <c r="A100" i="3"/>
  <c r="A105" i="7" s="1"/>
  <c r="I100" i="3"/>
  <c r="AM100" i="3"/>
  <c r="AO100" i="3"/>
  <c r="D105" i="7" s="1"/>
  <c r="AP100" i="3"/>
  <c r="E105" i="7" s="1"/>
  <c r="AQ100" i="3"/>
  <c r="F105" i="7" s="1"/>
  <c r="AR100" i="3"/>
  <c r="H105" i="7" s="1"/>
  <c r="AS100" i="3"/>
  <c r="G105" i="7" s="1"/>
  <c r="EJ100" i="3"/>
  <c r="EK100" i="3" s="1"/>
  <c r="EL100" i="3" s="1"/>
  <c r="EM100" i="3"/>
  <c r="EN100" i="3" s="1"/>
  <c r="EO100" i="3" s="1"/>
  <c r="T100" i="3" s="1"/>
  <c r="EP100" i="3"/>
  <c r="EQ100" i="3" s="1"/>
  <c r="ER100" i="3" s="1"/>
  <c r="U100" i="3" s="1"/>
  <c r="A101" i="3"/>
  <c r="A106" i="7" s="1"/>
  <c r="I101" i="3"/>
  <c r="K101" i="3" s="1"/>
  <c r="N101" i="3" s="1"/>
  <c r="AM101" i="3"/>
  <c r="AO101" i="3"/>
  <c r="D106" i="7" s="1"/>
  <c r="AP101" i="3"/>
  <c r="E106" i="7" s="1"/>
  <c r="AQ101" i="3"/>
  <c r="F106" i="7" s="1"/>
  <c r="AR101" i="3"/>
  <c r="H106" i="7" s="1"/>
  <c r="AS101" i="3"/>
  <c r="G106" i="7" s="1"/>
  <c r="EJ101" i="3"/>
  <c r="EK101" i="3" s="1"/>
  <c r="EL101" i="3" s="1"/>
  <c r="EM101" i="3"/>
  <c r="EN101" i="3" s="1"/>
  <c r="EO101" i="3" s="1"/>
  <c r="T101" i="3" s="1"/>
  <c r="EP101" i="3"/>
  <c r="EQ101" i="3" s="1"/>
  <c r="ER101" i="3" s="1"/>
  <c r="U101" i="3" s="1"/>
  <c r="A102" i="3"/>
  <c r="A107" i="7" s="1"/>
  <c r="I102" i="3"/>
  <c r="AM102" i="3"/>
  <c r="AO102" i="3"/>
  <c r="D107" i="7" s="1"/>
  <c r="AP102" i="3"/>
  <c r="E107" i="7" s="1"/>
  <c r="AQ102" i="3"/>
  <c r="F107" i="7" s="1"/>
  <c r="AR102" i="3"/>
  <c r="H107" i="7" s="1"/>
  <c r="AS102" i="3"/>
  <c r="G107" i="7" s="1"/>
  <c r="EJ102" i="3"/>
  <c r="EK102" i="3" s="1"/>
  <c r="EL102" i="3" s="1"/>
  <c r="EM102" i="3"/>
  <c r="EN102" i="3" s="1"/>
  <c r="EO102" i="3" s="1"/>
  <c r="T102" i="3" s="1"/>
  <c r="EP102" i="3"/>
  <c r="EQ102" i="3" s="1"/>
  <c r="ER102" i="3" s="1"/>
  <c r="U102" i="3" s="1"/>
  <c r="A103" i="3"/>
  <c r="A108" i="7"/>
  <c r="I103" i="3"/>
  <c r="K103" i="3" s="1"/>
  <c r="N103" i="3" s="1"/>
  <c r="AM103" i="3"/>
  <c r="AO103" i="3"/>
  <c r="D108" i="7" s="1"/>
  <c r="AP103" i="3"/>
  <c r="E108" i="7" s="1"/>
  <c r="AQ103" i="3"/>
  <c r="F108" i="7" s="1"/>
  <c r="AR103" i="3"/>
  <c r="H108" i="7" s="1"/>
  <c r="AS103" i="3"/>
  <c r="G108" i="7" s="1"/>
  <c r="EJ103" i="3"/>
  <c r="EK103" i="3" s="1"/>
  <c r="EL103" i="3" s="1"/>
  <c r="S103" i="3" s="1"/>
  <c r="EM103" i="3"/>
  <c r="EN103" i="3" s="1"/>
  <c r="EO103" i="3" s="1"/>
  <c r="T103" i="3" s="1"/>
  <c r="EP103" i="3"/>
  <c r="EQ103" i="3" s="1"/>
  <c r="ER103" i="3" s="1"/>
  <c r="U103" i="3" s="1"/>
  <c r="A104" i="3"/>
  <c r="A109" i="7" s="1"/>
  <c r="I104" i="3"/>
  <c r="AM104" i="3"/>
  <c r="AO104" i="3"/>
  <c r="D109" i="7" s="1"/>
  <c r="AP104" i="3"/>
  <c r="E109" i="7" s="1"/>
  <c r="AQ104" i="3"/>
  <c r="F109" i="7" s="1"/>
  <c r="AR104" i="3"/>
  <c r="H109" i="7" s="1"/>
  <c r="AS104" i="3"/>
  <c r="G109" i="7" s="1"/>
  <c r="EJ104" i="3"/>
  <c r="EK104" i="3" s="1"/>
  <c r="EL104" i="3" s="1"/>
  <c r="S104" i="3" s="1"/>
  <c r="EM104" i="3"/>
  <c r="EN104" i="3" s="1"/>
  <c r="EO104" i="3" s="1"/>
  <c r="T104" i="3" s="1"/>
  <c r="EP104" i="3"/>
  <c r="EQ104" i="3" s="1"/>
  <c r="ER104" i="3" s="1"/>
  <c r="U104" i="3" s="1"/>
  <c r="A105" i="3"/>
  <c r="A110" i="7" s="1"/>
  <c r="I105" i="3"/>
  <c r="K105" i="3"/>
  <c r="N105" i="3" s="1"/>
  <c r="AM105" i="3"/>
  <c r="AO105" i="3"/>
  <c r="D110" i="7" s="1"/>
  <c r="AP105" i="3"/>
  <c r="E110" i="7" s="1"/>
  <c r="AQ105" i="3"/>
  <c r="F110" i="7" s="1"/>
  <c r="AR105" i="3"/>
  <c r="H110" i="7" s="1"/>
  <c r="AS105" i="3"/>
  <c r="G110" i="7" s="1"/>
  <c r="EJ105" i="3"/>
  <c r="EK105" i="3" s="1"/>
  <c r="EL105" i="3" s="1"/>
  <c r="S105" i="3" s="1"/>
  <c r="EM105" i="3"/>
  <c r="EN105" i="3" s="1"/>
  <c r="EO105" i="3" s="1"/>
  <c r="T105" i="3" s="1"/>
  <c r="EP105" i="3"/>
  <c r="EQ105" i="3" s="1"/>
  <c r="ER105" i="3" s="1"/>
  <c r="U105" i="3" s="1"/>
  <c r="A106" i="3"/>
  <c r="A111" i="7"/>
  <c r="I106" i="3"/>
  <c r="AM106" i="3"/>
  <c r="AO106" i="3"/>
  <c r="D111" i="7" s="1"/>
  <c r="AP106" i="3"/>
  <c r="E111" i="7" s="1"/>
  <c r="AQ106" i="3"/>
  <c r="F111" i="7" s="1"/>
  <c r="AR106" i="3"/>
  <c r="H111" i="7" s="1"/>
  <c r="AS106" i="3"/>
  <c r="G111" i="7" s="1"/>
  <c r="EJ106" i="3"/>
  <c r="EK106" i="3" s="1"/>
  <c r="EL106" i="3" s="1"/>
  <c r="S106" i="3" s="1"/>
  <c r="EM106" i="3"/>
  <c r="EN106" i="3" s="1"/>
  <c r="EO106" i="3" s="1"/>
  <c r="T106" i="3" s="1"/>
  <c r="EP106" i="3"/>
  <c r="EQ106" i="3" s="1"/>
  <c r="ER106" i="3" s="1"/>
  <c r="U106" i="3" s="1"/>
  <c r="A107" i="3"/>
  <c r="A112" i="7"/>
  <c r="I107" i="3"/>
  <c r="K107" i="3" s="1"/>
  <c r="N107" i="3" s="1"/>
  <c r="AM107" i="3"/>
  <c r="AO107" i="3"/>
  <c r="D112" i="7" s="1"/>
  <c r="AP107" i="3"/>
  <c r="E112" i="7" s="1"/>
  <c r="AQ107" i="3"/>
  <c r="F112" i="7" s="1"/>
  <c r="AR107" i="3"/>
  <c r="H112" i="7" s="1"/>
  <c r="AS107" i="3"/>
  <c r="G112" i="7" s="1"/>
  <c r="EJ107" i="3"/>
  <c r="EK107" i="3" s="1"/>
  <c r="EL107" i="3" s="1"/>
  <c r="S107" i="3" s="1"/>
  <c r="EM107" i="3"/>
  <c r="EN107" i="3" s="1"/>
  <c r="EO107" i="3" s="1"/>
  <c r="T107" i="3" s="1"/>
  <c r="EP107" i="3"/>
  <c r="EQ107" i="3" s="1"/>
  <c r="ER107" i="3" s="1"/>
  <c r="U107" i="3" s="1"/>
  <c r="A108" i="3"/>
  <c r="A115" i="7" s="1"/>
  <c r="I108" i="3"/>
  <c r="AM108" i="3"/>
  <c r="AO108" i="3"/>
  <c r="D115" i="7" s="1"/>
  <c r="AP108" i="3"/>
  <c r="E115" i="7" s="1"/>
  <c r="AQ108" i="3"/>
  <c r="F115" i="7" s="1"/>
  <c r="AR108" i="3"/>
  <c r="H115" i="7" s="1"/>
  <c r="AS108" i="3"/>
  <c r="G115" i="7" s="1"/>
  <c r="EJ108" i="3"/>
  <c r="EK108" i="3" s="1"/>
  <c r="EL108" i="3" s="1"/>
  <c r="S108" i="3" s="1"/>
  <c r="EM108" i="3"/>
  <c r="EN108" i="3" s="1"/>
  <c r="EO108" i="3" s="1"/>
  <c r="T108" i="3" s="1"/>
  <c r="EP108" i="3"/>
  <c r="EQ108" i="3" s="1"/>
  <c r="ER108" i="3" s="1"/>
  <c r="U108" i="3" s="1"/>
  <c r="A109" i="3"/>
  <c r="A116" i="7" s="1"/>
  <c r="I109" i="3"/>
  <c r="J109" i="3" s="1"/>
  <c r="P109" i="3" s="1"/>
  <c r="AM109" i="3"/>
  <c r="AO109" i="3"/>
  <c r="D116" i="7" s="1"/>
  <c r="AP109" i="3"/>
  <c r="E116" i="7" s="1"/>
  <c r="AQ109" i="3"/>
  <c r="F116" i="7" s="1"/>
  <c r="AR109" i="3"/>
  <c r="H116" i="7" s="1"/>
  <c r="AS109" i="3"/>
  <c r="G116" i="7" s="1"/>
  <c r="EJ109" i="3"/>
  <c r="EK109" i="3" s="1"/>
  <c r="EL109" i="3" s="1"/>
  <c r="S109" i="3" s="1"/>
  <c r="EM109" i="3"/>
  <c r="EN109" i="3" s="1"/>
  <c r="EO109" i="3" s="1"/>
  <c r="T109" i="3" s="1"/>
  <c r="EP109" i="3"/>
  <c r="EQ109" i="3" s="1"/>
  <c r="ER109" i="3" s="1"/>
  <c r="U109" i="3" s="1"/>
  <c r="A110" i="3"/>
  <c r="A117" i="7" s="1"/>
  <c r="I110" i="3"/>
  <c r="AM110" i="3"/>
  <c r="AO110" i="3"/>
  <c r="D117" i="7" s="1"/>
  <c r="AP110" i="3"/>
  <c r="E117" i="7" s="1"/>
  <c r="AQ110" i="3"/>
  <c r="F117" i="7" s="1"/>
  <c r="AR110" i="3"/>
  <c r="H117" i="7" s="1"/>
  <c r="AS110" i="3"/>
  <c r="G117" i="7" s="1"/>
  <c r="EJ110" i="3"/>
  <c r="EK110" i="3" s="1"/>
  <c r="EL110" i="3" s="1"/>
  <c r="S110" i="3" s="1"/>
  <c r="EM110" i="3"/>
  <c r="EN110" i="3" s="1"/>
  <c r="EO110" i="3" s="1"/>
  <c r="T110" i="3" s="1"/>
  <c r="EP110" i="3"/>
  <c r="EQ110" i="3" s="1"/>
  <c r="ER110" i="3" s="1"/>
  <c r="U110" i="3" s="1"/>
  <c r="A111" i="3"/>
  <c r="A118" i="7" s="1"/>
  <c r="I111" i="3"/>
  <c r="AM111" i="3"/>
  <c r="AO111" i="3"/>
  <c r="D118" i="7" s="1"/>
  <c r="AP111" i="3"/>
  <c r="E118" i="7" s="1"/>
  <c r="AQ111" i="3"/>
  <c r="F118" i="7" s="1"/>
  <c r="AR111" i="3"/>
  <c r="H118" i="7" s="1"/>
  <c r="AS111" i="3"/>
  <c r="G118" i="7" s="1"/>
  <c r="EJ111" i="3"/>
  <c r="EK111" i="3" s="1"/>
  <c r="EL111" i="3" s="1"/>
  <c r="S111" i="3" s="1"/>
  <c r="EM111" i="3"/>
  <c r="EN111" i="3" s="1"/>
  <c r="EO111" i="3" s="1"/>
  <c r="T111" i="3" s="1"/>
  <c r="EP111" i="3"/>
  <c r="EQ111" i="3" s="1"/>
  <c r="ER111" i="3" s="1"/>
  <c r="U111" i="3" s="1"/>
  <c r="A112" i="3"/>
  <c r="A119" i="7" s="1"/>
  <c r="I112" i="3"/>
  <c r="K112" i="3"/>
  <c r="N112" i="3" s="1"/>
  <c r="AM112" i="3"/>
  <c r="AO112" i="3"/>
  <c r="D119" i="7" s="1"/>
  <c r="AP112" i="3"/>
  <c r="E119" i="7" s="1"/>
  <c r="AQ112" i="3"/>
  <c r="F119" i="7" s="1"/>
  <c r="AR112" i="3"/>
  <c r="H119" i="7" s="1"/>
  <c r="AS112" i="3"/>
  <c r="G119" i="7" s="1"/>
  <c r="EJ112" i="3"/>
  <c r="EK112" i="3" s="1"/>
  <c r="EL112" i="3" s="1"/>
  <c r="S112" i="3" s="1"/>
  <c r="EM112" i="3"/>
  <c r="EN112" i="3" s="1"/>
  <c r="EO112" i="3" s="1"/>
  <c r="T112" i="3" s="1"/>
  <c r="EP112" i="3"/>
  <c r="EQ112" i="3" s="1"/>
  <c r="ER112" i="3" s="1"/>
  <c r="U112" i="3" s="1"/>
  <c r="A113" i="3"/>
  <c r="A120" i="7" s="1"/>
  <c r="I113" i="3"/>
  <c r="J113" i="3" s="1"/>
  <c r="P113" i="3" s="1"/>
  <c r="AM113" i="3"/>
  <c r="AO113" i="3"/>
  <c r="D120" i="7" s="1"/>
  <c r="AP113" i="3"/>
  <c r="E120" i="7" s="1"/>
  <c r="AQ113" i="3"/>
  <c r="F120" i="7" s="1"/>
  <c r="AR113" i="3"/>
  <c r="H120" i="7" s="1"/>
  <c r="AS113" i="3"/>
  <c r="G120" i="7" s="1"/>
  <c r="EJ113" i="3"/>
  <c r="EK113" i="3" s="1"/>
  <c r="EL113" i="3" s="1"/>
  <c r="S113" i="3" s="1"/>
  <c r="EM113" i="3"/>
  <c r="EN113" i="3" s="1"/>
  <c r="EO113" i="3" s="1"/>
  <c r="T113" i="3" s="1"/>
  <c r="EP113" i="3"/>
  <c r="EQ113" i="3" s="1"/>
  <c r="ER113" i="3" s="1"/>
  <c r="U113" i="3" s="1"/>
  <c r="A114" i="3"/>
  <c r="A121" i="7"/>
  <c r="I114" i="3"/>
  <c r="J114" i="3" s="1"/>
  <c r="P114" i="3" s="1"/>
  <c r="AM114" i="3"/>
  <c r="AO114" i="3"/>
  <c r="D121" i="7" s="1"/>
  <c r="AP114" i="3"/>
  <c r="E121" i="7" s="1"/>
  <c r="AQ114" i="3"/>
  <c r="F121" i="7" s="1"/>
  <c r="AR114" i="3"/>
  <c r="H121" i="7" s="1"/>
  <c r="AS114" i="3"/>
  <c r="G121" i="7" s="1"/>
  <c r="EJ114" i="3"/>
  <c r="EK114" i="3" s="1"/>
  <c r="EL114" i="3" s="1"/>
  <c r="S114" i="3" s="1"/>
  <c r="EM114" i="3"/>
  <c r="EN114" i="3" s="1"/>
  <c r="EO114" i="3" s="1"/>
  <c r="T114" i="3" s="1"/>
  <c r="EP114" i="3"/>
  <c r="EQ114" i="3" s="1"/>
  <c r="ER114" i="3" s="1"/>
  <c r="U114" i="3" s="1"/>
  <c r="A115" i="3"/>
  <c r="A122" i="7"/>
  <c r="I115" i="3"/>
  <c r="AM115" i="3"/>
  <c r="AO115" i="3"/>
  <c r="D122" i="7" s="1"/>
  <c r="AP115" i="3"/>
  <c r="E122" i="7" s="1"/>
  <c r="AQ115" i="3"/>
  <c r="F122" i="7" s="1"/>
  <c r="AR115" i="3"/>
  <c r="H122" i="7" s="1"/>
  <c r="AS115" i="3"/>
  <c r="G122" i="7" s="1"/>
  <c r="EJ115" i="3"/>
  <c r="EK115" i="3" s="1"/>
  <c r="EL115" i="3" s="1"/>
  <c r="S115" i="3" s="1"/>
  <c r="EM115" i="3"/>
  <c r="EN115" i="3" s="1"/>
  <c r="EO115" i="3" s="1"/>
  <c r="T115" i="3" s="1"/>
  <c r="EP115" i="3"/>
  <c r="EQ115" i="3" s="1"/>
  <c r="ER115" i="3" s="1"/>
  <c r="U115" i="3" s="1"/>
  <c r="A116" i="3"/>
  <c r="A123" i="7" s="1"/>
  <c r="I116" i="3"/>
  <c r="AM116" i="3"/>
  <c r="AO116" i="3"/>
  <c r="D123" i="7" s="1"/>
  <c r="AP116" i="3"/>
  <c r="E123" i="7" s="1"/>
  <c r="AQ116" i="3"/>
  <c r="F123" i="7" s="1"/>
  <c r="AR116" i="3"/>
  <c r="H123" i="7" s="1"/>
  <c r="AS116" i="3"/>
  <c r="G123" i="7" s="1"/>
  <c r="EJ116" i="3"/>
  <c r="EK116" i="3" s="1"/>
  <c r="EL116" i="3" s="1"/>
  <c r="S116" i="3" s="1"/>
  <c r="EM116" i="3"/>
  <c r="EN116" i="3" s="1"/>
  <c r="EO116" i="3" s="1"/>
  <c r="T116" i="3" s="1"/>
  <c r="EP116" i="3"/>
  <c r="EQ116" i="3" s="1"/>
  <c r="ER116" i="3" s="1"/>
  <c r="U116" i="3" s="1"/>
  <c r="A117" i="3"/>
  <c r="A124" i="7" s="1"/>
  <c r="I117" i="3"/>
  <c r="AM117" i="3"/>
  <c r="AO117" i="3"/>
  <c r="D124" i="7" s="1"/>
  <c r="AP117" i="3"/>
  <c r="E124" i="7" s="1"/>
  <c r="AQ117" i="3"/>
  <c r="F124" i="7" s="1"/>
  <c r="AR117" i="3"/>
  <c r="H124" i="7" s="1"/>
  <c r="AS117" i="3"/>
  <c r="G124" i="7" s="1"/>
  <c r="EJ117" i="3"/>
  <c r="EK117" i="3" s="1"/>
  <c r="EL117" i="3" s="1"/>
  <c r="S117" i="3" s="1"/>
  <c r="EM117" i="3"/>
  <c r="EN117" i="3" s="1"/>
  <c r="EO117" i="3" s="1"/>
  <c r="T117" i="3" s="1"/>
  <c r="EP117" i="3"/>
  <c r="EQ117" i="3" s="1"/>
  <c r="ER117" i="3" s="1"/>
  <c r="U117" i="3" s="1"/>
  <c r="A118" i="3"/>
  <c r="A125" i="7" s="1"/>
  <c r="I118" i="3"/>
  <c r="K118" i="3" s="1"/>
  <c r="N118" i="3" s="1"/>
  <c r="AM118" i="3"/>
  <c r="AO118" i="3"/>
  <c r="D125" i="7" s="1"/>
  <c r="AP118" i="3"/>
  <c r="E125" i="7" s="1"/>
  <c r="AQ118" i="3"/>
  <c r="F125" i="7" s="1"/>
  <c r="AR118" i="3"/>
  <c r="H125" i="7" s="1"/>
  <c r="AS118" i="3"/>
  <c r="G125" i="7" s="1"/>
  <c r="EJ118" i="3"/>
  <c r="EK118" i="3" s="1"/>
  <c r="EL118" i="3" s="1"/>
  <c r="S118" i="3" s="1"/>
  <c r="EM118" i="3"/>
  <c r="EN118" i="3" s="1"/>
  <c r="EO118" i="3" s="1"/>
  <c r="T118" i="3" s="1"/>
  <c r="EP118" i="3"/>
  <c r="EQ118" i="3" s="1"/>
  <c r="ER118" i="3" s="1"/>
  <c r="U118" i="3" s="1"/>
  <c r="A119" i="3"/>
  <c r="A126" i="7" s="1"/>
  <c r="I119" i="3"/>
  <c r="K119" i="3" s="1"/>
  <c r="N119" i="3" s="1"/>
  <c r="AM119" i="3"/>
  <c r="AO119" i="3"/>
  <c r="D126" i="7" s="1"/>
  <c r="AP119" i="3"/>
  <c r="E126" i="7" s="1"/>
  <c r="AQ119" i="3"/>
  <c r="F126" i="7" s="1"/>
  <c r="AR119" i="3"/>
  <c r="H126" i="7" s="1"/>
  <c r="AS119" i="3"/>
  <c r="G126" i="7" s="1"/>
  <c r="EJ119" i="3"/>
  <c r="EK119" i="3" s="1"/>
  <c r="EL119" i="3" s="1"/>
  <c r="S119" i="3" s="1"/>
  <c r="EM119" i="3"/>
  <c r="EN119" i="3" s="1"/>
  <c r="EO119" i="3" s="1"/>
  <c r="T119" i="3" s="1"/>
  <c r="EP119" i="3"/>
  <c r="EQ119" i="3" s="1"/>
  <c r="ER119" i="3" s="1"/>
  <c r="U119" i="3" s="1"/>
  <c r="A120" i="3"/>
  <c r="A127" i="7" s="1"/>
  <c r="I120" i="3"/>
  <c r="AM120" i="3"/>
  <c r="AO120" i="3"/>
  <c r="D127" i="7" s="1"/>
  <c r="AP120" i="3"/>
  <c r="E127" i="7" s="1"/>
  <c r="AQ120" i="3"/>
  <c r="F127" i="7" s="1"/>
  <c r="AR120" i="3"/>
  <c r="H127" i="7" s="1"/>
  <c r="AS120" i="3"/>
  <c r="G127" i="7" s="1"/>
  <c r="EJ120" i="3"/>
  <c r="EK120" i="3" s="1"/>
  <c r="EL120" i="3" s="1"/>
  <c r="S120" i="3" s="1"/>
  <c r="EM120" i="3"/>
  <c r="EN120" i="3" s="1"/>
  <c r="EO120" i="3" s="1"/>
  <c r="T120" i="3" s="1"/>
  <c r="EP120" i="3"/>
  <c r="EQ120" i="3" s="1"/>
  <c r="ER120" i="3" s="1"/>
  <c r="U120" i="3" s="1"/>
  <c r="A121" i="3"/>
  <c r="A128" i="7" s="1"/>
  <c r="I121" i="3"/>
  <c r="K121" i="3"/>
  <c r="N121" i="3" s="1"/>
  <c r="AM121" i="3"/>
  <c r="AO121" i="3"/>
  <c r="D128" i="7" s="1"/>
  <c r="AP121" i="3"/>
  <c r="E128" i="7" s="1"/>
  <c r="AQ121" i="3"/>
  <c r="F128" i="7" s="1"/>
  <c r="AR121" i="3"/>
  <c r="H128" i="7" s="1"/>
  <c r="AS121" i="3"/>
  <c r="G128" i="7" s="1"/>
  <c r="EJ121" i="3"/>
  <c r="EK121" i="3" s="1"/>
  <c r="EL121" i="3" s="1"/>
  <c r="S121" i="3" s="1"/>
  <c r="EM121" i="3"/>
  <c r="EN121" i="3" s="1"/>
  <c r="EO121" i="3" s="1"/>
  <c r="T121" i="3" s="1"/>
  <c r="EP121" i="3"/>
  <c r="EQ121" i="3" s="1"/>
  <c r="ER121" i="3" s="1"/>
  <c r="U121" i="3" s="1"/>
  <c r="A122" i="3"/>
  <c r="A129" i="7"/>
  <c r="I122" i="3"/>
  <c r="AM122" i="3"/>
  <c r="AO122" i="3"/>
  <c r="D129" i="7" s="1"/>
  <c r="AP122" i="3"/>
  <c r="E129" i="7" s="1"/>
  <c r="AQ122" i="3"/>
  <c r="F129" i="7" s="1"/>
  <c r="AR122" i="3"/>
  <c r="H129" i="7" s="1"/>
  <c r="AS122" i="3"/>
  <c r="G129" i="7" s="1"/>
  <c r="EJ122" i="3"/>
  <c r="EK122" i="3" s="1"/>
  <c r="EL122" i="3" s="1"/>
  <c r="S122" i="3" s="1"/>
  <c r="EM122" i="3"/>
  <c r="EN122" i="3" s="1"/>
  <c r="EO122" i="3" s="1"/>
  <c r="T122" i="3" s="1"/>
  <c r="EP122" i="3"/>
  <c r="EQ122" i="3" s="1"/>
  <c r="ER122" i="3" s="1"/>
  <c r="U122" i="3" s="1"/>
  <c r="A123" i="3"/>
  <c r="A130" i="7" s="1"/>
  <c r="I123" i="3"/>
  <c r="AM123" i="3"/>
  <c r="AO123" i="3"/>
  <c r="D130" i="7" s="1"/>
  <c r="AP123" i="3"/>
  <c r="E130" i="7" s="1"/>
  <c r="AQ123" i="3"/>
  <c r="F130" i="7" s="1"/>
  <c r="AR123" i="3"/>
  <c r="H130" i="7" s="1"/>
  <c r="AS123" i="3"/>
  <c r="G130" i="7" s="1"/>
  <c r="EJ123" i="3"/>
  <c r="EK123" i="3" s="1"/>
  <c r="EL123" i="3" s="1"/>
  <c r="S123" i="3" s="1"/>
  <c r="EM123" i="3"/>
  <c r="EN123" i="3" s="1"/>
  <c r="EO123" i="3" s="1"/>
  <c r="T123" i="3" s="1"/>
  <c r="EP123" i="3"/>
  <c r="EQ123" i="3" s="1"/>
  <c r="ER123" i="3" s="1"/>
  <c r="U123" i="3" s="1"/>
  <c r="A124" i="3"/>
  <c r="A131" i="7"/>
  <c r="I124" i="3"/>
  <c r="AM124" i="3"/>
  <c r="AO124" i="3"/>
  <c r="D131" i="7" s="1"/>
  <c r="AP124" i="3"/>
  <c r="E131" i="7" s="1"/>
  <c r="AQ124" i="3"/>
  <c r="F131" i="7" s="1"/>
  <c r="AR124" i="3"/>
  <c r="H131" i="7" s="1"/>
  <c r="AS124" i="3"/>
  <c r="G131" i="7" s="1"/>
  <c r="EJ124" i="3"/>
  <c r="EK124" i="3" s="1"/>
  <c r="EL124" i="3" s="1"/>
  <c r="S124" i="3" s="1"/>
  <c r="EM124" i="3"/>
  <c r="EN124" i="3" s="1"/>
  <c r="EO124" i="3" s="1"/>
  <c r="T124" i="3" s="1"/>
  <c r="EP124" i="3"/>
  <c r="EQ124" i="3" s="1"/>
  <c r="ER124" i="3" s="1"/>
  <c r="U124" i="3" s="1"/>
  <c r="A125" i="3"/>
  <c r="A132" i="7" s="1"/>
  <c r="I125" i="3"/>
  <c r="J125" i="3"/>
  <c r="P125" i="3" s="1"/>
  <c r="AM125" i="3"/>
  <c r="AO125" i="3"/>
  <c r="D132" i="7" s="1"/>
  <c r="AP125" i="3"/>
  <c r="E132" i="7" s="1"/>
  <c r="AQ125" i="3"/>
  <c r="F132" i="7" s="1"/>
  <c r="AR125" i="3"/>
  <c r="H132" i="7" s="1"/>
  <c r="AS125" i="3"/>
  <c r="G132" i="7" s="1"/>
  <c r="EJ125" i="3"/>
  <c r="EK125" i="3" s="1"/>
  <c r="EL125" i="3" s="1"/>
  <c r="S125" i="3" s="1"/>
  <c r="EM125" i="3"/>
  <c r="EN125" i="3" s="1"/>
  <c r="EO125" i="3" s="1"/>
  <c r="T125" i="3" s="1"/>
  <c r="EP125" i="3"/>
  <c r="EQ125" i="3" s="1"/>
  <c r="ER125" i="3" s="1"/>
  <c r="U125" i="3" s="1"/>
  <c r="A126" i="3"/>
  <c r="A133" i="7"/>
  <c r="I126" i="3"/>
  <c r="K126" i="3" s="1"/>
  <c r="N126" i="3" s="1"/>
  <c r="AM126" i="3"/>
  <c r="AO126" i="3"/>
  <c r="D133" i="7" s="1"/>
  <c r="AP126" i="3"/>
  <c r="E133" i="7" s="1"/>
  <c r="AQ126" i="3"/>
  <c r="F133" i="7" s="1"/>
  <c r="AR126" i="3"/>
  <c r="H133" i="7" s="1"/>
  <c r="AS126" i="3"/>
  <c r="G133" i="7" s="1"/>
  <c r="EJ126" i="3"/>
  <c r="EK126" i="3" s="1"/>
  <c r="EL126" i="3" s="1"/>
  <c r="S126" i="3" s="1"/>
  <c r="EM126" i="3"/>
  <c r="EN126" i="3" s="1"/>
  <c r="EO126" i="3" s="1"/>
  <c r="T126" i="3" s="1"/>
  <c r="EP126" i="3"/>
  <c r="EQ126" i="3" s="1"/>
  <c r="ER126" i="3" s="1"/>
  <c r="U126" i="3" s="1"/>
  <c r="A127" i="3"/>
  <c r="A134" i="7" s="1"/>
  <c r="I127" i="3"/>
  <c r="AM127" i="3"/>
  <c r="AO127" i="3"/>
  <c r="D134" i="7" s="1"/>
  <c r="AP127" i="3"/>
  <c r="E134" i="7" s="1"/>
  <c r="AQ127" i="3"/>
  <c r="F134" i="7" s="1"/>
  <c r="AR127" i="3"/>
  <c r="H134" i="7" s="1"/>
  <c r="AS127" i="3"/>
  <c r="G134" i="7" s="1"/>
  <c r="EJ127" i="3"/>
  <c r="EK127" i="3" s="1"/>
  <c r="EL127" i="3" s="1"/>
  <c r="S127" i="3" s="1"/>
  <c r="EM127" i="3"/>
  <c r="EN127" i="3" s="1"/>
  <c r="EO127" i="3" s="1"/>
  <c r="T127" i="3" s="1"/>
  <c r="EP127" i="3"/>
  <c r="EQ127" i="3" s="1"/>
  <c r="ER127" i="3" s="1"/>
  <c r="U127" i="3" s="1"/>
  <c r="A128" i="3"/>
  <c r="A135" i="7" s="1"/>
  <c r="I128" i="3"/>
  <c r="AM128" i="3"/>
  <c r="AO128" i="3"/>
  <c r="D135" i="7" s="1"/>
  <c r="AP128" i="3"/>
  <c r="E135" i="7" s="1"/>
  <c r="AQ128" i="3"/>
  <c r="F135" i="7" s="1"/>
  <c r="AR128" i="3"/>
  <c r="H135" i="7" s="1"/>
  <c r="AS128" i="3"/>
  <c r="G135" i="7" s="1"/>
  <c r="EJ128" i="3"/>
  <c r="EK128" i="3" s="1"/>
  <c r="EL128" i="3" s="1"/>
  <c r="S128" i="3" s="1"/>
  <c r="EM128" i="3"/>
  <c r="EN128" i="3" s="1"/>
  <c r="EO128" i="3" s="1"/>
  <c r="T128" i="3" s="1"/>
  <c r="EP128" i="3"/>
  <c r="EQ128" i="3" s="1"/>
  <c r="ER128" i="3" s="1"/>
  <c r="U128" i="3" s="1"/>
  <c r="A129" i="3"/>
  <c r="A136" i="7" s="1"/>
  <c r="I129" i="3"/>
  <c r="J129" i="3"/>
  <c r="P129" i="3" s="1"/>
  <c r="AM129" i="3"/>
  <c r="AO129" i="3"/>
  <c r="D136" i="7" s="1"/>
  <c r="AP129" i="3"/>
  <c r="E136" i="7" s="1"/>
  <c r="AQ129" i="3"/>
  <c r="F136" i="7" s="1"/>
  <c r="AR129" i="3"/>
  <c r="H136" i="7" s="1"/>
  <c r="AS129" i="3"/>
  <c r="G136" i="7" s="1"/>
  <c r="EJ129" i="3"/>
  <c r="EK129" i="3" s="1"/>
  <c r="EL129" i="3" s="1"/>
  <c r="S129" i="3" s="1"/>
  <c r="EM129" i="3"/>
  <c r="EN129" i="3" s="1"/>
  <c r="EO129" i="3" s="1"/>
  <c r="T129" i="3" s="1"/>
  <c r="EP129" i="3"/>
  <c r="EQ129" i="3" s="1"/>
  <c r="ER129" i="3" s="1"/>
  <c r="U129" i="3" s="1"/>
  <c r="A130" i="3"/>
  <c r="A137" i="7"/>
  <c r="I130" i="3"/>
  <c r="AM130" i="3"/>
  <c r="AO130" i="3"/>
  <c r="D137" i="7" s="1"/>
  <c r="AP130" i="3"/>
  <c r="E137" i="7" s="1"/>
  <c r="AQ130" i="3"/>
  <c r="F137" i="7" s="1"/>
  <c r="AR130" i="3"/>
  <c r="H137" i="7" s="1"/>
  <c r="AS130" i="3"/>
  <c r="G137" i="7" s="1"/>
  <c r="EJ130" i="3"/>
  <c r="EK130" i="3" s="1"/>
  <c r="EL130" i="3" s="1"/>
  <c r="S130" i="3" s="1"/>
  <c r="EM130" i="3"/>
  <c r="EN130" i="3" s="1"/>
  <c r="EO130" i="3" s="1"/>
  <c r="T130" i="3" s="1"/>
  <c r="EP130" i="3"/>
  <c r="EQ130" i="3" s="1"/>
  <c r="ER130" i="3" s="1"/>
  <c r="U130" i="3" s="1"/>
  <c r="A131" i="3"/>
  <c r="A138" i="7" s="1"/>
  <c r="I131" i="3"/>
  <c r="J131" i="3"/>
  <c r="P131" i="3" s="1"/>
  <c r="AM131" i="3"/>
  <c r="AO131" i="3"/>
  <c r="D138" i="7" s="1"/>
  <c r="AP131" i="3"/>
  <c r="E138" i="7" s="1"/>
  <c r="AQ131" i="3"/>
  <c r="F138" i="7" s="1"/>
  <c r="AR131" i="3"/>
  <c r="H138" i="7" s="1"/>
  <c r="AS131" i="3"/>
  <c r="G138" i="7" s="1"/>
  <c r="EJ131" i="3"/>
  <c r="EK131" i="3" s="1"/>
  <c r="EL131" i="3" s="1"/>
  <c r="S131" i="3" s="1"/>
  <c r="EM131" i="3"/>
  <c r="EN131" i="3" s="1"/>
  <c r="EO131" i="3" s="1"/>
  <c r="T131" i="3" s="1"/>
  <c r="EP131" i="3"/>
  <c r="EQ131" i="3" s="1"/>
  <c r="ER131" i="3" s="1"/>
  <c r="U131" i="3" s="1"/>
  <c r="A132" i="3"/>
  <c r="A139" i="7" s="1"/>
  <c r="I132" i="3"/>
  <c r="AM132" i="3"/>
  <c r="AO132" i="3"/>
  <c r="D139" i="7" s="1"/>
  <c r="AP132" i="3"/>
  <c r="E139" i="7" s="1"/>
  <c r="AQ132" i="3"/>
  <c r="F139" i="7" s="1"/>
  <c r="AR132" i="3"/>
  <c r="H139" i="7" s="1"/>
  <c r="AS132" i="3"/>
  <c r="G139" i="7" s="1"/>
  <c r="EJ132" i="3"/>
  <c r="EK132" i="3" s="1"/>
  <c r="EL132" i="3" s="1"/>
  <c r="S132" i="3" s="1"/>
  <c r="EM132" i="3"/>
  <c r="EN132" i="3" s="1"/>
  <c r="EO132" i="3" s="1"/>
  <c r="T132" i="3" s="1"/>
  <c r="EP132" i="3"/>
  <c r="EQ132" i="3" s="1"/>
  <c r="ER132" i="3" s="1"/>
  <c r="U132" i="3" s="1"/>
  <c r="A133" i="3"/>
  <c r="A140" i="7" s="1"/>
  <c r="I133" i="3"/>
  <c r="J133" i="3"/>
  <c r="P133" i="3" s="1"/>
  <c r="AM133" i="3"/>
  <c r="AO133" i="3"/>
  <c r="D140" i="7" s="1"/>
  <c r="AP133" i="3"/>
  <c r="E140" i="7" s="1"/>
  <c r="AQ133" i="3"/>
  <c r="F140" i="7" s="1"/>
  <c r="AR133" i="3"/>
  <c r="H140" i="7" s="1"/>
  <c r="AS133" i="3"/>
  <c r="G140" i="7" s="1"/>
  <c r="EJ133" i="3"/>
  <c r="EK133" i="3" s="1"/>
  <c r="EL133" i="3" s="1"/>
  <c r="S133" i="3" s="1"/>
  <c r="EM133" i="3"/>
  <c r="EN133" i="3" s="1"/>
  <c r="EO133" i="3" s="1"/>
  <c r="T133" i="3" s="1"/>
  <c r="EP133" i="3"/>
  <c r="EQ133" i="3" s="1"/>
  <c r="ER133" i="3" s="1"/>
  <c r="U133" i="3" s="1"/>
  <c r="A134" i="3"/>
  <c r="A141" i="7"/>
  <c r="I134" i="3"/>
  <c r="AM134" i="3"/>
  <c r="AO134" i="3"/>
  <c r="D141" i="7" s="1"/>
  <c r="AP134" i="3"/>
  <c r="E141" i="7" s="1"/>
  <c r="AQ134" i="3"/>
  <c r="F141" i="7" s="1"/>
  <c r="AR134" i="3"/>
  <c r="H141" i="7" s="1"/>
  <c r="AS134" i="3"/>
  <c r="G141" i="7" s="1"/>
  <c r="EJ134" i="3"/>
  <c r="EK134" i="3" s="1"/>
  <c r="EL134" i="3" s="1"/>
  <c r="S134" i="3" s="1"/>
  <c r="EM134" i="3"/>
  <c r="EN134" i="3" s="1"/>
  <c r="EO134" i="3" s="1"/>
  <c r="T134" i="3" s="1"/>
  <c r="EP134" i="3"/>
  <c r="EQ134" i="3" s="1"/>
  <c r="ER134" i="3" s="1"/>
  <c r="U134" i="3" s="1"/>
  <c r="A135" i="3"/>
  <c r="A142" i="7" s="1"/>
  <c r="I135" i="3"/>
  <c r="K135" i="3" s="1"/>
  <c r="N135" i="3" s="1"/>
  <c r="AM135" i="3"/>
  <c r="AO135" i="3"/>
  <c r="D142" i="7" s="1"/>
  <c r="AP135" i="3"/>
  <c r="E142" i="7" s="1"/>
  <c r="AQ135" i="3"/>
  <c r="F142" i="7" s="1"/>
  <c r="AR135" i="3"/>
  <c r="H142" i="7" s="1"/>
  <c r="AS135" i="3"/>
  <c r="G142" i="7" s="1"/>
  <c r="EJ135" i="3"/>
  <c r="EK135" i="3" s="1"/>
  <c r="EL135" i="3" s="1"/>
  <c r="S135" i="3" s="1"/>
  <c r="EM135" i="3"/>
  <c r="EN135" i="3" s="1"/>
  <c r="EO135" i="3" s="1"/>
  <c r="T135" i="3" s="1"/>
  <c r="EP135" i="3"/>
  <c r="EQ135" i="3" s="1"/>
  <c r="ER135" i="3" s="1"/>
  <c r="U135" i="3" s="1"/>
  <c r="A136" i="3"/>
  <c r="A143" i="7" s="1"/>
  <c r="I136" i="3"/>
  <c r="K136" i="3"/>
  <c r="N136" i="3" s="1"/>
  <c r="AM136" i="3"/>
  <c r="AO136" i="3"/>
  <c r="D143" i="7" s="1"/>
  <c r="AP136" i="3"/>
  <c r="E143" i="7" s="1"/>
  <c r="AQ136" i="3"/>
  <c r="F143" i="7" s="1"/>
  <c r="AR136" i="3"/>
  <c r="H143" i="7" s="1"/>
  <c r="AS136" i="3"/>
  <c r="G143" i="7" s="1"/>
  <c r="EJ136" i="3"/>
  <c r="EK136" i="3" s="1"/>
  <c r="EL136" i="3" s="1"/>
  <c r="S136" i="3" s="1"/>
  <c r="EM136" i="3"/>
  <c r="EN136" i="3" s="1"/>
  <c r="EO136" i="3" s="1"/>
  <c r="T136" i="3" s="1"/>
  <c r="EP136" i="3"/>
  <c r="EQ136" i="3" s="1"/>
  <c r="ER136" i="3" s="1"/>
  <c r="U136" i="3" s="1"/>
  <c r="A137" i="3"/>
  <c r="A144" i="7"/>
  <c r="I137" i="3"/>
  <c r="AM137" i="3"/>
  <c r="AO137" i="3"/>
  <c r="D144" i="7" s="1"/>
  <c r="AP137" i="3"/>
  <c r="E144" i="7" s="1"/>
  <c r="AQ137" i="3"/>
  <c r="F144" i="7" s="1"/>
  <c r="AR137" i="3"/>
  <c r="H144" i="7" s="1"/>
  <c r="AS137" i="3"/>
  <c r="G144" i="7" s="1"/>
  <c r="EJ137" i="3"/>
  <c r="EK137" i="3" s="1"/>
  <c r="EL137" i="3" s="1"/>
  <c r="S137" i="3" s="1"/>
  <c r="EM137" i="3"/>
  <c r="EN137" i="3" s="1"/>
  <c r="EO137" i="3" s="1"/>
  <c r="T137" i="3" s="1"/>
  <c r="EP137" i="3"/>
  <c r="EQ137" i="3" s="1"/>
  <c r="ER137" i="3" s="1"/>
  <c r="U137" i="3" s="1"/>
  <c r="A138" i="3"/>
  <c r="A145" i="7" s="1"/>
  <c r="I138" i="3"/>
  <c r="K138" i="3"/>
  <c r="N138" i="3" s="1"/>
  <c r="AM138" i="3"/>
  <c r="AO138" i="3"/>
  <c r="D145" i="7" s="1"/>
  <c r="AP138" i="3"/>
  <c r="E145" i="7" s="1"/>
  <c r="AQ138" i="3"/>
  <c r="F145" i="7" s="1"/>
  <c r="AR138" i="3"/>
  <c r="H145" i="7" s="1"/>
  <c r="AS138" i="3"/>
  <c r="G145" i="7" s="1"/>
  <c r="EJ138" i="3"/>
  <c r="EK138" i="3" s="1"/>
  <c r="EL138" i="3" s="1"/>
  <c r="S138" i="3" s="1"/>
  <c r="EM138" i="3"/>
  <c r="EN138" i="3" s="1"/>
  <c r="EO138" i="3" s="1"/>
  <c r="T138" i="3" s="1"/>
  <c r="EP138" i="3"/>
  <c r="EQ138" i="3" s="1"/>
  <c r="ER138" i="3" s="1"/>
  <c r="U138" i="3" s="1"/>
  <c r="A139" i="3"/>
  <c r="A146" i="7" s="1"/>
  <c r="I139" i="3"/>
  <c r="AM139" i="3"/>
  <c r="AO139" i="3"/>
  <c r="D146" i="7" s="1"/>
  <c r="AP139" i="3"/>
  <c r="E146" i="7" s="1"/>
  <c r="AQ139" i="3"/>
  <c r="F146" i="7" s="1"/>
  <c r="AR139" i="3"/>
  <c r="H146" i="7" s="1"/>
  <c r="AS139" i="3"/>
  <c r="G146" i="7" s="1"/>
  <c r="EJ139" i="3"/>
  <c r="EK139" i="3" s="1"/>
  <c r="EL139" i="3" s="1"/>
  <c r="S139" i="3" s="1"/>
  <c r="EM139" i="3"/>
  <c r="EN139" i="3" s="1"/>
  <c r="EO139" i="3" s="1"/>
  <c r="T139" i="3" s="1"/>
  <c r="EP139" i="3"/>
  <c r="EQ139" i="3" s="1"/>
  <c r="ER139" i="3" s="1"/>
  <c r="U139" i="3" s="1"/>
  <c r="A140" i="3"/>
  <c r="A147" i="7" s="1"/>
  <c r="I140" i="3"/>
  <c r="K140" i="3"/>
  <c r="N140" i="3" s="1"/>
  <c r="AM140" i="3"/>
  <c r="AO140" i="3"/>
  <c r="D147" i="7" s="1"/>
  <c r="AP140" i="3"/>
  <c r="E147" i="7" s="1"/>
  <c r="AQ140" i="3"/>
  <c r="F147" i="7" s="1"/>
  <c r="AR140" i="3"/>
  <c r="H147" i="7" s="1"/>
  <c r="AS140" i="3"/>
  <c r="G147" i="7" s="1"/>
  <c r="EJ140" i="3"/>
  <c r="EK140" i="3" s="1"/>
  <c r="EL140" i="3" s="1"/>
  <c r="S140" i="3" s="1"/>
  <c r="EM140" i="3"/>
  <c r="EN140" i="3" s="1"/>
  <c r="EO140" i="3" s="1"/>
  <c r="T140" i="3" s="1"/>
  <c r="EP140" i="3"/>
  <c r="EQ140" i="3" s="1"/>
  <c r="ER140" i="3" s="1"/>
  <c r="U140" i="3" s="1"/>
  <c r="A141" i="3"/>
  <c r="A148" i="7" s="1"/>
  <c r="I141" i="3"/>
  <c r="J141" i="3" s="1"/>
  <c r="P141" i="3" s="1"/>
  <c r="AM141" i="3"/>
  <c r="AO141" i="3"/>
  <c r="D148" i="7" s="1"/>
  <c r="AP141" i="3"/>
  <c r="E148" i="7" s="1"/>
  <c r="AQ141" i="3"/>
  <c r="F148" i="7" s="1"/>
  <c r="AR141" i="3"/>
  <c r="H148" i="7" s="1"/>
  <c r="AS141" i="3"/>
  <c r="G148" i="7" s="1"/>
  <c r="EJ141" i="3"/>
  <c r="EK141" i="3" s="1"/>
  <c r="EL141" i="3" s="1"/>
  <c r="S141" i="3" s="1"/>
  <c r="EM141" i="3"/>
  <c r="EN141" i="3" s="1"/>
  <c r="EO141" i="3" s="1"/>
  <c r="T141" i="3" s="1"/>
  <c r="EP141" i="3"/>
  <c r="EQ141" i="3" s="1"/>
  <c r="ER141" i="3" s="1"/>
  <c r="U141" i="3" s="1"/>
  <c r="A142" i="3"/>
  <c r="A149" i="7" s="1"/>
  <c r="I142" i="3"/>
  <c r="K142" i="3" s="1"/>
  <c r="N142" i="3" s="1"/>
  <c r="AM142" i="3"/>
  <c r="AO142" i="3"/>
  <c r="D149" i="7" s="1"/>
  <c r="AP142" i="3"/>
  <c r="E149" i="7" s="1"/>
  <c r="AQ142" i="3"/>
  <c r="F149" i="7" s="1"/>
  <c r="AR142" i="3"/>
  <c r="H149" i="7" s="1"/>
  <c r="AS142" i="3"/>
  <c r="G149" i="7" s="1"/>
  <c r="EJ142" i="3"/>
  <c r="EK142" i="3" s="1"/>
  <c r="EL142" i="3" s="1"/>
  <c r="S142" i="3" s="1"/>
  <c r="EM142" i="3"/>
  <c r="EN142" i="3" s="1"/>
  <c r="EO142" i="3" s="1"/>
  <c r="T142" i="3" s="1"/>
  <c r="EP142" i="3"/>
  <c r="EQ142" i="3" s="1"/>
  <c r="ER142" i="3" s="1"/>
  <c r="U142" i="3" s="1"/>
  <c r="A143" i="3"/>
  <c r="A152" i="7" s="1"/>
  <c r="I143" i="3"/>
  <c r="J143" i="3" s="1"/>
  <c r="P143" i="3" s="1"/>
  <c r="AM143" i="3"/>
  <c r="AO143" i="3"/>
  <c r="D152" i="7" s="1"/>
  <c r="AP143" i="3"/>
  <c r="E152" i="7" s="1"/>
  <c r="AQ143" i="3"/>
  <c r="F152" i="7" s="1"/>
  <c r="AR143" i="3"/>
  <c r="H152" i="7" s="1"/>
  <c r="AS143" i="3"/>
  <c r="G152" i="7" s="1"/>
  <c r="EJ143" i="3"/>
  <c r="EK143" i="3" s="1"/>
  <c r="EL143" i="3" s="1"/>
  <c r="S143" i="3" s="1"/>
  <c r="EM143" i="3"/>
  <c r="EN143" i="3" s="1"/>
  <c r="EO143" i="3" s="1"/>
  <c r="T143" i="3" s="1"/>
  <c r="EP143" i="3"/>
  <c r="EQ143" i="3" s="1"/>
  <c r="ER143" i="3" s="1"/>
  <c r="U143" i="3" s="1"/>
  <c r="A144" i="3"/>
  <c r="A153" i="7" s="1"/>
  <c r="I144" i="3"/>
  <c r="K144" i="3"/>
  <c r="N144" i="3" s="1"/>
  <c r="AM144" i="3"/>
  <c r="AO144" i="3"/>
  <c r="D153" i="7" s="1"/>
  <c r="AP144" i="3"/>
  <c r="E153" i="7" s="1"/>
  <c r="AQ144" i="3"/>
  <c r="F153" i="7" s="1"/>
  <c r="AR144" i="3"/>
  <c r="H153" i="7" s="1"/>
  <c r="AS144" i="3"/>
  <c r="G153" i="7" s="1"/>
  <c r="EJ144" i="3"/>
  <c r="EK144" i="3"/>
  <c r="EL144" i="3" s="1"/>
  <c r="S144" i="3" s="1"/>
  <c r="EM144" i="3"/>
  <c r="EN144" i="3" s="1"/>
  <c r="EO144" i="3" s="1"/>
  <c r="T144" i="3" s="1"/>
  <c r="EP144" i="3"/>
  <c r="EQ144" i="3" s="1"/>
  <c r="ER144" i="3" s="1"/>
  <c r="U144" i="3" s="1"/>
  <c r="A145" i="3"/>
  <c r="A154" i="7"/>
  <c r="I145" i="3"/>
  <c r="J145" i="3" s="1"/>
  <c r="P145" i="3" s="1"/>
  <c r="AM145" i="3"/>
  <c r="AO145" i="3"/>
  <c r="D154" i="7" s="1"/>
  <c r="AP145" i="3"/>
  <c r="E154" i="7" s="1"/>
  <c r="AQ145" i="3"/>
  <c r="F154" i="7" s="1"/>
  <c r="AR145" i="3"/>
  <c r="H154" i="7" s="1"/>
  <c r="AS145" i="3"/>
  <c r="G154" i="7" s="1"/>
  <c r="EJ145" i="3"/>
  <c r="EK145" i="3" s="1"/>
  <c r="EL145" i="3" s="1"/>
  <c r="S145" i="3" s="1"/>
  <c r="EM145" i="3"/>
  <c r="EN145" i="3" s="1"/>
  <c r="EO145" i="3" s="1"/>
  <c r="T145" i="3" s="1"/>
  <c r="EP145" i="3"/>
  <c r="EQ145" i="3" s="1"/>
  <c r="ER145" i="3" s="1"/>
  <c r="U145" i="3" s="1"/>
  <c r="A146" i="3"/>
  <c r="A155" i="7" s="1"/>
  <c r="I146" i="3"/>
  <c r="K146" i="3"/>
  <c r="N146" i="3" s="1"/>
  <c r="AM146" i="3"/>
  <c r="AO146" i="3"/>
  <c r="D155" i="7" s="1"/>
  <c r="AP146" i="3"/>
  <c r="E155" i="7" s="1"/>
  <c r="AQ146" i="3"/>
  <c r="F155" i="7" s="1"/>
  <c r="AR146" i="3"/>
  <c r="H155" i="7" s="1"/>
  <c r="AS146" i="3"/>
  <c r="G155" i="7" s="1"/>
  <c r="EJ146" i="3"/>
  <c r="EK146" i="3" s="1"/>
  <c r="EL146" i="3" s="1"/>
  <c r="S146" i="3" s="1"/>
  <c r="EM146" i="3"/>
  <c r="EN146" i="3" s="1"/>
  <c r="EO146" i="3" s="1"/>
  <c r="T146" i="3" s="1"/>
  <c r="EP146" i="3"/>
  <c r="EQ146" i="3" s="1"/>
  <c r="ER146" i="3" s="1"/>
  <c r="U146" i="3" s="1"/>
  <c r="A147" i="3"/>
  <c r="A156" i="7"/>
  <c r="I147" i="3"/>
  <c r="J147" i="3" s="1"/>
  <c r="P147" i="3" s="1"/>
  <c r="AM147" i="3"/>
  <c r="AO147" i="3"/>
  <c r="D156" i="7" s="1"/>
  <c r="AP147" i="3"/>
  <c r="E156" i="7" s="1"/>
  <c r="AQ147" i="3"/>
  <c r="F156" i="7" s="1"/>
  <c r="AR147" i="3"/>
  <c r="H156" i="7" s="1"/>
  <c r="AS147" i="3"/>
  <c r="G156" i="7" s="1"/>
  <c r="EJ147" i="3"/>
  <c r="EK147" i="3" s="1"/>
  <c r="EL147" i="3" s="1"/>
  <c r="S147" i="3" s="1"/>
  <c r="EM147" i="3"/>
  <c r="EN147" i="3" s="1"/>
  <c r="EO147" i="3" s="1"/>
  <c r="T147" i="3" s="1"/>
  <c r="EP147" i="3"/>
  <c r="EQ147" i="3" s="1"/>
  <c r="ER147" i="3" s="1"/>
  <c r="U147" i="3" s="1"/>
  <c r="A148" i="3"/>
  <c r="A157" i="7" s="1"/>
  <c r="I148" i="3"/>
  <c r="J148" i="3"/>
  <c r="P148" i="3" s="1"/>
  <c r="AM148" i="3"/>
  <c r="AO148" i="3"/>
  <c r="D157" i="7" s="1"/>
  <c r="AP148" i="3"/>
  <c r="E157" i="7" s="1"/>
  <c r="AQ148" i="3"/>
  <c r="F157" i="7" s="1"/>
  <c r="AR148" i="3"/>
  <c r="H157" i="7" s="1"/>
  <c r="AS148" i="3"/>
  <c r="G157" i="7" s="1"/>
  <c r="EJ148" i="3"/>
  <c r="EK148" i="3" s="1"/>
  <c r="EL148" i="3" s="1"/>
  <c r="S148" i="3" s="1"/>
  <c r="EM148" i="3"/>
  <c r="EN148" i="3" s="1"/>
  <c r="EO148" i="3" s="1"/>
  <c r="T148" i="3" s="1"/>
  <c r="EP148" i="3"/>
  <c r="EQ148" i="3" s="1"/>
  <c r="ER148" i="3" s="1"/>
  <c r="U148" i="3" s="1"/>
  <c r="A149" i="3"/>
  <c r="A158" i="7" s="1"/>
  <c r="I149" i="3"/>
  <c r="AM149" i="3"/>
  <c r="AO149" i="3"/>
  <c r="D158" i="7" s="1"/>
  <c r="AP149" i="3"/>
  <c r="E158" i="7" s="1"/>
  <c r="AQ149" i="3"/>
  <c r="F158" i="7" s="1"/>
  <c r="AR149" i="3"/>
  <c r="H158" i="7" s="1"/>
  <c r="AS149" i="3"/>
  <c r="G158" i="7" s="1"/>
  <c r="EJ149" i="3"/>
  <c r="EK149" i="3" s="1"/>
  <c r="EL149" i="3" s="1"/>
  <c r="S149" i="3" s="1"/>
  <c r="EM149" i="3"/>
  <c r="EN149" i="3" s="1"/>
  <c r="EO149" i="3" s="1"/>
  <c r="T149" i="3" s="1"/>
  <c r="EP149" i="3"/>
  <c r="EQ149" i="3" s="1"/>
  <c r="ER149" i="3" s="1"/>
  <c r="U149" i="3" s="1"/>
  <c r="A150" i="3"/>
  <c r="A159" i="7" s="1"/>
  <c r="I150" i="3"/>
  <c r="J150" i="3"/>
  <c r="P150" i="3" s="1"/>
  <c r="AM150" i="3"/>
  <c r="AO150" i="3"/>
  <c r="D159" i="7" s="1"/>
  <c r="AP150" i="3"/>
  <c r="E159" i="7" s="1"/>
  <c r="AQ150" i="3"/>
  <c r="F159" i="7" s="1"/>
  <c r="AR150" i="3"/>
  <c r="H159" i="7" s="1"/>
  <c r="AS150" i="3"/>
  <c r="G159" i="7" s="1"/>
  <c r="EJ150" i="3"/>
  <c r="EK150" i="3" s="1"/>
  <c r="EL150" i="3" s="1"/>
  <c r="S150" i="3" s="1"/>
  <c r="EM150" i="3"/>
  <c r="EN150" i="3" s="1"/>
  <c r="EO150" i="3" s="1"/>
  <c r="T150" i="3" s="1"/>
  <c r="EP150" i="3"/>
  <c r="EQ150" i="3" s="1"/>
  <c r="ER150" i="3" s="1"/>
  <c r="U150" i="3" s="1"/>
  <c r="A151" i="3"/>
  <c r="A160" i="7"/>
  <c r="I151" i="3"/>
  <c r="J151" i="3" s="1"/>
  <c r="P151" i="3" s="1"/>
  <c r="AM151" i="3"/>
  <c r="AO151" i="3"/>
  <c r="D160" i="7" s="1"/>
  <c r="AP151" i="3"/>
  <c r="E160" i="7" s="1"/>
  <c r="AQ151" i="3"/>
  <c r="F160" i="7" s="1"/>
  <c r="AR151" i="3"/>
  <c r="H160" i="7" s="1"/>
  <c r="AS151" i="3"/>
  <c r="G160" i="7" s="1"/>
  <c r="EJ151" i="3"/>
  <c r="EK151" i="3" s="1"/>
  <c r="EL151" i="3" s="1"/>
  <c r="S151" i="3" s="1"/>
  <c r="EM151" i="3"/>
  <c r="EN151" i="3" s="1"/>
  <c r="EO151" i="3" s="1"/>
  <c r="T151" i="3" s="1"/>
  <c r="EP151" i="3"/>
  <c r="EQ151" i="3" s="1"/>
  <c r="ER151" i="3" s="1"/>
  <c r="U151" i="3" s="1"/>
  <c r="A152" i="3"/>
  <c r="A161" i="7" s="1"/>
  <c r="I152" i="3"/>
  <c r="K152" i="3"/>
  <c r="N152" i="3" s="1"/>
  <c r="AM152" i="3"/>
  <c r="AO152" i="3"/>
  <c r="D161" i="7" s="1"/>
  <c r="AP152" i="3"/>
  <c r="E161" i="7" s="1"/>
  <c r="AQ152" i="3"/>
  <c r="F161" i="7" s="1"/>
  <c r="AR152" i="3"/>
  <c r="H161" i="7" s="1"/>
  <c r="AS152" i="3"/>
  <c r="G161" i="7" s="1"/>
  <c r="EJ152" i="3"/>
  <c r="EK152" i="3" s="1"/>
  <c r="EL152" i="3" s="1"/>
  <c r="S152" i="3" s="1"/>
  <c r="EM152" i="3"/>
  <c r="EN152" i="3" s="1"/>
  <c r="EO152" i="3" s="1"/>
  <c r="T152" i="3" s="1"/>
  <c r="EP152" i="3"/>
  <c r="EQ152" i="3" s="1"/>
  <c r="ER152" i="3" s="1"/>
  <c r="U152" i="3" s="1"/>
  <c r="A153" i="3"/>
  <c r="A162" i="7" s="1"/>
  <c r="I153" i="3"/>
  <c r="J153" i="3"/>
  <c r="P153" i="3" s="1"/>
  <c r="AM153" i="3"/>
  <c r="AO153" i="3"/>
  <c r="D162" i="7" s="1"/>
  <c r="AP153" i="3"/>
  <c r="E162" i="7" s="1"/>
  <c r="AQ153" i="3"/>
  <c r="F162" i="7" s="1"/>
  <c r="AR153" i="3"/>
  <c r="H162" i="7" s="1"/>
  <c r="AS153" i="3"/>
  <c r="G162" i="7" s="1"/>
  <c r="EJ153" i="3"/>
  <c r="EK153" i="3" s="1"/>
  <c r="EL153" i="3" s="1"/>
  <c r="S153" i="3" s="1"/>
  <c r="EM153" i="3"/>
  <c r="EN153" i="3" s="1"/>
  <c r="EO153" i="3" s="1"/>
  <c r="T153" i="3" s="1"/>
  <c r="EP153" i="3"/>
  <c r="EQ153" i="3" s="1"/>
  <c r="ER153" i="3" s="1"/>
  <c r="U153" i="3" s="1"/>
  <c r="A154" i="3"/>
  <c r="A163" i="7" s="1"/>
  <c r="I154" i="3"/>
  <c r="AM154" i="3"/>
  <c r="AO154" i="3"/>
  <c r="D163" i="7" s="1"/>
  <c r="AP154" i="3"/>
  <c r="E163" i="7" s="1"/>
  <c r="AQ154" i="3"/>
  <c r="F163" i="7" s="1"/>
  <c r="AR154" i="3"/>
  <c r="H163" i="7" s="1"/>
  <c r="AS154" i="3"/>
  <c r="G163" i="7" s="1"/>
  <c r="EJ154" i="3"/>
  <c r="EK154" i="3" s="1"/>
  <c r="EL154" i="3" s="1"/>
  <c r="S154" i="3" s="1"/>
  <c r="EM154" i="3"/>
  <c r="EN154" i="3" s="1"/>
  <c r="EO154" i="3" s="1"/>
  <c r="T154" i="3" s="1"/>
  <c r="EP154" i="3"/>
  <c r="EQ154" i="3" s="1"/>
  <c r="ER154" i="3" s="1"/>
  <c r="U154" i="3" s="1"/>
  <c r="A155" i="3"/>
  <c r="A164" i="7"/>
  <c r="I155" i="3"/>
  <c r="AM155" i="3"/>
  <c r="AO155" i="3"/>
  <c r="D164" i="7" s="1"/>
  <c r="AP155" i="3"/>
  <c r="E164" i="7" s="1"/>
  <c r="AQ155" i="3"/>
  <c r="F164" i="7" s="1"/>
  <c r="AR155" i="3"/>
  <c r="H164" i="7" s="1"/>
  <c r="AS155" i="3"/>
  <c r="G164" i="7" s="1"/>
  <c r="EJ155" i="3"/>
  <c r="EK155" i="3" s="1"/>
  <c r="EL155" i="3" s="1"/>
  <c r="S155" i="3" s="1"/>
  <c r="EM155" i="3"/>
  <c r="EN155" i="3" s="1"/>
  <c r="EO155" i="3" s="1"/>
  <c r="T155" i="3" s="1"/>
  <c r="EP155" i="3"/>
  <c r="EQ155" i="3" s="1"/>
  <c r="ER155" i="3" s="1"/>
  <c r="U155" i="3" s="1"/>
  <c r="A156" i="3"/>
  <c r="A165" i="7" s="1"/>
  <c r="I156" i="3"/>
  <c r="K156" i="3" s="1"/>
  <c r="N156" i="3" s="1"/>
  <c r="AM156" i="3"/>
  <c r="AO156" i="3"/>
  <c r="D165" i="7" s="1"/>
  <c r="AP156" i="3"/>
  <c r="E165" i="7" s="1"/>
  <c r="AQ156" i="3"/>
  <c r="F165" i="7" s="1"/>
  <c r="AR156" i="3"/>
  <c r="H165" i="7" s="1"/>
  <c r="AS156" i="3"/>
  <c r="G165" i="7" s="1"/>
  <c r="EJ156" i="3"/>
  <c r="EK156" i="3" s="1"/>
  <c r="EL156" i="3" s="1"/>
  <c r="S156" i="3" s="1"/>
  <c r="EM156" i="3"/>
  <c r="EN156" i="3" s="1"/>
  <c r="EO156" i="3" s="1"/>
  <c r="T156" i="3" s="1"/>
  <c r="EP156" i="3"/>
  <c r="EQ156" i="3" s="1"/>
  <c r="ER156" i="3" s="1"/>
  <c r="U156" i="3" s="1"/>
  <c r="A157" i="3"/>
  <c r="A166" i="7"/>
  <c r="I157" i="3"/>
  <c r="K157" i="3" s="1"/>
  <c r="N157" i="3" s="1"/>
  <c r="AM157" i="3"/>
  <c r="AO157" i="3"/>
  <c r="D166" i="7" s="1"/>
  <c r="AP157" i="3"/>
  <c r="E166" i="7" s="1"/>
  <c r="AQ157" i="3"/>
  <c r="F166" i="7" s="1"/>
  <c r="AR157" i="3"/>
  <c r="H166" i="7" s="1"/>
  <c r="AS157" i="3"/>
  <c r="G166" i="7" s="1"/>
  <c r="EJ157" i="3"/>
  <c r="EK157" i="3" s="1"/>
  <c r="EL157" i="3" s="1"/>
  <c r="S157" i="3" s="1"/>
  <c r="EM157" i="3"/>
  <c r="EN157" i="3" s="1"/>
  <c r="EO157" i="3" s="1"/>
  <c r="T157" i="3" s="1"/>
  <c r="EP157" i="3"/>
  <c r="EQ157" i="3" s="1"/>
  <c r="ER157" i="3" s="1"/>
  <c r="U157" i="3" s="1"/>
  <c r="A158" i="3"/>
  <c r="A167" i="7" s="1"/>
  <c r="I158" i="3"/>
  <c r="AM158" i="3"/>
  <c r="AO158" i="3"/>
  <c r="D167" i="7" s="1"/>
  <c r="AP158" i="3"/>
  <c r="E167" i="7" s="1"/>
  <c r="AQ158" i="3"/>
  <c r="F167" i="7" s="1"/>
  <c r="AR158" i="3"/>
  <c r="H167" i="7" s="1"/>
  <c r="AS158" i="3"/>
  <c r="G167" i="7" s="1"/>
  <c r="EJ158" i="3"/>
  <c r="EK158" i="3" s="1"/>
  <c r="EL158" i="3" s="1"/>
  <c r="S158" i="3" s="1"/>
  <c r="EM158" i="3"/>
  <c r="EN158" i="3" s="1"/>
  <c r="EO158" i="3" s="1"/>
  <c r="T158" i="3" s="1"/>
  <c r="EP158" i="3"/>
  <c r="EQ158" i="3" s="1"/>
  <c r="ER158" i="3" s="1"/>
  <c r="U158" i="3" s="1"/>
  <c r="A159" i="3"/>
  <c r="A168" i="7" s="1"/>
  <c r="I159" i="3"/>
  <c r="AM159" i="3"/>
  <c r="AO159" i="3"/>
  <c r="D168" i="7" s="1"/>
  <c r="AP159" i="3"/>
  <c r="E168" i="7" s="1"/>
  <c r="AQ159" i="3"/>
  <c r="F168" i="7" s="1"/>
  <c r="AR159" i="3"/>
  <c r="H168" i="7" s="1"/>
  <c r="AS159" i="3"/>
  <c r="G168" i="7" s="1"/>
  <c r="EJ159" i="3"/>
  <c r="EK159" i="3" s="1"/>
  <c r="EL159" i="3" s="1"/>
  <c r="S159" i="3" s="1"/>
  <c r="EM159" i="3"/>
  <c r="EN159" i="3" s="1"/>
  <c r="EO159" i="3" s="1"/>
  <c r="T159" i="3" s="1"/>
  <c r="EP159" i="3"/>
  <c r="EQ159" i="3" s="1"/>
  <c r="ER159" i="3" s="1"/>
  <c r="U159" i="3" s="1"/>
  <c r="A160" i="3"/>
  <c r="A169" i="7" s="1"/>
  <c r="I160" i="3"/>
  <c r="J160" i="3"/>
  <c r="P160" i="3" s="1"/>
  <c r="AM160" i="3"/>
  <c r="AO160" i="3"/>
  <c r="D169" i="7" s="1"/>
  <c r="AP160" i="3"/>
  <c r="E169" i="7" s="1"/>
  <c r="AQ160" i="3"/>
  <c r="F169" i="7" s="1"/>
  <c r="AR160" i="3"/>
  <c r="H169" i="7" s="1"/>
  <c r="AS160" i="3"/>
  <c r="G169" i="7" s="1"/>
  <c r="EJ160" i="3"/>
  <c r="EK160" i="3" s="1"/>
  <c r="EL160" i="3" s="1"/>
  <c r="S160" i="3" s="1"/>
  <c r="EM160" i="3"/>
  <c r="EN160" i="3" s="1"/>
  <c r="EO160" i="3" s="1"/>
  <c r="T160" i="3" s="1"/>
  <c r="EP160" i="3"/>
  <c r="EQ160" i="3" s="1"/>
  <c r="ER160" i="3" s="1"/>
  <c r="U160" i="3" s="1"/>
  <c r="A161" i="3"/>
  <c r="A170" i="7"/>
  <c r="I161" i="3"/>
  <c r="K161" i="3" s="1"/>
  <c r="N161" i="3" s="1"/>
  <c r="AM161" i="3"/>
  <c r="AO161" i="3"/>
  <c r="D170" i="7" s="1"/>
  <c r="AP161" i="3"/>
  <c r="E170" i="7" s="1"/>
  <c r="AQ161" i="3"/>
  <c r="F170" i="7" s="1"/>
  <c r="AR161" i="3"/>
  <c r="H170" i="7" s="1"/>
  <c r="AS161" i="3"/>
  <c r="G170" i="7" s="1"/>
  <c r="EJ161" i="3"/>
  <c r="EK161" i="3" s="1"/>
  <c r="EL161" i="3" s="1"/>
  <c r="S161" i="3" s="1"/>
  <c r="EM161" i="3"/>
  <c r="EN161" i="3" s="1"/>
  <c r="EO161" i="3" s="1"/>
  <c r="T161" i="3" s="1"/>
  <c r="EP161" i="3"/>
  <c r="EQ161" i="3" s="1"/>
  <c r="ER161" i="3" s="1"/>
  <c r="U161" i="3" s="1"/>
  <c r="A162" i="3"/>
  <c r="A171" i="7"/>
  <c r="I162" i="3"/>
  <c r="J162" i="3" s="1"/>
  <c r="P162" i="3" s="1"/>
  <c r="AM162" i="3"/>
  <c r="AO162" i="3"/>
  <c r="D171" i="7" s="1"/>
  <c r="AP162" i="3"/>
  <c r="E171" i="7" s="1"/>
  <c r="AQ162" i="3"/>
  <c r="F171" i="7" s="1"/>
  <c r="AR162" i="3"/>
  <c r="H171" i="7" s="1"/>
  <c r="AS162" i="3"/>
  <c r="G171" i="7" s="1"/>
  <c r="EJ162" i="3"/>
  <c r="EK162" i="3" s="1"/>
  <c r="EL162" i="3" s="1"/>
  <c r="S162" i="3" s="1"/>
  <c r="EM162" i="3"/>
  <c r="EN162" i="3" s="1"/>
  <c r="EO162" i="3" s="1"/>
  <c r="T162" i="3" s="1"/>
  <c r="EP162" i="3"/>
  <c r="EQ162" i="3" s="1"/>
  <c r="ER162" i="3" s="1"/>
  <c r="U162" i="3" s="1"/>
  <c r="A163" i="3"/>
  <c r="A172" i="7" s="1"/>
  <c r="I163" i="3"/>
  <c r="J163" i="3" s="1"/>
  <c r="P163" i="3" s="1"/>
  <c r="AM163" i="3"/>
  <c r="AO163" i="3"/>
  <c r="D172" i="7" s="1"/>
  <c r="AP163" i="3"/>
  <c r="E172" i="7" s="1"/>
  <c r="AQ163" i="3"/>
  <c r="F172" i="7" s="1"/>
  <c r="AR163" i="3"/>
  <c r="H172" i="7" s="1"/>
  <c r="AS163" i="3"/>
  <c r="G172" i="7" s="1"/>
  <c r="EJ163" i="3"/>
  <c r="EK163" i="3" s="1"/>
  <c r="EL163" i="3" s="1"/>
  <c r="S163" i="3" s="1"/>
  <c r="EM163" i="3"/>
  <c r="EN163" i="3" s="1"/>
  <c r="EO163" i="3" s="1"/>
  <c r="T163" i="3" s="1"/>
  <c r="EP163" i="3"/>
  <c r="EQ163" i="3" s="1"/>
  <c r="ER163" i="3" s="1"/>
  <c r="U163" i="3" s="1"/>
  <c r="A164" i="3"/>
  <c r="A173" i="7"/>
  <c r="I164" i="3"/>
  <c r="J164" i="3" s="1"/>
  <c r="P164" i="3" s="1"/>
  <c r="AM164" i="3"/>
  <c r="AO164" i="3"/>
  <c r="D173" i="7" s="1"/>
  <c r="AP164" i="3"/>
  <c r="E173" i="7" s="1"/>
  <c r="AQ164" i="3"/>
  <c r="F173" i="7" s="1"/>
  <c r="AR164" i="3"/>
  <c r="H173" i="7" s="1"/>
  <c r="AS164" i="3"/>
  <c r="G173" i="7" s="1"/>
  <c r="EJ164" i="3"/>
  <c r="EK164" i="3" s="1"/>
  <c r="EL164" i="3" s="1"/>
  <c r="S164" i="3" s="1"/>
  <c r="EM164" i="3"/>
  <c r="EN164" i="3" s="1"/>
  <c r="EO164" i="3" s="1"/>
  <c r="T164" i="3" s="1"/>
  <c r="EP164" i="3"/>
  <c r="EQ164" i="3" s="1"/>
  <c r="ER164" i="3" s="1"/>
  <c r="U164" i="3" s="1"/>
  <c r="A165" i="3"/>
  <c r="A174" i="7" s="1"/>
  <c r="I165" i="3"/>
  <c r="K165" i="3" s="1"/>
  <c r="N165" i="3" s="1"/>
  <c r="AM165" i="3"/>
  <c r="AO165" i="3"/>
  <c r="D174" i="7" s="1"/>
  <c r="AP165" i="3"/>
  <c r="E174" i="7" s="1"/>
  <c r="AQ165" i="3"/>
  <c r="F174" i="7" s="1"/>
  <c r="AR165" i="3"/>
  <c r="H174" i="7" s="1"/>
  <c r="AS165" i="3"/>
  <c r="G174" i="7" s="1"/>
  <c r="EJ165" i="3"/>
  <c r="EK165" i="3" s="1"/>
  <c r="EL165" i="3" s="1"/>
  <c r="S165" i="3" s="1"/>
  <c r="EM165" i="3"/>
  <c r="EN165" i="3" s="1"/>
  <c r="EO165" i="3" s="1"/>
  <c r="T165" i="3" s="1"/>
  <c r="EP165" i="3"/>
  <c r="EQ165" i="3" s="1"/>
  <c r="ER165" i="3" s="1"/>
  <c r="U165" i="3" s="1"/>
  <c r="A166" i="3"/>
  <c r="A175" i="7"/>
  <c r="I166" i="3"/>
  <c r="J166" i="3" s="1"/>
  <c r="P166" i="3" s="1"/>
  <c r="AM166" i="3"/>
  <c r="AO166" i="3"/>
  <c r="D175" i="7" s="1"/>
  <c r="AP166" i="3"/>
  <c r="E175" i="7" s="1"/>
  <c r="AQ166" i="3"/>
  <c r="F175" i="7" s="1"/>
  <c r="AR166" i="3"/>
  <c r="H175" i="7" s="1"/>
  <c r="AS166" i="3"/>
  <c r="G175" i="7" s="1"/>
  <c r="EJ166" i="3"/>
  <c r="EK166" i="3" s="1"/>
  <c r="EL166" i="3" s="1"/>
  <c r="S166" i="3" s="1"/>
  <c r="EM166" i="3"/>
  <c r="EN166" i="3" s="1"/>
  <c r="EO166" i="3" s="1"/>
  <c r="T166" i="3" s="1"/>
  <c r="EP166" i="3"/>
  <c r="EQ166" i="3" s="1"/>
  <c r="ER166" i="3" s="1"/>
  <c r="U166" i="3" s="1"/>
  <c r="A167" i="3"/>
  <c r="A176" i="7" s="1"/>
  <c r="I167" i="3"/>
  <c r="J167" i="3" s="1"/>
  <c r="P167" i="3" s="1"/>
  <c r="AM167" i="3"/>
  <c r="AO167" i="3"/>
  <c r="D176" i="7" s="1"/>
  <c r="AP167" i="3"/>
  <c r="E176" i="7" s="1"/>
  <c r="AQ167" i="3"/>
  <c r="F176" i="7" s="1"/>
  <c r="AR167" i="3"/>
  <c r="H176" i="7" s="1"/>
  <c r="AS167" i="3"/>
  <c r="G176" i="7" s="1"/>
  <c r="EJ167" i="3"/>
  <c r="EK167" i="3" s="1"/>
  <c r="EL167" i="3" s="1"/>
  <c r="S167" i="3" s="1"/>
  <c r="EM167" i="3"/>
  <c r="EN167" i="3" s="1"/>
  <c r="EO167" i="3" s="1"/>
  <c r="T167" i="3" s="1"/>
  <c r="EP167" i="3"/>
  <c r="EQ167" i="3" s="1"/>
  <c r="ER167" i="3" s="1"/>
  <c r="U167" i="3" s="1"/>
  <c r="A168" i="3"/>
  <c r="A177" i="7" s="1"/>
  <c r="I168" i="3"/>
  <c r="J168" i="3" s="1"/>
  <c r="P168" i="3" s="1"/>
  <c r="AM168" i="3"/>
  <c r="AO168" i="3"/>
  <c r="D177" i="7" s="1"/>
  <c r="AP168" i="3"/>
  <c r="E177" i="7" s="1"/>
  <c r="AQ168" i="3"/>
  <c r="F177" i="7" s="1"/>
  <c r="AR168" i="3"/>
  <c r="H177" i="7" s="1"/>
  <c r="AS168" i="3"/>
  <c r="G177" i="7" s="1"/>
  <c r="EJ168" i="3"/>
  <c r="EK168" i="3" s="1"/>
  <c r="EL168" i="3" s="1"/>
  <c r="S168" i="3" s="1"/>
  <c r="EM168" i="3"/>
  <c r="EN168" i="3" s="1"/>
  <c r="EO168" i="3" s="1"/>
  <c r="T168" i="3" s="1"/>
  <c r="EP168" i="3"/>
  <c r="EQ168" i="3" s="1"/>
  <c r="ER168" i="3" s="1"/>
  <c r="U168" i="3" s="1"/>
  <c r="A169" i="3"/>
  <c r="A178" i="7" s="1"/>
  <c r="I169" i="3"/>
  <c r="K169" i="3" s="1"/>
  <c r="N169" i="3" s="1"/>
  <c r="AM169" i="3"/>
  <c r="AO169" i="3"/>
  <c r="D178" i="7" s="1"/>
  <c r="AP169" i="3"/>
  <c r="E178" i="7" s="1"/>
  <c r="AQ169" i="3"/>
  <c r="F178" i="7" s="1"/>
  <c r="AR169" i="3"/>
  <c r="H178" i="7" s="1"/>
  <c r="AS169" i="3"/>
  <c r="G178" i="7" s="1"/>
  <c r="EJ169" i="3"/>
  <c r="EK169" i="3" s="1"/>
  <c r="EL169" i="3" s="1"/>
  <c r="S169" i="3" s="1"/>
  <c r="EM169" i="3"/>
  <c r="EN169" i="3" s="1"/>
  <c r="EO169" i="3" s="1"/>
  <c r="T169" i="3" s="1"/>
  <c r="EP169" i="3"/>
  <c r="EQ169" i="3" s="1"/>
  <c r="ER169" i="3" s="1"/>
  <c r="U169" i="3" s="1"/>
  <c r="A170" i="3"/>
  <c r="A179" i="7" s="1"/>
  <c r="I170" i="3"/>
  <c r="K170" i="3" s="1"/>
  <c r="N170" i="3" s="1"/>
  <c r="AM170" i="3"/>
  <c r="AO170" i="3"/>
  <c r="D179" i="7" s="1"/>
  <c r="AP170" i="3"/>
  <c r="E179" i="7" s="1"/>
  <c r="AQ170" i="3"/>
  <c r="F179" i="7" s="1"/>
  <c r="AR170" i="3"/>
  <c r="H179" i="7" s="1"/>
  <c r="AS170" i="3"/>
  <c r="G179" i="7" s="1"/>
  <c r="EJ170" i="3"/>
  <c r="EK170" i="3" s="1"/>
  <c r="EL170" i="3" s="1"/>
  <c r="S170" i="3" s="1"/>
  <c r="EM170" i="3"/>
  <c r="EN170" i="3" s="1"/>
  <c r="EO170" i="3" s="1"/>
  <c r="T170" i="3" s="1"/>
  <c r="EP170" i="3"/>
  <c r="EQ170" i="3" s="1"/>
  <c r="ER170" i="3" s="1"/>
  <c r="U170" i="3" s="1"/>
  <c r="A171" i="3"/>
  <c r="A180" i="7" s="1"/>
  <c r="I171" i="3"/>
  <c r="J171" i="3" s="1"/>
  <c r="P171" i="3" s="1"/>
  <c r="AM171" i="3"/>
  <c r="AO171" i="3"/>
  <c r="D180" i="7" s="1"/>
  <c r="AP171" i="3"/>
  <c r="E180" i="7" s="1"/>
  <c r="AQ171" i="3"/>
  <c r="F180" i="7" s="1"/>
  <c r="AR171" i="3"/>
  <c r="H180" i="7" s="1"/>
  <c r="AS171" i="3"/>
  <c r="G180" i="7" s="1"/>
  <c r="EJ171" i="3"/>
  <c r="EK171" i="3" s="1"/>
  <c r="EL171" i="3" s="1"/>
  <c r="S171" i="3" s="1"/>
  <c r="EM171" i="3"/>
  <c r="EN171" i="3" s="1"/>
  <c r="EO171" i="3" s="1"/>
  <c r="T171" i="3" s="1"/>
  <c r="EP171" i="3"/>
  <c r="EQ171" i="3" s="1"/>
  <c r="ER171" i="3" s="1"/>
  <c r="U171" i="3" s="1"/>
  <c r="A172" i="3"/>
  <c r="A181" i="7" s="1"/>
  <c r="I172" i="3"/>
  <c r="K172" i="3" s="1"/>
  <c r="N172" i="3" s="1"/>
  <c r="AM172" i="3"/>
  <c r="AO172" i="3"/>
  <c r="D181" i="7" s="1"/>
  <c r="AP172" i="3"/>
  <c r="E181" i="7" s="1"/>
  <c r="AQ172" i="3"/>
  <c r="F181" i="7" s="1"/>
  <c r="AR172" i="3"/>
  <c r="H181" i="7" s="1"/>
  <c r="AS172" i="3"/>
  <c r="G181" i="7" s="1"/>
  <c r="EJ172" i="3"/>
  <c r="EK172" i="3" s="1"/>
  <c r="EL172" i="3" s="1"/>
  <c r="S172" i="3" s="1"/>
  <c r="EM172" i="3"/>
  <c r="EN172" i="3" s="1"/>
  <c r="EO172" i="3" s="1"/>
  <c r="T172" i="3" s="1"/>
  <c r="EP172" i="3"/>
  <c r="EQ172" i="3" s="1"/>
  <c r="ER172" i="3" s="1"/>
  <c r="U172" i="3" s="1"/>
  <c r="A173" i="3"/>
  <c r="A182" i="7" s="1"/>
  <c r="I173" i="3"/>
  <c r="K173" i="3" s="1"/>
  <c r="N173" i="3" s="1"/>
  <c r="AM173" i="3"/>
  <c r="AO173" i="3"/>
  <c r="D182" i="7" s="1"/>
  <c r="AP173" i="3"/>
  <c r="E182" i="7" s="1"/>
  <c r="AQ173" i="3"/>
  <c r="F182" i="7" s="1"/>
  <c r="AR173" i="3"/>
  <c r="H182" i="7" s="1"/>
  <c r="AS173" i="3"/>
  <c r="G182" i="7" s="1"/>
  <c r="EJ173" i="3"/>
  <c r="EK173" i="3" s="1"/>
  <c r="EL173" i="3" s="1"/>
  <c r="S173" i="3" s="1"/>
  <c r="EM173" i="3"/>
  <c r="EN173" i="3" s="1"/>
  <c r="EO173" i="3" s="1"/>
  <c r="T173" i="3" s="1"/>
  <c r="EP173" i="3"/>
  <c r="EQ173" i="3" s="1"/>
  <c r="ER173" i="3" s="1"/>
  <c r="U173" i="3" s="1"/>
  <c r="A174" i="3"/>
  <c r="A183" i="7"/>
  <c r="I174" i="3"/>
  <c r="AM174" i="3"/>
  <c r="AO174" i="3"/>
  <c r="D183" i="7" s="1"/>
  <c r="AP174" i="3"/>
  <c r="E183" i="7" s="1"/>
  <c r="AQ174" i="3"/>
  <c r="F183" i="7" s="1"/>
  <c r="AR174" i="3"/>
  <c r="H183" i="7" s="1"/>
  <c r="AS174" i="3"/>
  <c r="G183" i="7" s="1"/>
  <c r="EJ174" i="3"/>
  <c r="EK174" i="3" s="1"/>
  <c r="EL174" i="3" s="1"/>
  <c r="S174" i="3" s="1"/>
  <c r="EM174" i="3"/>
  <c r="EN174" i="3" s="1"/>
  <c r="EO174" i="3" s="1"/>
  <c r="T174" i="3" s="1"/>
  <c r="EP174" i="3"/>
  <c r="EQ174" i="3" s="1"/>
  <c r="ER174" i="3" s="1"/>
  <c r="U174" i="3" s="1"/>
  <c r="A175" i="3"/>
  <c r="A184" i="7" s="1"/>
  <c r="I175" i="3"/>
  <c r="AM175" i="3"/>
  <c r="AO175" i="3"/>
  <c r="D184" i="7" s="1"/>
  <c r="AP175" i="3"/>
  <c r="E184" i="7" s="1"/>
  <c r="AQ175" i="3"/>
  <c r="F184" i="7" s="1"/>
  <c r="AR175" i="3"/>
  <c r="H184" i="7" s="1"/>
  <c r="AS175" i="3"/>
  <c r="G184" i="7" s="1"/>
  <c r="EJ175" i="3"/>
  <c r="EK175" i="3" s="1"/>
  <c r="EL175" i="3" s="1"/>
  <c r="S175" i="3" s="1"/>
  <c r="EM175" i="3"/>
  <c r="EN175" i="3" s="1"/>
  <c r="EO175" i="3" s="1"/>
  <c r="T175" i="3" s="1"/>
  <c r="EP175" i="3"/>
  <c r="EQ175" i="3" s="1"/>
  <c r="ER175" i="3" s="1"/>
  <c r="U175" i="3" s="1"/>
  <c r="A176" i="3"/>
  <c r="A185" i="7"/>
  <c r="I176" i="3"/>
  <c r="AM176" i="3"/>
  <c r="AO176" i="3"/>
  <c r="D185" i="7" s="1"/>
  <c r="AP176" i="3"/>
  <c r="E185" i="7" s="1"/>
  <c r="AQ176" i="3"/>
  <c r="F185" i="7" s="1"/>
  <c r="AR176" i="3"/>
  <c r="H185" i="7" s="1"/>
  <c r="AS176" i="3"/>
  <c r="G185" i="7" s="1"/>
  <c r="EJ176" i="3"/>
  <c r="EK176" i="3" s="1"/>
  <c r="EL176" i="3" s="1"/>
  <c r="S176" i="3" s="1"/>
  <c r="EM176" i="3"/>
  <c r="EN176" i="3" s="1"/>
  <c r="EO176" i="3" s="1"/>
  <c r="T176" i="3" s="1"/>
  <c r="EP176" i="3"/>
  <c r="EQ176" i="3" s="1"/>
  <c r="ER176" i="3" s="1"/>
  <c r="U176" i="3" s="1"/>
  <c r="A177" i="3"/>
  <c r="A188" i="7" s="1"/>
  <c r="I177" i="3"/>
  <c r="K177" i="3" s="1"/>
  <c r="N177" i="3" s="1"/>
  <c r="AM177" i="3"/>
  <c r="AO177" i="3"/>
  <c r="D188" i="7" s="1"/>
  <c r="AP177" i="3"/>
  <c r="E188" i="7" s="1"/>
  <c r="AQ177" i="3"/>
  <c r="F188" i="7" s="1"/>
  <c r="AR177" i="3"/>
  <c r="H188" i="7" s="1"/>
  <c r="AS177" i="3"/>
  <c r="G188" i="7" s="1"/>
  <c r="EJ177" i="3"/>
  <c r="EK177" i="3" s="1"/>
  <c r="EL177" i="3" s="1"/>
  <c r="S177" i="3" s="1"/>
  <c r="EM177" i="3"/>
  <c r="EN177" i="3" s="1"/>
  <c r="EO177" i="3" s="1"/>
  <c r="T177" i="3" s="1"/>
  <c r="EP177" i="3"/>
  <c r="EQ177" i="3" s="1"/>
  <c r="ER177" i="3" s="1"/>
  <c r="U177" i="3" s="1"/>
  <c r="A178" i="3"/>
  <c r="A189" i="7" s="1"/>
  <c r="I178" i="3"/>
  <c r="J178" i="3" s="1"/>
  <c r="P178" i="3" s="1"/>
  <c r="AM178" i="3"/>
  <c r="AO178" i="3"/>
  <c r="D189" i="7" s="1"/>
  <c r="AP178" i="3"/>
  <c r="E189" i="7" s="1"/>
  <c r="AQ178" i="3"/>
  <c r="F189" i="7" s="1"/>
  <c r="AR178" i="3"/>
  <c r="H189" i="7" s="1"/>
  <c r="AS178" i="3"/>
  <c r="G189" i="7" s="1"/>
  <c r="EJ178" i="3"/>
  <c r="EK178" i="3" s="1"/>
  <c r="EL178" i="3" s="1"/>
  <c r="S178" i="3" s="1"/>
  <c r="EM178" i="3"/>
  <c r="EN178" i="3" s="1"/>
  <c r="EO178" i="3" s="1"/>
  <c r="T178" i="3" s="1"/>
  <c r="EP178" i="3"/>
  <c r="EQ178" i="3" s="1"/>
  <c r="ER178" i="3" s="1"/>
  <c r="U178" i="3" s="1"/>
  <c r="A179" i="3"/>
  <c r="A190" i="7" s="1"/>
  <c r="I179" i="3"/>
  <c r="J179" i="3" s="1"/>
  <c r="P179" i="3" s="1"/>
  <c r="AM179" i="3"/>
  <c r="AO179" i="3"/>
  <c r="D190" i="7" s="1"/>
  <c r="AP179" i="3"/>
  <c r="E190" i="7" s="1"/>
  <c r="AQ179" i="3"/>
  <c r="F190" i="7" s="1"/>
  <c r="AR179" i="3"/>
  <c r="H190" i="7" s="1"/>
  <c r="AS179" i="3"/>
  <c r="G190" i="7" s="1"/>
  <c r="EJ179" i="3"/>
  <c r="EK179" i="3" s="1"/>
  <c r="EL179" i="3" s="1"/>
  <c r="S179" i="3" s="1"/>
  <c r="EM179" i="3"/>
  <c r="EN179" i="3" s="1"/>
  <c r="EO179" i="3" s="1"/>
  <c r="T179" i="3" s="1"/>
  <c r="EP179" i="3"/>
  <c r="EQ179" i="3" s="1"/>
  <c r="ER179" i="3" s="1"/>
  <c r="U179" i="3" s="1"/>
  <c r="A180" i="3"/>
  <c r="A191" i="7"/>
  <c r="I180" i="3"/>
  <c r="K180" i="3" s="1"/>
  <c r="N180" i="3" s="1"/>
  <c r="AM180" i="3"/>
  <c r="AO180" i="3"/>
  <c r="D191" i="7" s="1"/>
  <c r="AP180" i="3"/>
  <c r="E191" i="7" s="1"/>
  <c r="AQ180" i="3"/>
  <c r="F191" i="7" s="1"/>
  <c r="AR180" i="3"/>
  <c r="H191" i="7" s="1"/>
  <c r="AS180" i="3"/>
  <c r="G191" i="7" s="1"/>
  <c r="EJ180" i="3"/>
  <c r="EK180" i="3" s="1"/>
  <c r="EL180" i="3" s="1"/>
  <c r="S180" i="3" s="1"/>
  <c r="EM180" i="3"/>
  <c r="EN180" i="3" s="1"/>
  <c r="EO180" i="3" s="1"/>
  <c r="T180" i="3" s="1"/>
  <c r="EP180" i="3"/>
  <c r="EQ180" i="3" s="1"/>
  <c r="ER180" i="3" s="1"/>
  <c r="U180" i="3" s="1"/>
  <c r="A181" i="3"/>
  <c r="A192" i="7" s="1"/>
  <c r="I181" i="3"/>
  <c r="J181" i="3" s="1"/>
  <c r="P181" i="3" s="1"/>
  <c r="AM181" i="3"/>
  <c r="AO181" i="3"/>
  <c r="D192" i="7" s="1"/>
  <c r="AP181" i="3"/>
  <c r="E192" i="7" s="1"/>
  <c r="AQ181" i="3"/>
  <c r="F192" i="7" s="1"/>
  <c r="AR181" i="3"/>
  <c r="H192" i="7" s="1"/>
  <c r="AS181" i="3"/>
  <c r="G192" i="7" s="1"/>
  <c r="EJ181" i="3"/>
  <c r="EK181" i="3" s="1"/>
  <c r="EL181" i="3" s="1"/>
  <c r="S181" i="3" s="1"/>
  <c r="EM181" i="3"/>
  <c r="EN181" i="3" s="1"/>
  <c r="EO181" i="3" s="1"/>
  <c r="T181" i="3" s="1"/>
  <c r="EP181" i="3"/>
  <c r="EQ181" i="3" s="1"/>
  <c r="ER181" i="3" s="1"/>
  <c r="U181" i="3" s="1"/>
  <c r="A182" i="3"/>
  <c r="A193" i="7"/>
  <c r="I182" i="3"/>
  <c r="K182" i="3" s="1"/>
  <c r="N182" i="3" s="1"/>
  <c r="AM182" i="3"/>
  <c r="AO182" i="3"/>
  <c r="D193" i="7" s="1"/>
  <c r="AP182" i="3"/>
  <c r="E193" i="7" s="1"/>
  <c r="AQ182" i="3"/>
  <c r="F193" i="7" s="1"/>
  <c r="AR182" i="3"/>
  <c r="H193" i="7" s="1"/>
  <c r="AS182" i="3"/>
  <c r="G193" i="7" s="1"/>
  <c r="EJ182" i="3"/>
  <c r="EK182" i="3" s="1"/>
  <c r="EL182" i="3" s="1"/>
  <c r="S182" i="3" s="1"/>
  <c r="EM182" i="3"/>
  <c r="EN182" i="3" s="1"/>
  <c r="EO182" i="3" s="1"/>
  <c r="T182" i="3" s="1"/>
  <c r="EP182" i="3"/>
  <c r="EQ182" i="3" s="1"/>
  <c r="ER182" i="3" s="1"/>
  <c r="U182" i="3" s="1"/>
  <c r="A183" i="3"/>
  <c r="A194" i="7" s="1"/>
  <c r="I183" i="3"/>
  <c r="K183" i="3" s="1"/>
  <c r="N183" i="3" s="1"/>
  <c r="AM183" i="3"/>
  <c r="AO183" i="3"/>
  <c r="D194" i="7" s="1"/>
  <c r="AP183" i="3"/>
  <c r="E194" i="7" s="1"/>
  <c r="AQ183" i="3"/>
  <c r="F194" i="7" s="1"/>
  <c r="AR183" i="3"/>
  <c r="H194" i="7" s="1"/>
  <c r="AS183" i="3"/>
  <c r="G194" i="7" s="1"/>
  <c r="EJ183" i="3"/>
  <c r="EK183" i="3" s="1"/>
  <c r="EL183" i="3" s="1"/>
  <c r="S183" i="3" s="1"/>
  <c r="EM183" i="3"/>
  <c r="EN183" i="3" s="1"/>
  <c r="EO183" i="3" s="1"/>
  <c r="T183" i="3" s="1"/>
  <c r="EP183" i="3"/>
  <c r="EQ183" i="3" s="1"/>
  <c r="ER183" i="3" s="1"/>
  <c r="U183" i="3" s="1"/>
  <c r="A184" i="3"/>
  <c r="A195" i="7"/>
  <c r="I184" i="3"/>
  <c r="J184" i="3" s="1"/>
  <c r="P184" i="3" s="1"/>
  <c r="AM184" i="3"/>
  <c r="AO184" i="3"/>
  <c r="D195" i="7" s="1"/>
  <c r="AP184" i="3"/>
  <c r="E195" i="7" s="1"/>
  <c r="AQ184" i="3"/>
  <c r="F195" i="7" s="1"/>
  <c r="AR184" i="3"/>
  <c r="H195" i="7" s="1"/>
  <c r="AS184" i="3"/>
  <c r="G195" i="7" s="1"/>
  <c r="EJ184" i="3"/>
  <c r="EK184" i="3" s="1"/>
  <c r="EL184" i="3" s="1"/>
  <c r="S184" i="3" s="1"/>
  <c r="EM184" i="3"/>
  <c r="EN184" i="3" s="1"/>
  <c r="EO184" i="3" s="1"/>
  <c r="T184" i="3" s="1"/>
  <c r="EP184" i="3"/>
  <c r="EQ184" i="3" s="1"/>
  <c r="ER184" i="3" s="1"/>
  <c r="U184" i="3" s="1"/>
  <c r="A185" i="3"/>
  <c r="A196" i="7" s="1"/>
  <c r="I185" i="3"/>
  <c r="J185" i="3" s="1"/>
  <c r="P185" i="3" s="1"/>
  <c r="AM185" i="3"/>
  <c r="AO185" i="3"/>
  <c r="D196" i="7" s="1"/>
  <c r="AP185" i="3"/>
  <c r="E196" i="7" s="1"/>
  <c r="AQ185" i="3"/>
  <c r="F196" i="7" s="1"/>
  <c r="AR185" i="3"/>
  <c r="H196" i="7" s="1"/>
  <c r="AS185" i="3"/>
  <c r="G196" i="7" s="1"/>
  <c r="EJ185" i="3"/>
  <c r="EK185" i="3" s="1"/>
  <c r="EL185" i="3" s="1"/>
  <c r="S185" i="3" s="1"/>
  <c r="EM185" i="3"/>
  <c r="EN185" i="3" s="1"/>
  <c r="EO185" i="3" s="1"/>
  <c r="T185" i="3" s="1"/>
  <c r="EP185" i="3"/>
  <c r="EQ185" i="3" s="1"/>
  <c r="ER185" i="3" s="1"/>
  <c r="U185" i="3" s="1"/>
  <c r="A186" i="3"/>
  <c r="A197" i="7" s="1"/>
  <c r="I186" i="3"/>
  <c r="J186" i="3" s="1"/>
  <c r="P186" i="3" s="1"/>
  <c r="AM186" i="3"/>
  <c r="AO186" i="3"/>
  <c r="D197" i="7" s="1"/>
  <c r="AP186" i="3"/>
  <c r="E197" i="7" s="1"/>
  <c r="AQ186" i="3"/>
  <c r="F197" i="7" s="1"/>
  <c r="AR186" i="3"/>
  <c r="H197" i="7" s="1"/>
  <c r="AS186" i="3"/>
  <c r="G197" i="7" s="1"/>
  <c r="EJ186" i="3"/>
  <c r="EK186" i="3" s="1"/>
  <c r="EL186" i="3" s="1"/>
  <c r="S186" i="3" s="1"/>
  <c r="EM186" i="3"/>
  <c r="EN186" i="3" s="1"/>
  <c r="EO186" i="3" s="1"/>
  <c r="T186" i="3" s="1"/>
  <c r="EP186" i="3"/>
  <c r="EQ186" i="3" s="1"/>
  <c r="ER186" i="3" s="1"/>
  <c r="U186" i="3" s="1"/>
  <c r="A187" i="3"/>
  <c r="A198" i="7" s="1"/>
  <c r="I187" i="3"/>
  <c r="K187" i="3" s="1"/>
  <c r="N187" i="3" s="1"/>
  <c r="AM187" i="3"/>
  <c r="AO187" i="3"/>
  <c r="D198" i="7" s="1"/>
  <c r="AP187" i="3"/>
  <c r="E198" i="7" s="1"/>
  <c r="AQ187" i="3"/>
  <c r="F198" i="7" s="1"/>
  <c r="AR187" i="3"/>
  <c r="H198" i="7" s="1"/>
  <c r="AS187" i="3"/>
  <c r="G198" i="7" s="1"/>
  <c r="EJ187" i="3"/>
  <c r="EK187" i="3" s="1"/>
  <c r="EL187" i="3" s="1"/>
  <c r="S187" i="3" s="1"/>
  <c r="EM187" i="3"/>
  <c r="EN187" i="3" s="1"/>
  <c r="EO187" i="3" s="1"/>
  <c r="T187" i="3" s="1"/>
  <c r="EP187" i="3"/>
  <c r="EQ187" i="3" s="1"/>
  <c r="ER187" i="3" s="1"/>
  <c r="U187" i="3" s="1"/>
  <c r="A188" i="3"/>
  <c r="A199" i="7"/>
  <c r="I188" i="3"/>
  <c r="AM188" i="3"/>
  <c r="AO188" i="3"/>
  <c r="D199" i="7" s="1"/>
  <c r="AP188" i="3"/>
  <c r="E199" i="7" s="1"/>
  <c r="AQ188" i="3"/>
  <c r="F199" i="7" s="1"/>
  <c r="AR188" i="3"/>
  <c r="H199" i="7" s="1"/>
  <c r="AS188" i="3"/>
  <c r="G199" i="7" s="1"/>
  <c r="EJ188" i="3"/>
  <c r="EK188" i="3" s="1"/>
  <c r="EL188" i="3" s="1"/>
  <c r="S188" i="3" s="1"/>
  <c r="EM188" i="3"/>
  <c r="EN188" i="3" s="1"/>
  <c r="EO188" i="3" s="1"/>
  <c r="T188" i="3" s="1"/>
  <c r="EP188" i="3"/>
  <c r="EQ188" i="3" s="1"/>
  <c r="ER188" i="3" s="1"/>
  <c r="U188" i="3" s="1"/>
  <c r="A189" i="3"/>
  <c r="A200" i="7" s="1"/>
  <c r="I189" i="3"/>
  <c r="K189" i="3" s="1"/>
  <c r="N189" i="3" s="1"/>
  <c r="AM189" i="3"/>
  <c r="AO189" i="3"/>
  <c r="D200" i="7" s="1"/>
  <c r="AP189" i="3"/>
  <c r="E200" i="7" s="1"/>
  <c r="AQ189" i="3"/>
  <c r="F200" i="7" s="1"/>
  <c r="AR189" i="3"/>
  <c r="H200" i="7" s="1"/>
  <c r="AS189" i="3"/>
  <c r="G200" i="7" s="1"/>
  <c r="EJ189" i="3"/>
  <c r="EK189" i="3" s="1"/>
  <c r="EL189" i="3" s="1"/>
  <c r="S189" i="3" s="1"/>
  <c r="EM189" i="3"/>
  <c r="EN189" i="3" s="1"/>
  <c r="EO189" i="3" s="1"/>
  <c r="T189" i="3" s="1"/>
  <c r="EP189" i="3"/>
  <c r="EQ189" i="3" s="1"/>
  <c r="ER189" i="3" s="1"/>
  <c r="U189" i="3" s="1"/>
  <c r="A190" i="3"/>
  <c r="A201" i="7" s="1"/>
  <c r="I190" i="3"/>
  <c r="J190" i="3" s="1"/>
  <c r="P190" i="3" s="1"/>
  <c r="AM190" i="3"/>
  <c r="AO190" i="3"/>
  <c r="D201" i="7" s="1"/>
  <c r="AP190" i="3"/>
  <c r="E201" i="7" s="1"/>
  <c r="AQ190" i="3"/>
  <c r="F201" i="7" s="1"/>
  <c r="AR190" i="3"/>
  <c r="H201" i="7" s="1"/>
  <c r="AS190" i="3"/>
  <c r="G201" i="7" s="1"/>
  <c r="EJ190" i="3"/>
  <c r="EK190" i="3" s="1"/>
  <c r="EL190" i="3" s="1"/>
  <c r="S190" i="3" s="1"/>
  <c r="EM190" i="3"/>
  <c r="EN190" i="3" s="1"/>
  <c r="EO190" i="3" s="1"/>
  <c r="T190" i="3" s="1"/>
  <c r="EP190" i="3"/>
  <c r="EQ190" i="3" s="1"/>
  <c r="ER190" i="3" s="1"/>
  <c r="U190" i="3" s="1"/>
  <c r="A191" i="3"/>
  <c r="A202" i="7" s="1"/>
  <c r="I191" i="3"/>
  <c r="AM191" i="3"/>
  <c r="AO191" i="3"/>
  <c r="D202" i="7" s="1"/>
  <c r="AP191" i="3"/>
  <c r="E202" i="7" s="1"/>
  <c r="AQ191" i="3"/>
  <c r="F202" i="7" s="1"/>
  <c r="AR191" i="3"/>
  <c r="H202" i="7" s="1"/>
  <c r="AS191" i="3"/>
  <c r="G202" i="7" s="1"/>
  <c r="EJ191" i="3"/>
  <c r="EK191" i="3" s="1"/>
  <c r="EL191" i="3" s="1"/>
  <c r="S191" i="3" s="1"/>
  <c r="EM191" i="3"/>
  <c r="EN191" i="3" s="1"/>
  <c r="EO191" i="3" s="1"/>
  <c r="T191" i="3" s="1"/>
  <c r="EP191" i="3"/>
  <c r="EQ191" i="3" s="1"/>
  <c r="ER191" i="3" s="1"/>
  <c r="U191" i="3" s="1"/>
  <c r="A192" i="3"/>
  <c r="A203" i="7"/>
  <c r="I192" i="3"/>
  <c r="J192" i="3" s="1"/>
  <c r="P192" i="3" s="1"/>
  <c r="AM192" i="3"/>
  <c r="AO192" i="3"/>
  <c r="D203" i="7" s="1"/>
  <c r="AP192" i="3"/>
  <c r="E203" i="7" s="1"/>
  <c r="AQ192" i="3"/>
  <c r="F203" i="7" s="1"/>
  <c r="AR192" i="3"/>
  <c r="H203" i="7" s="1"/>
  <c r="AS192" i="3"/>
  <c r="G203" i="7" s="1"/>
  <c r="EJ192" i="3"/>
  <c r="EK192" i="3" s="1"/>
  <c r="EL192" i="3" s="1"/>
  <c r="S192" i="3" s="1"/>
  <c r="EM192" i="3"/>
  <c r="EN192" i="3" s="1"/>
  <c r="EO192" i="3" s="1"/>
  <c r="T192" i="3" s="1"/>
  <c r="EP192" i="3"/>
  <c r="EQ192" i="3" s="1"/>
  <c r="ER192" i="3" s="1"/>
  <c r="U192" i="3" s="1"/>
  <c r="A193" i="3"/>
  <c r="A204" i="7" s="1"/>
  <c r="I193" i="3"/>
  <c r="AM193" i="3"/>
  <c r="AO193" i="3"/>
  <c r="D204" i="7" s="1"/>
  <c r="AP193" i="3"/>
  <c r="E204" i="7" s="1"/>
  <c r="AQ193" i="3"/>
  <c r="F204" i="7" s="1"/>
  <c r="AR193" i="3"/>
  <c r="H204" i="7" s="1"/>
  <c r="AS193" i="3"/>
  <c r="G204" i="7" s="1"/>
  <c r="EJ193" i="3"/>
  <c r="EK193" i="3" s="1"/>
  <c r="EL193" i="3" s="1"/>
  <c r="S193" i="3" s="1"/>
  <c r="EM193" i="3"/>
  <c r="EN193" i="3" s="1"/>
  <c r="EO193" i="3" s="1"/>
  <c r="T193" i="3" s="1"/>
  <c r="EP193" i="3"/>
  <c r="EQ193" i="3" s="1"/>
  <c r="ER193" i="3" s="1"/>
  <c r="U193" i="3" s="1"/>
  <c r="A194" i="3"/>
  <c r="A205" i="7" s="1"/>
  <c r="I194" i="3"/>
  <c r="J194" i="3" s="1"/>
  <c r="P194" i="3" s="1"/>
  <c r="AM194" i="3"/>
  <c r="AO194" i="3"/>
  <c r="D205" i="7" s="1"/>
  <c r="AP194" i="3"/>
  <c r="E205" i="7" s="1"/>
  <c r="AQ194" i="3"/>
  <c r="F205" i="7" s="1"/>
  <c r="AR194" i="3"/>
  <c r="H205" i="7" s="1"/>
  <c r="AS194" i="3"/>
  <c r="G205" i="7" s="1"/>
  <c r="EJ194" i="3"/>
  <c r="EK194" i="3" s="1"/>
  <c r="EL194" i="3" s="1"/>
  <c r="S194" i="3" s="1"/>
  <c r="EM194" i="3"/>
  <c r="EN194" i="3" s="1"/>
  <c r="EO194" i="3" s="1"/>
  <c r="T194" i="3" s="1"/>
  <c r="EP194" i="3"/>
  <c r="EQ194" i="3" s="1"/>
  <c r="ER194" i="3" s="1"/>
  <c r="U194" i="3" s="1"/>
  <c r="A195" i="3"/>
  <c r="A206" i="7" s="1"/>
  <c r="I195" i="3"/>
  <c r="K195" i="3"/>
  <c r="N195" i="3" s="1"/>
  <c r="AM195" i="3"/>
  <c r="AO195" i="3"/>
  <c r="D206" i="7" s="1"/>
  <c r="AP195" i="3"/>
  <c r="E206" i="7" s="1"/>
  <c r="AQ195" i="3"/>
  <c r="F206" i="7" s="1"/>
  <c r="AR195" i="3"/>
  <c r="H206" i="7" s="1"/>
  <c r="AS195" i="3"/>
  <c r="G206" i="7" s="1"/>
  <c r="EJ195" i="3"/>
  <c r="EK195" i="3"/>
  <c r="EL195" i="3" s="1"/>
  <c r="S195" i="3" s="1"/>
  <c r="EM195" i="3"/>
  <c r="EN195" i="3" s="1"/>
  <c r="EO195" i="3" s="1"/>
  <c r="T195" i="3" s="1"/>
  <c r="EP195" i="3"/>
  <c r="EQ195" i="3" s="1"/>
  <c r="ER195" i="3" s="1"/>
  <c r="U195" i="3" s="1"/>
  <c r="A196" i="3"/>
  <c r="A207" i="7"/>
  <c r="I196" i="3"/>
  <c r="K196" i="3" s="1"/>
  <c r="N196" i="3" s="1"/>
  <c r="AM196" i="3"/>
  <c r="AO196" i="3"/>
  <c r="D207" i="7" s="1"/>
  <c r="AP196" i="3"/>
  <c r="E207" i="7" s="1"/>
  <c r="AQ196" i="3"/>
  <c r="F207" i="7" s="1"/>
  <c r="AR196" i="3"/>
  <c r="H207" i="7" s="1"/>
  <c r="AS196" i="3"/>
  <c r="G207" i="7" s="1"/>
  <c r="EJ196" i="3"/>
  <c r="EK196" i="3" s="1"/>
  <c r="EL196" i="3" s="1"/>
  <c r="S196" i="3" s="1"/>
  <c r="EM196" i="3"/>
  <c r="EN196" i="3" s="1"/>
  <c r="EO196" i="3" s="1"/>
  <c r="T196" i="3" s="1"/>
  <c r="EP196" i="3"/>
  <c r="EQ196" i="3" s="1"/>
  <c r="ER196" i="3" s="1"/>
  <c r="U196" i="3" s="1"/>
  <c r="A197" i="3"/>
  <c r="A208" i="7" s="1"/>
  <c r="I197" i="3"/>
  <c r="K197" i="3"/>
  <c r="N197" i="3" s="1"/>
  <c r="AM197" i="3"/>
  <c r="AO197" i="3"/>
  <c r="D208" i="7" s="1"/>
  <c r="AP197" i="3"/>
  <c r="E208" i="7" s="1"/>
  <c r="AQ197" i="3"/>
  <c r="F208" i="7" s="1"/>
  <c r="AR197" i="3"/>
  <c r="H208" i="7" s="1"/>
  <c r="AS197" i="3"/>
  <c r="G208" i="7" s="1"/>
  <c r="EJ197" i="3"/>
  <c r="EK197" i="3" s="1"/>
  <c r="EL197" i="3" s="1"/>
  <c r="S197" i="3" s="1"/>
  <c r="EM197" i="3"/>
  <c r="EN197" i="3" s="1"/>
  <c r="EO197" i="3" s="1"/>
  <c r="T197" i="3" s="1"/>
  <c r="EP197" i="3"/>
  <c r="EQ197" i="3" s="1"/>
  <c r="ER197" i="3" s="1"/>
  <c r="U197" i="3" s="1"/>
  <c r="A198" i="3"/>
  <c r="A209" i="7"/>
  <c r="I198" i="3"/>
  <c r="K198" i="3" s="1"/>
  <c r="N198" i="3" s="1"/>
  <c r="AM198" i="3"/>
  <c r="AO198" i="3"/>
  <c r="D209" i="7" s="1"/>
  <c r="AP198" i="3"/>
  <c r="E209" i="7" s="1"/>
  <c r="AQ198" i="3"/>
  <c r="F209" i="7" s="1"/>
  <c r="AR198" i="3"/>
  <c r="H209" i="7" s="1"/>
  <c r="AS198" i="3"/>
  <c r="G209" i="7" s="1"/>
  <c r="EJ198" i="3"/>
  <c r="EK198" i="3" s="1"/>
  <c r="EL198" i="3" s="1"/>
  <c r="S198" i="3" s="1"/>
  <c r="EM198" i="3"/>
  <c r="EN198" i="3" s="1"/>
  <c r="EO198" i="3" s="1"/>
  <c r="T198" i="3" s="1"/>
  <c r="EP198" i="3"/>
  <c r="EQ198" i="3" s="1"/>
  <c r="ER198" i="3" s="1"/>
  <c r="U198" i="3" s="1"/>
  <c r="A199" i="3"/>
  <c r="A210" i="7"/>
  <c r="I199" i="3"/>
  <c r="J199" i="3" s="1"/>
  <c r="P199" i="3" s="1"/>
  <c r="AM199" i="3"/>
  <c r="AO199" i="3"/>
  <c r="D210" i="7" s="1"/>
  <c r="AP199" i="3"/>
  <c r="E210" i="7" s="1"/>
  <c r="AQ199" i="3"/>
  <c r="F210" i="7" s="1"/>
  <c r="AR199" i="3"/>
  <c r="H210" i="7" s="1"/>
  <c r="AS199" i="3"/>
  <c r="G210" i="7" s="1"/>
  <c r="EJ199" i="3"/>
  <c r="EK199" i="3" s="1"/>
  <c r="EL199" i="3" s="1"/>
  <c r="S199" i="3" s="1"/>
  <c r="EM199" i="3"/>
  <c r="EN199" i="3" s="1"/>
  <c r="EO199" i="3" s="1"/>
  <c r="T199" i="3" s="1"/>
  <c r="EP199" i="3"/>
  <c r="EQ199" i="3" s="1"/>
  <c r="ER199" i="3" s="1"/>
  <c r="U199" i="3" s="1"/>
  <c r="A200" i="3"/>
  <c r="A211" i="7" s="1"/>
  <c r="I200" i="3"/>
  <c r="J200" i="3" s="1"/>
  <c r="P200" i="3" s="1"/>
  <c r="AM200" i="3"/>
  <c r="AO200" i="3"/>
  <c r="D211" i="7" s="1"/>
  <c r="AP200" i="3"/>
  <c r="E211" i="7" s="1"/>
  <c r="AQ200" i="3"/>
  <c r="F211" i="7" s="1"/>
  <c r="AR200" i="3"/>
  <c r="H211" i="7" s="1"/>
  <c r="AS200" i="3"/>
  <c r="G211" i="7" s="1"/>
  <c r="EJ200" i="3"/>
  <c r="EK200" i="3" s="1"/>
  <c r="EL200" i="3" s="1"/>
  <c r="S200" i="3" s="1"/>
  <c r="EM200" i="3"/>
  <c r="EN200" i="3" s="1"/>
  <c r="EO200" i="3" s="1"/>
  <c r="T200" i="3" s="1"/>
  <c r="EP200" i="3"/>
  <c r="EQ200" i="3" s="1"/>
  <c r="ER200" i="3" s="1"/>
  <c r="U200" i="3" s="1"/>
  <c r="A201" i="3"/>
  <c r="A212" i="7" s="1"/>
  <c r="I201" i="3"/>
  <c r="K201" i="3"/>
  <c r="N201" i="3" s="1"/>
  <c r="AM201" i="3"/>
  <c r="AO201" i="3"/>
  <c r="D212" i="7" s="1"/>
  <c r="AP201" i="3"/>
  <c r="E212" i="7" s="1"/>
  <c r="AQ201" i="3"/>
  <c r="F212" i="7" s="1"/>
  <c r="AR201" i="3"/>
  <c r="H212" i="7" s="1"/>
  <c r="AS201" i="3"/>
  <c r="G212" i="7" s="1"/>
  <c r="EJ201" i="3"/>
  <c r="EK201" i="3" s="1"/>
  <c r="EL201" i="3" s="1"/>
  <c r="S201" i="3" s="1"/>
  <c r="EM201" i="3"/>
  <c r="EN201" i="3" s="1"/>
  <c r="EO201" i="3" s="1"/>
  <c r="T201" i="3" s="1"/>
  <c r="EP201" i="3"/>
  <c r="EQ201" i="3" s="1"/>
  <c r="ER201" i="3" s="1"/>
  <c r="U201" i="3" s="1"/>
  <c r="A202" i="3"/>
  <c r="A213" i="7" s="1"/>
  <c r="I202" i="3"/>
  <c r="K202" i="3" s="1"/>
  <c r="N202" i="3" s="1"/>
  <c r="AM202" i="3"/>
  <c r="AO202" i="3"/>
  <c r="D213" i="7" s="1"/>
  <c r="AP202" i="3"/>
  <c r="E213" i="7" s="1"/>
  <c r="AQ202" i="3"/>
  <c r="F213" i="7" s="1"/>
  <c r="AR202" i="3"/>
  <c r="H213" i="7" s="1"/>
  <c r="AS202" i="3"/>
  <c r="G213" i="7" s="1"/>
  <c r="EJ202" i="3"/>
  <c r="EK202" i="3" s="1"/>
  <c r="EL202" i="3" s="1"/>
  <c r="S202" i="3" s="1"/>
  <c r="EM202" i="3"/>
  <c r="EN202" i="3" s="1"/>
  <c r="EO202" i="3" s="1"/>
  <c r="T202" i="3" s="1"/>
  <c r="EP202" i="3"/>
  <c r="EQ202" i="3" s="1"/>
  <c r="ER202" i="3" s="1"/>
  <c r="U202" i="3" s="1"/>
  <c r="A203" i="3"/>
  <c r="A214" i="7" s="1"/>
  <c r="I203" i="3"/>
  <c r="AM203" i="3"/>
  <c r="AO203" i="3"/>
  <c r="D214" i="7" s="1"/>
  <c r="AP203" i="3"/>
  <c r="E214" i="7" s="1"/>
  <c r="AQ203" i="3"/>
  <c r="F214" i="7" s="1"/>
  <c r="AR203" i="3"/>
  <c r="H214" i="7" s="1"/>
  <c r="AS203" i="3"/>
  <c r="G214" i="7" s="1"/>
  <c r="EJ203" i="3"/>
  <c r="EK203" i="3" s="1"/>
  <c r="EL203" i="3" s="1"/>
  <c r="S203" i="3" s="1"/>
  <c r="EM203" i="3"/>
  <c r="EN203" i="3" s="1"/>
  <c r="EO203" i="3" s="1"/>
  <c r="T203" i="3" s="1"/>
  <c r="EP203" i="3"/>
  <c r="EQ203" i="3" s="1"/>
  <c r="ER203" i="3" s="1"/>
  <c r="U203" i="3" s="1"/>
  <c r="A204" i="3"/>
  <c r="A215" i="7" s="1"/>
  <c r="I204" i="3"/>
  <c r="J204" i="3" s="1"/>
  <c r="P204" i="3" s="1"/>
  <c r="AM204" i="3"/>
  <c r="AO204" i="3"/>
  <c r="D215" i="7" s="1"/>
  <c r="AP204" i="3"/>
  <c r="E215" i="7" s="1"/>
  <c r="AQ204" i="3"/>
  <c r="F215" i="7" s="1"/>
  <c r="AR204" i="3"/>
  <c r="H215" i="7" s="1"/>
  <c r="AS204" i="3"/>
  <c r="G215" i="7" s="1"/>
  <c r="EJ204" i="3"/>
  <c r="EK204" i="3" s="1"/>
  <c r="EL204" i="3" s="1"/>
  <c r="S204" i="3" s="1"/>
  <c r="EM204" i="3"/>
  <c r="EN204" i="3" s="1"/>
  <c r="EO204" i="3" s="1"/>
  <c r="T204" i="3" s="1"/>
  <c r="EP204" i="3"/>
  <c r="EQ204" i="3" s="1"/>
  <c r="ER204" i="3" s="1"/>
  <c r="U204" i="3" s="1"/>
  <c r="A205" i="3"/>
  <c r="A216" i="7" s="1"/>
  <c r="I205" i="3"/>
  <c r="J205" i="3" s="1"/>
  <c r="P205" i="3" s="1"/>
  <c r="AM205" i="3"/>
  <c r="AO205" i="3"/>
  <c r="D216" i="7" s="1"/>
  <c r="AP205" i="3"/>
  <c r="E216" i="7" s="1"/>
  <c r="AQ205" i="3"/>
  <c r="F216" i="7" s="1"/>
  <c r="AR205" i="3"/>
  <c r="H216" i="7" s="1"/>
  <c r="AS205" i="3"/>
  <c r="G216" i="7" s="1"/>
  <c r="EJ205" i="3"/>
  <c r="EK205" i="3" s="1"/>
  <c r="EL205" i="3" s="1"/>
  <c r="S205" i="3" s="1"/>
  <c r="EM205" i="3"/>
  <c r="EN205" i="3" s="1"/>
  <c r="EO205" i="3" s="1"/>
  <c r="T205" i="3" s="1"/>
  <c r="EP205" i="3"/>
  <c r="EQ205" i="3" s="1"/>
  <c r="ER205" i="3" s="1"/>
  <c r="U205" i="3" s="1"/>
  <c r="A206" i="3"/>
  <c r="A217" i="7" s="1"/>
  <c r="I206" i="3"/>
  <c r="K206" i="3"/>
  <c r="N206" i="3" s="1"/>
  <c r="AM206" i="3"/>
  <c r="AO206" i="3"/>
  <c r="D217" i="7" s="1"/>
  <c r="AP206" i="3"/>
  <c r="E217" i="7" s="1"/>
  <c r="AQ206" i="3"/>
  <c r="F217" i="7" s="1"/>
  <c r="AR206" i="3"/>
  <c r="H217" i="7" s="1"/>
  <c r="AS206" i="3"/>
  <c r="G217" i="7" s="1"/>
  <c r="EJ206" i="3"/>
  <c r="EK206" i="3" s="1"/>
  <c r="EL206" i="3" s="1"/>
  <c r="S206" i="3" s="1"/>
  <c r="EM206" i="3"/>
  <c r="EN206" i="3" s="1"/>
  <c r="EO206" i="3" s="1"/>
  <c r="T206" i="3" s="1"/>
  <c r="EP206" i="3"/>
  <c r="EQ206" i="3" s="1"/>
  <c r="ER206" i="3" s="1"/>
  <c r="U206" i="3" s="1"/>
  <c r="A207" i="3"/>
  <c r="A218" i="7" s="1"/>
  <c r="I207" i="3"/>
  <c r="AM207" i="3"/>
  <c r="AO207" i="3"/>
  <c r="D218" i="7" s="1"/>
  <c r="AP207" i="3"/>
  <c r="E218" i="7" s="1"/>
  <c r="AQ207" i="3"/>
  <c r="F218" i="7" s="1"/>
  <c r="AR207" i="3"/>
  <c r="H218" i="7" s="1"/>
  <c r="AS207" i="3"/>
  <c r="G218" i="7" s="1"/>
  <c r="EJ207" i="3"/>
  <c r="EK207" i="3" s="1"/>
  <c r="EL207" i="3" s="1"/>
  <c r="S207" i="3" s="1"/>
  <c r="EM207" i="3"/>
  <c r="EN207" i="3" s="1"/>
  <c r="EO207" i="3" s="1"/>
  <c r="T207" i="3" s="1"/>
  <c r="EP207" i="3"/>
  <c r="EQ207" i="3" s="1"/>
  <c r="ER207" i="3" s="1"/>
  <c r="U207" i="3" s="1"/>
  <c r="D10" i="8"/>
  <c r="D12" i="8"/>
  <c r="B4" i="9"/>
  <c r="E4" i="9"/>
  <c r="F4" i="9"/>
  <c r="B5" i="9"/>
  <c r="E5" i="9"/>
  <c r="F5" i="9"/>
  <c r="B6" i="9"/>
  <c r="E6" i="9"/>
  <c r="F6" i="9"/>
  <c r="B7" i="9"/>
  <c r="E7" i="9"/>
  <c r="F7" i="9"/>
  <c r="B8" i="9"/>
  <c r="E8" i="9"/>
  <c r="F8" i="9"/>
  <c r="B9" i="9"/>
  <c r="E9" i="9"/>
  <c r="F9" i="9"/>
  <c r="E14" i="9"/>
  <c r="I14" i="9"/>
  <c r="K153" i="3"/>
  <c r="N153" i="3" s="1"/>
  <c r="J146" i="3"/>
  <c r="P146" i="3" s="1"/>
  <c r="K131" i="3"/>
  <c r="N131" i="3" s="1"/>
  <c r="K129" i="3"/>
  <c r="N129" i="3" s="1"/>
  <c r="J118" i="3"/>
  <c r="P118" i="3" s="1"/>
  <c r="J112" i="3"/>
  <c r="P112" i="3" s="1"/>
  <c r="J76" i="3"/>
  <c r="P76" i="3" s="1"/>
  <c r="J126" i="3"/>
  <c r="P126" i="3" s="1"/>
  <c r="K70" i="3"/>
  <c r="N70" i="3" s="1"/>
  <c r="K64" i="3"/>
  <c r="N64" i="3" s="1"/>
  <c r="J144" i="3"/>
  <c r="P144" i="3" s="1"/>
  <c r="J142" i="3"/>
  <c r="P142" i="3" s="1"/>
  <c r="J124" i="3"/>
  <c r="P124" i="3" s="1"/>
  <c r="K124" i="3"/>
  <c r="N124" i="3" s="1"/>
  <c r="J60" i="3"/>
  <c r="P60" i="3" s="1"/>
  <c r="K60" i="3"/>
  <c r="N60" i="3" s="1"/>
  <c r="K160" i="3"/>
  <c r="N160" i="3" s="1"/>
  <c r="K143" i="3"/>
  <c r="N143" i="3" s="1"/>
  <c r="K167" i="3"/>
  <c r="N167" i="3" s="1"/>
  <c r="K147" i="3"/>
  <c r="N147" i="3" s="1"/>
  <c r="K128" i="3"/>
  <c r="N128" i="3" s="1"/>
  <c r="J128" i="3"/>
  <c r="P128" i="3" s="1"/>
  <c r="K94" i="3"/>
  <c r="N94" i="3" s="1"/>
  <c r="K86" i="3"/>
  <c r="N86" i="3" s="1"/>
  <c r="K37" i="3"/>
  <c r="N37" i="3" s="1"/>
  <c r="J37" i="3"/>
  <c r="P37" i="3" s="1"/>
  <c r="J21" i="3"/>
  <c r="K162" i="3"/>
  <c r="N162" i="3" s="1"/>
  <c r="K185" i="3"/>
  <c r="N185" i="3" s="1"/>
  <c r="J165" i="3"/>
  <c r="P165" i="3" s="1"/>
  <c r="J119" i="3"/>
  <c r="P119" i="3" s="1"/>
  <c r="J157" i="3"/>
  <c r="P157" i="3" s="1"/>
  <c r="J156" i="3"/>
  <c r="P156" i="3" s="1"/>
  <c r="K91" i="3"/>
  <c r="N91" i="3" s="1"/>
  <c r="K148" i="3"/>
  <c r="N148" i="3" s="1"/>
  <c r="K163" i="3"/>
  <c r="N163" i="3" s="1"/>
  <c r="J117" i="3"/>
  <c r="P117" i="3" s="1"/>
  <c r="K117" i="3"/>
  <c r="N117" i="3" s="1"/>
  <c r="J111" i="3"/>
  <c r="P111" i="3" s="1"/>
  <c r="K111" i="3"/>
  <c r="N111" i="3" s="1"/>
  <c r="K77" i="3"/>
  <c r="N77" i="3" s="1"/>
  <c r="J77" i="3"/>
  <c r="P77" i="3" s="1"/>
  <c r="K171" i="3"/>
  <c r="N171" i="3" s="1"/>
  <c r="K93" i="3"/>
  <c r="N93" i="3" s="1"/>
  <c r="J158" i="3"/>
  <c r="P158" i="3" s="1"/>
  <c r="K158" i="3"/>
  <c r="N158" i="3" s="1"/>
  <c r="J149" i="3"/>
  <c r="P149" i="3" s="1"/>
  <c r="K149" i="3"/>
  <c r="N149" i="3" s="1"/>
  <c r="K123" i="3"/>
  <c r="N123" i="3" s="1"/>
  <c r="J123" i="3"/>
  <c r="P123" i="3" s="1"/>
  <c r="J87" i="3"/>
  <c r="P87" i="3" s="1"/>
  <c r="K87" i="3"/>
  <c r="N87" i="3" s="1"/>
  <c r="J121" i="3"/>
  <c r="P121" i="3" s="1"/>
  <c r="J105" i="3"/>
  <c r="P105" i="3" s="1"/>
  <c r="K97" i="3"/>
  <c r="N97" i="3" s="1"/>
  <c r="J97" i="3"/>
  <c r="P97" i="3" s="1"/>
  <c r="K89" i="3"/>
  <c r="N89" i="3" s="1"/>
  <c r="J89" i="3"/>
  <c r="P89" i="3" s="1"/>
  <c r="J115" i="3"/>
  <c r="P115" i="3" s="1"/>
  <c r="K115" i="3"/>
  <c r="N115" i="3" s="1"/>
  <c r="K56" i="3"/>
  <c r="N56" i="3" s="1"/>
  <c r="J107" i="3"/>
  <c r="P107" i="3" s="1"/>
  <c r="J99" i="3"/>
  <c r="P99" i="3" s="1"/>
  <c r="K99" i="3"/>
  <c r="N99" i="3" s="1"/>
  <c r="J79" i="3"/>
  <c r="P79" i="3" s="1"/>
  <c r="K79" i="3"/>
  <c r="N79" i="3" s="1"/>
  <c r="J75" i="3"/>
  <c r="P75" i="3" s="1"/>
  <c r="K75" i="3"/>
  <c r="N75" i="3" s="1"/>
  <c r="J59" i="3"/>
  <c r="P59" i="3" s="1"/>
  <c r="K42" i="3"/>
  <c r="N42" i="3" s="1"/>
  <c r="J69" i="3"/>
  <c r="P69" i="3" s="1"/>
  <c r="K69" i="3"/>
  <c r="N69" i="3" s="1"/>
  <c r="J65" i="3"/>
  <c r="P65" i="3" s="1"/>
  <c r="K67" i="3"/>
  <c r="N67" i="3" s="1"/>
  <c r="K63" i="3"/>
  <c r="N63" i="3" s="1"/>
  <c r="J63" i="3"/>
  <c r="P63" i="3" s="1"/>
  <c r="K26" i="3"/>
  <c r="EW5" i="3"/>
  <c r="EV5" i="3"/>
  <c r="K150" i="3"/>
  <c r="N150" i="3" s="1"/>
  <c r="J136" i="3"/>
  <c r="P136" i="3" s="1"/>
  <c r="J101" i="3"/>
  <c r="P101" i="3" s="1"/>
  <c r="K125" i="3"/>
  <c r="N125" i="3" s="1"/>
  <c r="K141" i="3"/>
  <c r="N141" i="3" s="1"/>
  <c r="K166" i="3"/>
  <c r="N166" i="3" s="1"/>
  <c r="J135" i="3"/>
  <c r="P135" i="3" s="1"/>
  <c r="J173" i="3"/>
  <c r="P173" i="3" s="1"/>
  <c r="K113" i="3"/>
  <c r="N113" i="3" s="1"/>
  <c r="J161" i="3"/>
  <c r="P161" i="3" s="1"/>
  <c r="J152" i="3"/>
  <c r="P152" i="3" s="1"/>
  <c r="K109" i="3"/>
  <c r="N109" i="3" s="1"/>
  <c r="J177" i="3"/>
  <c r="P177" i="3" s="1"/>
  <c r="K151" i="3"/>
  <c r="N151" i="3" s="1"/>
  <c r="K192" i="3"/>
  <c r="N192" i="3" s="1"/>
  <c r="J140" i="3"/>
  <c r="P140" i="3" s="1"/>
  <c r="J106" i="3"/>
  <c r="P106" i="3" s="1"/>
  <c r="K106" i="3"/>
  <c r="N106" i="3" s="1"/>
  <c r="K145" i="3"/>
  <c r="N145" i="3" s="1"/>
  <c r="J138" i="3"/>
  <c r="P138" i="3" s="1"/>
  <c r="K134" i="3"/>
  <c r="N134" i="3" s="1"/>
  <c r="J134" i="3"/>
  <c r="P134" i="3" s="1"/>
  <c r="J132" i="3"/>
  <c r="P132" i="3" s="1"/>
  <c r="K132" i="3"/>
  <c r="N132" i="3" s="1"/>
  <c r="K155" i="3"/>
  <c r="N155" i="3" s="1"/>
  <c r="J155" i="3"/>
  <c r="P155" i="3" s="1"/>
  <c r="K137" i="3"/>
  <c r="N137" i="3" s="1"/>
  <c r="J137" i="3"/>
  <c r="P137" i="3" s="1"/>
  <c r="K159" i="3"/>
  <c r="N159" i="3" s="1"/>
  <c r="J159" i="3"/>
  <c r="P159" i="3" s="1"/>
  <c r="J122" i="3"/>
  <c r="P122" i="3" s="1"/>
  <c r="K122" i="3"/>
  <c r="N122" i="3" s="1"/>
  <c r="J110" i="3"/>
  <c r="P110" i="3" s="1"/>
  <c r="K110" i="3"/>
  <c r="N110" i="3" s="1"/>
  <c r="J104" i="3"/>
  <c r="P104" i="3" s="1"/>
  <c r="K104" i="3"/>
  <c r="N104" i="3" s="1"/>
  <c r="J102" i="3"/>
  <c r="P102" i="3" s="1"/>
  <c r="K102" i="3"/>
  <c r="N102" i="3" s="1"/>
  <c r="J108" i="3"/>
  <c r="P108" i="3" s="1"/>
  <c r="K108" i="3"/>
  <c r="N108" i="3" s="1"/>
  <c r="J73" i="3"/>
  <c r="P73" i="3" s="1"/>
  <c r="K73" i="3"/>
  <c r="N73" i="3" s="1"/>
  <c r="J180" i="3"/>
  <c r="P180" i="3" s="1"/>
  <c r="J175" i="3"/>
  <c r="P175" i="3" s="1"/>
  <c r="K175" i="3"/>
  <c r="N175" i="3" s="1"/>
  <c r="J202" i="3"/>
  <c r="P202" i="3" s="1"/>
  <c r="J154" i="3"/>
  <c r="P154" i="3" s="1"/>
  <c r="K154" i="3"/>
  <c r="N154" i="3" s="1"/>
  <c r="J120" i="3"/>
  <c r="P120" i="3" s="1"/>
  <c r="K120" i="3"/>
  <c r="N120" i="3" s="1"/>
  <c r="J176" i="3"/>
  <c r="P176" i="3" s="1"/>
  <c r="K176" i="3"/>
  <c r="N176" i="3" s="1"/>
  <c r="J170" i="3"/>
  <c r="P170" i="3" s="1"/>
  <c r="J100" i="3"/>
  <c r="P100" i="3" s="1"/>
  <c r="K100" i="3"/>
  <c r="N100" i="3" s="1"/>
  <c r="K98" i="3"/>
  <c r="N98" i="3" s="1"/>
  <c r="J98" i="3"/>
  <c r="P98" i="3" s="1"/>
  <c r="K72" i="3"/>
  <c r="N72" i="3" s="1"/>
  <c r="J72" i="3"/>
  <c r="P72" i="3" s="1"/>
  <c r="K88" i="3"/>
  <c r="N88" i="3" s="1"/>
  <c r="J88" i="3"/>
  <c r="P88" i="3" s="1"/>
  <c r="J74" i="3"/>
  <c r="P74" i="3" s="1"/>
  <c r="K74" i="3"/>
  <c r="N74" i="3" s="1"/>
  <c r="J62" i="3"/>
  <c r="P62" i="3" s="1"/>
  <c r="K62" i="3"/>
  <c r="N62" i="3" s="1"/>
  <c r="J82" i="3"/>
  <c r="P82" i="3" s="1"/>
  <c r="K82" i="3"/>
  <c r="N82" i="3" s="1"/>
  <c r="J84" i="3"/>
  <c r="P84" i="3" s="1"/>
  <c r="K84" i="3"/>
  <c r="N84" i="3" s="1"/>
  <c r="K80" i="3"/>
  <c r="N80" i="3" s="1"/>
  <c r="J80" i="3"/>
  <c r="P80" i="3" s="1"/>
  <c r="K78" i="3"/>
  <c r="N78" i="3" s="1"/>
  <c r="J78" i="3"/>
  <c r="P78" i="3" s="1"/>
  <c r="K58" i="3"/>
  <c r="N58" i="3" s="1"/>
  <c r="J58" i="3"/>
  <c r="P58" i="3" s="1"/>
  <c r="K184" i="3"/>
  <c r="N184" i="3" s="1"/>
  <c r="J189" i="3"/>
  <c r="P189" i="3" s="1"/>
  <c r="J197" i="3"/>
  <c r="P197" i="3" s="1"/>
  <c r="J195" i="3"/>
  <c r="P195" i="3" s="1"/>
  <c r="J206" i="3"/>
  <c r="P206" i="3" s="1"/>
  <c r="J130" i="3"/>
  <c r="P130" i="3" s="1"/>
  <c r="K130" i="3"/>
  <c r="N130" i="3" s="1"/>
  <c r="K127" i="3"/>
  <c r="N127" i="3" s="1"/>
  <c r="J127" i="3"/>
  <c r="P127" i="3" s="1"/>
  <c r="K116" i="3"/>
  <c r="N116" i="3" s="1"/>
  <c r="J116" i="3"/>
  <c r="P116" i="3" s="1"/>
  <c r="K14" i="3"/>
  <c r="K8" i="3"/>
  <c r="J139" i="3"/>
  <c r="P139" i="3" s="1"/>
  <c r="K139" i="3"/>
  <c r="N139" i="3" s="1"/>
  <c r="K133" i="3"/>
  <c r="N133" i="3" s="1"/>
  <c r="J44" i="3"/>
  <c r="P44" i="3" s="1"/>
  <c r="K199" i="3"/>
  <c r="N199" i="3" s="1"/>
  <c r="J182" i="3"/>
  <c r="P182" i="3" s="1"/>
  <c r="J183" i="3"/>
  <c r="P183" i="3" s="1"/>
  <c r="K179" i="3"/>
  <c r="N179" i="3" s="1"/>
  <c r="J187" i="3"/>
  <c r="P187" i="3" s="1"/>
  <c r="K181" i="3"/>
  <c r="N181" i="3" s="1"/>
  <c r="J36" i="3"/>
  <c r="P36" i="3" s="1"/>
  <c r="J51" i="3"/>
  <c r="P51" i="3" s="1"/>
  <c r="K57" i="3"/>
  <c r="N57" i="3" s="1"/>
  <c r="J48" i="3"/>
  <c r="P48" i="3" s="1"/>
  <c r="J54" i="3"/>
  <c r="P54" i="3" s="1"/>
  <c r="K52" i="3"/>
  <c r="N52" i="3" s="1"/>
  <c r="J50" i="3"/>
  <c r="P50" i="3" s="1"/>
  <c r="J49" i="3"/>
  <c r="P49" i="3" s="1"/>
  <c r="K47" i="3"/>
  <c r="N47" i="3" s="1"/>
  <c r="K45" i="3"/>
  <c r="N45" i="3" s="1"/>
  <c r="J20" i="3"/>
  <c r="P20" i="3" s="1"/>
  <c r="AC11" i="3"/>
  <c r="P12" i="7" s="1"/>
  <c r="Z10" i="3"/>
  <c r="M11" i="7" s="1"/>
  <c r="X10" i="3"/>
  <c r="K11" i="7" s="1"/>
  <c r="Y10" i="3"/>
  <c r="L11" i="7" s="1"/>
  <c r="AH10" i="3"/>
  <c r="AK10" i="3"/>
  <c r="R11" i="7" s="1"/>
  <c r="AF10" i="3"/>
  <c r="AD10" i="3"/>
  <c r="AA10" i="3"/>
  <c r="N11" i="7"/>
  <c r="AI10" i="3"/>
  <c r="AB10" i="3"/>
  <c r="O11" i="7" s="1"/>
  <c r="AC10" i="3"/>
  <c r="P11" i="7"/>
  <c r="AD11" i="3"/>
  <c r="AH11" i="3"/>
  <c r="AK11" i="3"/>
  <c r="R12" i="7"/>
  <c r="AG10" i="3"/>
  <c r="AJ10" i="3"/>
  <c r="W10" i="3"/>
  <c r="AB11" i="3"/>
  <c r="O12" i="7" s="1"/>
  <c r="Z11" i="3"/>
  <c r="M12" i="7" s="1"/>
  <c r="AE10" i="3"/>
  <c r="Y11" i="3"/>
  <c r="L12" i="7" s="1"/>
  <c r="W11" i="3"/>
  <c r="AI11" i="3"/>
  <c r="X11" i="3"/>
  <c r="K12" i="7" s="1"/>
  <c r="AG11" i="3"/>
  <c r="AJ11" i="3"/>
  <c r="AE11" i="3"/>
  <c r="AF11" i="3"/>
  <c r="AA11" i="3"/>
  <c r="N12" i="7" s="1"/>
  <c r="R10" i="7"/>
  <c r="J169" i="3"/>
  <c r="P169" i="3" s="1"/>
  <c r="J35" i="3"/>
  <c r="P35" i="3" s="1"/>
  <c r="J33" i="3"/>
  <c r="P33" i="3" s="1"/>
  <c r="J203" i="3"/>
  <c r="P203" i="3" s="1"/>
  <c r="K203" i="3"/>
  <c r="N203" i="3" s="1"/>
  <c r="K204" i="3"/>
  <c r="N204" i="3" s="1"/>
  <c r="K191" i="3"/>
  <c r="N191" i="3" s="1"/>
  <c r="J191" i="3"/>
  <c r="P191" i="3" s="1"/>
  <c r="K174" i="3"/>
  <c r="N174" i="3" s="1"/>
  <c r="J174" i="3"/>
  <c r="P174" i="3" s="1"/>
  <c r="J201" i="3"/>
  <c r="P201" i="3" s="1"/>
  <c r="K207" i="3"/>
  <c r="N207" i="3" s="1"/>
  <c r="J207" i="3"/>
  <c r="P207" i="3" s="1"/>
  <c r="J31" i="3"/>
  <c r="P31" i="3" s="1"/>
  <c r="J29" i="3"/>
  <c r="P29" i="3" s="1"/>
  <c r="K95" i="3"/>
  <c r="N95" i="3" s="1"/>
  <c r="J71" i="3"/>
  <c r="P71" i="3" s="1"/>
  <c r="K68" i="3"/>
  <c r="N68" i="3" s="1"/>
  <c r="K66" i="3"/>
  <c r="N66" i="3" s="1"/>
  <c r="J55" i="3"/>
  <c r="P55" i="3" s="1"/>
  <c r="J53" i="3"/>
  <c r="P53" i="3" s="1"/>
  <c r="J43" i="3"/>
  <c r="P43" i="3" s="1"/>
  <c r="K193" i="3"/>
  <c r="N193" i="3" s="1"/>
  <c r="J193" i="3"/>
  <c r="P193" i="3" s="1"/>
  <c r="K188" i="3"/>
  <c r="N188" i="3" s="1"/>
  <c r="J188" i="3"/>
  <c r="P188" i="3" s="1"/>
  <c r="K200" i="3"/>
  <c r="N200" i="3" s="1"/>
  <c r="K39" i="3"/>
  <c r="N39" i="3" s="1"/>
  <c r="K46" i="3"/>
  <c r="N46" i="3" s="1"/>
  <c r="K205" i="3"/>
  <c r="N205" i="3" s="1"/>
  <c r="AT9" i="3"/>
  <c r="K38" i="3"/>
  <c r="N38" i="3" s="1"/>
  <c r="K34" i="3"/>
  <c r="N34" i="3" s="1"/>
  <c r="J32" i="3"/>
  <c r="P32" i="3" s="1"/>
  <c r="J9" i="3"/>
  <c r="J40" i="3"/>
  <c r="P40" i="3" s="1"/>
  <c r="K27" i="3"/>
  <c r="J41" i="3"/>
  <c r="P41" i="3" s="1"/>
  <c r="J30" i="3"/>
  <c r="P30" i="3" s="1"/>
  <c r="J25" i="3"/>
  <c r="P25" i="3" s="1"/>
  <c r="J12" i="3"/>
  <c r="P12" i="3" s="1"/>
  <c r="K11" i="3" l="1"/>
  <c r="K15" i="3"/>
  <c r="J81" i="3"/>
  <c r="P81" i="3" s="1"/>
  <c r="K164" i="3"/>
  <c r="N164" i="3" s="1"/>
  <c r="K61" i="3"/>
  <c r="N61" i="3" s="1"/>
  <c r="K85" i="3"/>
  <c r="N85" i="3" s="1"/>
  <c r="J83" i="3"/>
  <c r="P83" i="3" s="1"/>
  <c r="J172" i="3"/>
  <c r="P172" i="3" s="1"/>
  <c r="K90" i="3"/>
  <c r="N90" i="3" s="1"/>
  <c r="K186" i="3"/>
  <c r="N186" i="3" s="1"/>
  <c r="K190" i="3"/>
  <c r="N190" i="3" s="1"/>
  <c r="K178" i="3"/>
  <c r="N178" i="3" s="1"/>
  <c r="K168" i="3"/>
  <c r="N168" i="3" s="1"/>
  <c r="J92" i="3"/>
  <c r="P92" i="3" s="1"/>
  <c r="K114" i="3"/>
  <c r="N114" i="3" s="1"/>
  <c r="J196" i="3"/>
  <c r="P196" i="3" s="1"/>
  <c r="J96" i="3"/>
  <c r="P96" i="3" s="1"/>
  <c r="J103" i="3"/>
  <c r="P103" i="3" s="1"/>
  <c r="K194" i="3"/>
  <c r="N194" i="3" s="1"/>
  <c r="J198" i="3"/>
  <c r="P198" i="3" s="1"/>
  <c r="EX5" i="3"/>
  <c r="K28" i="3"/>
  <c r="K24" i="3"/>
  <c r="K23" i="3"/>
  <c r="K22" i="3"/>
  <c r="J19" i="3"/>
  <c r="P19" i="3" s="1"/>
  <c r="J18" i="3"/>
  <c r="P18" i="3" s="1"/>
  <c r="K17" i="3"/>
  <c r="J16" i="3"/>
  <c r="P16" i="3" s="1"/>
  <c r="J13" i="3"/>
  <c r="P13" i="3" s="1"/>
  <c r="K10" i="3"/>
  <c r="AK8" i="3"/>
  <c r="R9" i="7" s="1"/>
  <c r="F12" i="3"/>
  <c r="F14" i="3" s="1"/>
  <c r="F15" i="3" s="1"/>
  <c r="F16" i="3" s="1"/>
  <c r="F17" i="3" s="1"/>
  <c r="F18" i="3" s="1"/>
  <c r="F19" i="3" s="1"/>
  <c r="F20" i="3" s="1"/>
  <c r="F21" i="3" s="1"/>
  <c r="F22"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61" i="3" s="1"/>
  <c r="F62" i="3" s="1"/>
  <c r="F63" i="3" s="1"/>
  <c r="F64" i="3" s="1"/>
  <c r="F65" i="3" s="1"/>
  <c r="F66" i="3" s="1"/>
  <c r="F67" i="3" s="1"/>
  <c r="F68" i="3" s="1"/>
  <c r="F69" i="3" s="1"/>
  <c r="F70" i="3" s="1"/>
  <c r="F71" i="3" s="1"/>
  <c r="F72" i="3" s="1"/>
  <c r="F73" i="3" s="1"/>
  <c r="F74" i="3" s="1"/>
  <c r="F75" i="3" s="1"/>
  <c r="F76" i="3" s="1"/>
  <c r="F77" i="3" s="1"/>
  <c r="F78" i="3" s="1"/>
  <c r="F79" i="3" s="1"/>
  <c r="F80" i="3" s="1"/>
  <c r="F81" i="3" s="1"/>
  <c r="F82" i="3" s="1"/>
  <c r="F83" i="3" s="1"/>
  <c r="F84" i="3" s="1"/>
  <c r="F85" i="3" s="1"/>
  <c r="F86" i="3" s="1"/>
  <c r="F87" i="3" s="1"/>
  <c r="F88" i="3" s="1"/>
  <c r="F89" i="3" s="1"/>
  <c r="F90" i="3" s="1"/>
  <c r="F91" i="3" s="1"/>
  <c r="F92" i="3" s="1"/>
  <c r="F93" i="3" s="1"/>
  <c r="F94" i="3" s="1"/>
  <c r="F95" i="3" s="1"/>
  <c r="F96" i="3" s="1"/>
  <c r="F97" i="3" s="1"/>
  <c r="F98" i="3" s="1"/>
  <c r="F99" i="3" s="1"/>
  <c r="F100" i="3" s="1"/>
  <c r="F101" i="3" s="1"/>
  <c r="F102" i="3" s="1"/>
  <c r="F103" i="3" s="1"/>
  <c r="F104" i="3" s="1"/>
  <c r="F105" i="3" s="1"/>
  <c r="F106" i="3" s="1"/>
  <c r="F107" i="3" s="1"/>
  <c r="F108" i="3" s="1"/>
  <c r="F109" i="3" s="1"/>
  <c r="F110" i="3" s="1"/>
  <c r="F111" i="3" s="1"/>
  <c r="F112" i="3" s="1"/>
  <c r="F113" i="3" s="1"/>
  <c r="F114" i="3" s="1"/>
  <c r="F115" i="3" s="1"/>
  <c r="F116" i="3" s="1"/>
  <c r="F117" i="3" s="1"/>
  <c r="F118" i="3" s="1"/>
  <c r="F119" i="3" s="1"/>
  <c r="F120" i="3" s="1"/>
  <c r="F121" i="3" s="1"/>
  <c r="F122" i="3" s="1"/>
  <c r="F123" i="3" s="1"/>
  <c r="F124" i="3" s="1"/>
  <c r="F125" i="3" s="1"/>
  <c r="F126" i="3" s="1"/>
  <c r="F127" i="3" s="1"/>
  <c r="F128" i="3" s="1"/>
  <c r="F129" i="3" s="1"/>
  <c r="F130" i="3" s="1"/>
  <c r="F131" i="3" s="1"/>
  <c r="F132" i="3" s="1"/>
  <c r="F133" i="3" s="1"/>
  <c r="F134" i="3" s="1"/>
  <c r="F135" i="3" s="1"/>
  <c r="F136" i="3" s="1"/>
  <c r="F137" i="3" s="1"/>
  <c r="F138" i="3" s="1"/>
  <c r="F139" i="3" s="1"/>
  <c r="F140" i="3" s="1"/>
  <c r="F141" i="3" s="1"/>
  <c r="F142" i="3" s="1"/>
  <c r="F143" i="3" s="1"/>
  <c r="F144" i="3" s="1"/>
  <c r="F145" i="3" s="1"/>
  <c r="F146" i="3" s="1"/>
  <c r="F147" i="3" s="1"/>
  <c r="F148" i="3" s="1"/>
  <c r="F149" i="3" s="1"/>
  <c r="F150" i="3" s="1"/>
  <c r="F151" i="3" s="1"/>
  <c r="F152" i="3" s="1"/>
  <c r="F153" i="3" s="1"/>
  <c r="F154" i="3" s="1"/>
  <c r="F155" i="3" s="1"/>
  <c r="F156" i="3" s="1"/>
  <c r="F157" i="3" s="1"/>
  <c r="F158" i="3" s="1"/>
  <c r="F159" i="3" s="1"/>
  <c r="F160" i="3" s="1"/>
  <c r="F161" i="3" s="1"/>
  <c r="F162" i="3" s="1"/>
  <c r="F163" i="3" s="1"/>
  <c r="F164" i="3" s="1"/>
  <c r="F165" i="3" s="1"/>
  <c r="F166" i="3" s="1"/>
  <c r="F167" i="3" s="1"/>
  <c r="F168" i="3" s="1"/>
  <c r="F169" i="3" s="1"/>
  <c r="F170" i="3" s="1"/>
  <c r="F171" i="3" s="1"/>
  <c r="F172" i="3" s="1"/>
  <c r="F173" i="3" s="1"/>
  <c r="F174" i="3" s="1"/>
  <c r="F175" i="3" s="1"/>
  <c r="F176" i="3" s="1"/>
  <c r="F177" i="3" s="1"/>
  <c r="F178" i="3" s="1"/>
  <c r="F179" i="3" s="1"/>
  <c r="F180" i="3" s="1"/>
  <c r="F181" i="3" s="1"/>
  <c r="F182" i="3" s="1"/>
  <c r="F183" i="3" s="1"/>
  <c r="F184" i="3" s="1"/>
  <c r="F185" i="3" s="1"/>
  <c r="F186" i="3" s="1"/>
  <c r="F187" i="3" s="1"/>
  <c r="F188" i="3" s="1"/>
  <c r="F189" i="3" s="1"/>
  <c r="F190" i="3" s="1"/>
  <c r="F191" i="3" s="1"/>
  <c r="F192" i="3" s="1"/>
  <c r="F193" i="3" s="1"/>
  <c r="F194" i="3" s="1"/>
  <c r="F195" i="3" s="1"/>
  <c r="F196" i="3" s="1"/>
  <c r="F197" i="3" s="1"/>
  <c r="F198" i="3" s="1"/>
  <c r="F199" i="3" s="1"/>
  <c r="F200" i="3" s="1"/>
  <c r="F201" i="3" s="1"/>
  <c r="F202" i="3" s="1"/>
  <c r="F203" i="3" s="1"/>
  <c r="F204" i="3" s="1"/>
  <c r="F205" i="3" s="1"/>
  <c r="F206" i="3" s="1"/>
  <c r="F207" i="3" s="1"/>
  <c r="G12" i="3"/>
  <c r="G14" i="3" s="1"/>
  <c r="G15" i="3" s="1"/>
  <c r="G16" i="3" s="1"/>
  <c r="G17" i="3" s="1"/>
  <c r="G18" i="3" s="1"/>
  <c r="G19" i="3" s="1"/>
  <c r="G20" i="3" s="1"/>
  <c r="G21" i="3" s="1"/>
  <c r="G22" i="3" s="1"/>
  <c r="G24" i="3" s="1"/>
  <c r="G25" i="3" s="1"/>
  <c r="G26" i="3" s="1"/>
  <c r="G27" i="3" s="1"/>
  <c r="G28" i="3" s="1"/>
  <c r="G29" i="3" s="1"/>
  <c r="G30" i="3" s="1"/>
  <c r="G31" i="3" s="1"/>
  <c r="G32" i="3" s="1"/>
  <c r="G33" i="3" s="1"/>
  <c r="G34" i="3" s="1"/>
  <c r="G35" i="3" s="1"/>
  <c r="G36" i="3" s="1"/>
  <c r="G37" i="3" s="1"/>
  <c r="G38" i="3" s="1"/>
  <c r="G39" i="3" s="1"/>
  <c r="G40" i="3" s="1"/>
  <c r="G41" i="3" s="1"/>
  <c r="G42" i="3" s="1"/>
  <c r="G43" i="3" s="1"/>
  <c r="G44" i="3" s="1"/>
  <c r="G45" i="3" s="1"/>
  <c r="G46" i="3" s="1"/>
  <c r="G47" i="3" s="1"/>
  <c r="G48" i="3" s="1"/>
  <c r="G49" i="3" s="1"/>
  <c r="G50" i="3" s="1"/>
  <c r="G51" i="3" s="1"/>
  <c r="G52" i="3" s="1"/>
  <c r="G53" i="3" s="1"/>
  <c r="G54" i="3" s="1"/>
  <c r="G55" i="3" s="1"/>
  <c r="G56" i="3" s="1"/>
  <c r="G57" i="3" s="1"/>
  <c r="G58" i="3" s="1"/>
  <c r="G59" i="3" s="1"/>
  <c r="G60" i="3" s="1"/>
  <c r="G61" i="3" s="1"/>
  <c r="G62" i="3" s="1"/>
  <c r="G63" i="3" s="1"/>
  <c r="G64" i="3" s="1"/>
  <c r="G65" i="3" s="1"/>
  <c r="G66" i="3" s="1"/>
  <c r="G67" i="3" s="1"/>
  <c r="G68" i="3" s="1"/>
  <c r="G69" i="3" s="1"/>
  <c r="G70" i="3" s="1"/>
  <c r="G71" i="3" s="1"/>
  <c r="G72" i="3" s="1"/>
  <c r="G73" i="3" s="1"/>
  <c r="G74" i="3" s="1"/>
  <c r="G75" i="3" s="1"/>
  <c r="G76" i="3" s="1"/>
  <c r="G77" i="3" s="1"/>
  <c r="G78" i="3" s="1"/>
  <c r="G79" i="3" s="1"/>
  <c r="G80" i="3" s="1"/>
  <c r="G81" i="3" s="1"/>
  <c r="G82" i="3" s="1"/>
  <c r="G83" i="3" s="1"/>
  <c r="G84" i="3" s="1"/>
  <c r="G85" i="3" s="1"/>
  <c r="G86" i="3" s="1"/>
  <c r="G87" i="3" s="1"/>
  <c r="G88" i="3" s="1"/>
  <c r="G89" i="3" s="1"/>
  <c r="G90" i="3" s="1"/>
  <c r="G91" i="3" s="1"/>
  <c r="G92" i="3" s="1"/>
  <c r="G93" i="3" s="1"/>
  <c r="G94" i="3" s="1"/>
  <c r="G95" i="3" s="1"/>
  <c r="G96" i="3" s="1"/>
  <c r="G97" i="3" s="1"/>
  <c r="G98" i="3" s="1"/>
  <c r="G99" i="3" s="1"/>
  <c r="G100" i="3" s="1"/>
  <c r="G101" i="3" s="1"/>
  <c r="G102" i="3" s="1"/>
  <c r="G103" i="3" s="1"/>
  <c r="G104" i="3" s="1"/>
  <c r="G105" i="3" s="1"/>
  <c r="G106" i="3" s="1"/>
  <c r="G107" i="3" s="1"/>
  <c r="G108" i="3" s="1"/>
  <c r="G109" i="3" s="1"/>
  <c r="G110" i="3" s="1"/>
  <c r="G111" i="3" s="1"/>
  <c r="G112" i="3" s="1"/>
  <c r="G113" i="3" s="1"/>
  <c r="G114" i="3" s="1"/>
  <c r="G115" i="3" s="1"/>
  <c r="G116" i="3" s="1"/>
  <c r="G117" i="3" s="1"/>
  <c r="G118" i="3" s="1"/>
  <c r="G119" i="3" s="1"/>
  <c r="G120" i="3" s="1"/>
  <c r="G121" i="3" s="1"/>
  <c r="G122" i="3" s="1"/>
  <c r="G123" i="3" s="1"/>
  <c r="G124" i="3" s="1"/>
  <c r="G125" i="3" s="1"/>
  <c r="G126" i="3" s="1"/>
  <c r="G127" i="3" s="1"/>
  <c r="G128" i="3" s="1"/>
  <c r="G129" i="3" s="1"/>
  <c r="G130" i="3" s="1"/>
  <c r="G131" i="3" s="1"/>
  <c r="G132" i="3" s="1"/>
  <c r="G133" i="3" s="1"/>
  <c r="G134" i="3" s="1"/>
  <c r="G135" i="3" s="1"/>
  <c r="G136" i="3" s="1"/>
  <c r="G137" i="3" s="1"/>
  <c r="G138" i="3" s="1"/>
  <c r="G139" i="3" s="1"/>
  <c r="G140" i="3" s="1"/>
  <c r="G141" i="3" s="1"/>
  <c r="G142" i="3" s="1"/>
  <c r="G143" i="3" s="1"/>
  <c r="G144" i="3" s="1"/>
  <c r="G145" i="3" s="1"/>
  <c r="G146" i="3" s="1"/>
  <c r="G147" i="3" s="1"/>
  <c r="G148" i="3" s="1"/>
  <c r="G149" i="3" s="1"/>
  <c r="G150" i="3" s="1"/>
  <c r="G151" i="3" s="1"/>
  <c r="G152" i="3" s="1"/>
  <c r="G153" i="3" s="1"/>
  <c r="G154" i="3" s="1"/>
  <c r="G155" i="3" s="1"/>
  <c r="G156" i="3" s="1"/>
  <c r="G157" i="3" s="1"/>
  <c r="G158" i="3" s="1"/>
  <c r="G159" i="3" s="1"/>
  <c r="G160" i="3" s="1"/>
  <c r="G161" i="3" s="1"/>
  <c r="G162" i="3" s="1"/>
  <c r="G163" i="3" s="1"/>
  <c r="G164" i="3" s="1"/>
  <c r="G165" i="3" s="1"/>
  <c r="G166" i="3" s="1"/>
  <c r="G167" i="3" s="1"/>
  <c r="G168" i="3" s="1"/>
  <c r="G169" i="3" s="1"/>
  <c r="G170" i="3" s="1"/>
  <c r="G171" i="3" s="1"/>
  <c r="G172" i="3" s="1"/>
  <c r="G173" i="3" s="1"/>
  <c r="G174" i="3" s="1"/>
  <c r="G175" i="3" s="1"/>
  <c r="G176" i="3" s="1"/>
  <c r="G177" i="3" s="1"/>
  <c r="G178" i="3" s="1"/>
  <c r="G179" i="3" s="1"/>
  <c r="G180" i="3" s="1"/>
  <c r="G181" i="3" s="1"/>
  <c r="G182" i="3" s="1"/>
  <c r="G183" i="3" s="1"/>
  <c r="G184" i="3" s="1"/>
  <c r="G185" i="3" s="1"/>
  <c r="G186" i="3" s="1"/>
  <c r="G187" i="3" s="1"/>
  <c r="G188" i="3" s="1"/>
  <c r="G189" i="3" s="1"/>
  <c r="G190" i="3" s="1"/>
  <c r="G191" i="3" s="1"/>
  <c r="G192" i="3" s="1"/>
  <c r="G193" i="3" s="1"/>
  <c r="G194" i="3" s="1"/>
  <c r="G195" i="3" s="1"/>
  <c r="G196" i="3" s="1"/>
  <c r="G197" i="3" s="1"/>
  <c r="G198" i="3" s="1"/>
  <c r="G199" i="3" s="1"/>
  <c r="G200" i="3" s="1"/>
  <c r="G201" i="3" s="1"/>
  <c r="G202" i="3" s="1"/>
  <c r="G203" i="3" s="1"/>
  <c r="G204" i="3" s="1"/>
  <c r="G205" i="3" s="1"/>
  <c r="G206" i="3" s="1"/>
  <c r="G207" i="3" s="1"/>
  <c r="AN207" i="3"/>
  <c r="C218" i="7" s="1"/>
  <c r="AN206" i="3"/>
  <c r="C217" i="7" s="1"/>
  <c r="AN203" i="3"/>
  <c r="C214" i="7" s="1"/>
  <c r="AN197" i="3"/>
  <c r="C208" i="7" s="1"/>
  <c r="AN189" i="3"/>
  <c r="C200" i="7" s="1"/>
  <c r="AN185" i="3"/>
  <c r="C196" i="7" s="1"/>
  <c r="AN178" i="3"/>
  <c r="C189" i="7" s="1"/>
  <c r="AN172" i="3"/>
  <c r="C181" i="7" s="1"/>
  <c r="AN170" i="3"/>
  <c r="C179" i="7" s="1"/>
  <c r="AN167" i="3"/>
  <c r="C176" i="7" s="1"/>
  <c r="AN160" i="3"/>
  <c r="C169" i="7" s="1"/>
  <c r="AN152" i="3"/>
  <c r="C161" i="7" s="1"/>
  <c r="AN149" i="3"/>
  <c r="C158" i="7" s="1"/>
  <c r="AN148" i="3"/>
  <c r="C157" i="7" s="1"/>
  <c r="AN143" i="3"/>
  <c r="C152" i="7" s="1"/>
  <c r="AN139" i="3"/>
  <c r="C146" i="7" s="1"/>
  <c r="AN138" i="3"/>
  <c r="C145" i="7" s="1"/>
  <c r="AN132" i="3"/>
  <c r="C139" i="7" s="1"/>
  <c r="AN131" i="3"/>
  <c r="C138" i="7" s="1"/>
  <c r="AN125" i="3"/>
  <c r="C132" i="7" s="1"/>
  <c r="AN120" i="3"/>
  <c r="C127" i="7" s="1"/>
  <c r="AN117" i="3"/>
  <c r="C124" i="7" s="1"/>
  <c r="AN116" i="3"/>
  <c r="C123" i="7" s="1"/>
  <c r="AN111" i="3"/>
  <c r="C118" i="7" s="1"/>
  <c r="AN105" i="3"/>
  <c r="C110" i="7" s="1"/>
  <c r="AN100" i="3"/>
  <c r="C105" i="7" s="1"/>
  <c r="AN99" i="3"/>
  <c r="C104" i="7" s="1"/>
  <c r="AN98" i="3"/>
  <c r="C103" i="7" s="1"/>
  <c r="AN97" i="3"/>
  <c r="C102" i="7" s="1"/>
  <c r="AN96" i="3"/>
  <c r="C101" i="7" s="1"/>
  <c r="AN95" i="3"/>
  <c r="C100" i="7" s="1"/>
  <c r="AN92" i="3"/>
  <c r="C97" i="7" s="1"/>
  <c r="AN90" i="3"/>
  <c r="C95" i="7" s="1"/>
  <c r="AN80" i="3"/>
  <c r="C85" i="7" s="1"/>
  <c r="AN79" i="3"/>
  <c r="C84" i="7" s="1"/>
  <c r="AN78" i="3"/>
  <c r="C83" i="7" s="1"/>
  <c r="AN77" i="3"/>
  <c r="C82" i="7" s="1"/>
  <c r="AN76" i="3"/>
  <c r="C81" i="7" s="1"/>
  <c r="AN75" i="3"/>
  <c r="C80" i="7" s="1"/>
  <c r="AN74" i="3"/>
  <c r="C79" i="7" s="1"/>
  <c r="AN69" i="3"/>
  <c r="C72" i="7" s="1"/>
  <c r="AN68" i="3"/>
  <c r="C71" i="7" s="1"/>
  <c r="AN65" i="3"/>
  <c r="C68" i="7" s="1"/>
  <c r="AN61" i="3"/>
  <c r="C64" i="7" s="1"/>
  <c r="AN53" i="3"/>
  <c r="C56" i="7" s="1"/>
  <c r="AN44" i="3"/>
  <c r="C47" i="7" s="1"/>
  <c r="AN39" i="3"/>
  <c r="C42" i="7" s="1"/>
  <c r="AN27" i="3"/>
  <c r="C28" i="7" s="1"/>
  <c r="AN8" i="3"/>
  <c r="C9" i="7" s="1"/>
  <c r="AN201" i="3"/>
  <c r="C212" i="7" s="1"/>
  <c r="AN195" i="3"/>
  <c r="C206" i="7" s="1"/>
  <c r="AN191" i="3"/>
  <c r="C202" i="7" s="1"/>
  <c r="AN190" i="3"/>
  <c r="C201" i="7" s="1"/>
  <c r="AN186" i="3"/>
  <c r="C197" i="7" s="1"/>
  <c r="AN183" i="3"/>
  <c r="C194" i="7" s="1"/>
  <c r="AN181" i="3"/>
  <c r="C192" i="7" s="1"/>
  <c r="AN179" i="3"/>
  <c r="C190" i="7" s="1"/>
  <c r="AN168" i="3"/>
  <c r="C177" i="7" s="1"/>
  <c r="AN165" i="3"/>
  <c r="C174" i="7" s="1"/>
  <c r="AN163" i="3"/>
  <c r="C172" i="7" s="1"/>
  <c r="AN155" i="3"/>
  <c r="C164" i="7" s="1"/>
  <c r="AN154" i="3"/>
  <c r="C163" i="7" s="1"/>
  <c r="AN153" i="3"/>
  <c r="C162" i="7" s="1"/>
  <c r="AN150" i="3"/>
  <c r="C159" i="7" s="1"/>
  <c r="AN146" i="3"/>
  <c r="C155" i="7" s="1"/>
  <c r="AN144" i="3"/>
  <c r="C153" i="7" s="1"/>
  <c r="AN140" i="3"/>
  <c r="C147" i="7" s="1"/>
  <c r="AN136" i="3"/>
  <c r="C143" i="7" s="1"/>
  <c r="AN129" i="3"/>
  <c r="C136" i="7" s="1"/>
  <c r="AN122" i="3"/>
  <c r="C129" i="7" s="1"/>
  <c r="AN121" i="3"/>
  <c r="C128" i="7" s="1"/>
  <c r="AN118" i="3"/>
  <c r="C125" i="7" s="1"/>
  <c r="AN112" i="3"/>
  <c r="C119" i="7" s="1"/>
  <c r="AN106" i="3"/>
  <c r="C111" i="7" s="1"/>
  <c r="AN81" i="3"/>
  <c r="C86" i="7" s="1"/>
  <c r="AN70" i="3"/>
  <c r="C73" i="7" s="1"/>
  <c r="AN56" i="3"/>
  <c r="C59" i="7" s="1"/>
  <c r="AN54" i="3"/>
  <c r="C57" i="7" s="1"/>
  <c r="AN48" i="3"/>
  <c r="C51" i="7" s="1"/>
  <c r="AN45" i="3"/>
  <c r="C48" i="7" s="1"/>
  <c r="AN40" i="3"/>
  <c r="C43" i="7" s="1"/>
  <c r="AN34" i="3"/>
  <c r="C35" i="7" s="1"/>
  <c r="AN33" i="3"/>
  <c r="C34" i="7" s="1"/>
  <c r="AN32" i="3"/>
  <c r="C33" i="7" s="1"/>
  <c r="AN31" i="3"/>
  <c r="C32" i="7" s="1"/>
  <c r="AN30" i="3"/>
  <c r="C31" i="7" s="1"/>
  <c r="AN29" i="3"/>
  <c r="C30" i="7" s="1"/>
  <c r="AN28" i="3"/>
  <c r="C29" i="7" s="1"/>
  <c r="AN21" i="3"/>
  <c r="C22" i="7" s="1"/>
  <c r="AN18" i="3"/>
  <c r="C19" i="7" s="1"/>
  <c r="AN17" i="3"/>
  <c r="C18" i="7" s="1"/>
  <c r="AN16" i="3"/>
  <c r="C17" i="7" s="1"/>
  <c r="AN15" i="3"/>
  <c r="C16" i="7" s="1"/>
  <c r="AN14" i="3"/>
  <c r="C15" i="7" s="1"/>
  <c r="AN13" i="3"/>
  <c r="C14" i="7" s="1"/>
  <c r="AN12" i="3"/>
  <c r="C13" i="7" s="1"/>
  <c r="AN11" i="3"/>
  <c r="C12" i="7" s="1"/>
  <c r="AN10" i="3"/>
  <c r="C11" i="7" s="1"/>
  <c r="AN9" i="3"/>
  <c r="C10" i="7" s="1"/>
  <c r="AN204" i="3"/>
  <c r="C215" i="7" s="1"/>
  <c r="AN198" i="3"/>
  <c r="C209" i="7" s="1"/>
  <c r="AN192" i="3"/>
  <c r="C203" i="7" s="1"/>
  <c r="AN188" i="3"/>
  <c r="C199" i="7" s="1"/>
  <c r="AN187" i="3"/>
  <c r="C198" i="7" s="1"/>
  <c r="AN176" i="3"/>
  <c r="C185" i="7" s="1"/>
  <c r="AN175" i="3"/>
  <c r="C184" i="7" s="1"/>
  <c r="AN174" i="3"/>
  <c r="C183" i="7" s="1"/>
  <c r="AN173" i="3"/>
  <c r="C182" i="7" s="1"/>
  <c r="AN171" i="3"/>
  <c r="C180" i="7" s="1"/>
  <c r="AN169" i="3"/>
  <c r="C178" i="7" s="1"/>
  <c r="AN161" i="3"/>
  <c r="C170" i="7" s="1"/>
  <c r="AN156" i="3"/>
  <c r="C165" i="7" s="1"/>
  <c r="AN147" i="3"/>
  <c r="C156" i="7" s="1"/>
  <c r="AN141" i="3"/>
  <c r="C148" i="7" s="1"/>
  <c r="AN137" i="3"/>
  <c r="C144" i="7" s="1"/>
  <c r="AN134" i="3"/>
  <c r="C141" i="7" s="1"/>
  <c r="AN133" i="3"/>
  <c r="C140" i="7" s="1"/>
  <c r="AN130" i="3"/>
  <c r="C137" i="7" s="1"/>
  <c r="AN126" i="3"/>
  <c r="C133" i="7" s="1"/>
  <c r="AN124" i="3"/>
  <c r="C131" i="7" s="1"/>
  <c r="AN123" i="3"/>
  <c r="C130" i="7" s="1"/>
  <c r="AN119" i="3"/>
  <c r="C126" i="7" s="1"/>
  <c r="AN115" i="3"/>
  <c r="C122" i="7" s="1"/>
  <c r="AN114" i="3"/>
  <c r="C121" i="7" s="1"/>
  <c r="AN113" i="3"/>
  <c r="C120" i="7" s="1"/>
  <c r="AN109" i="3"/>
  <c r="C116" i="7" s="1"/>
  <c r="AN103" i="3"/>
  <c r="C108" i="7" s="1"/>
  <c r="AN102" i="3"/>
  <c r="C107" i="7" s="1"/>
  <c r="AN101" i="3"/>
  <c r="C106" i="7" s="1"/>
  <c r="AN93" i="3"/>
  <c r="C98" i="7" s="1"/>
  <c r="AN85" i="3"/>
  <c r="C90" i="7" s="1"/>
  <c r="AN84" i="3"/>
  <c r="C89" i="7" s="1"/>
  <c r="AN83" i="3"/>
  <c r="C88" i="7" s="1"/>
  <c r="AN82" i="3"/>
  <c r="C87" i="7" s="1"/>
  <c r="AN71" i="3"/>
  <c r="C74" i="7" s="1"/>
  <c r="AN66" i="3"/>
  <c r="C69" i="7" s="1"/>
  <c r="AN63" i="3"/>
  <c r="C66" i="7" s="1"/>
  <c r="AN62" i="3"/>
  <c r="C65" i="7" s="1"/>
  <c r="AN58" i="3"/>
  <c r="C61" i="7" s="1"/>
  <c r="AN57" i="3"/>
  <c r="C60" i="7" s="1"/>
  <c r="AN55" i="3"/>
  <c r="C58" i="7" s="1"/>
  <c r="AN51" i="3"/>
  <c r="C54" i="7" s="1"/>
  <c r="AN49" i="3"/>
  <c r="C52" i="7" s="1"/>
  <c r="AN46" i="3"/>
  <c r="C49" i="7" s="1"/>
  <c r="AN42" i="3"/>
  <c r="C45" i="7" s="1"/>
  <c r="AN41" i="3"/>
  <c r="C44" i="7" s="1"/>
  <c r="AN37" i="3"/>
  <c r="C38" i="7" s="1"/>
  <c r="AN36" i="3"/>
  <c r="C37" i="7" s="1"/>
  <c r="AN35" i="3"/>
  <c r="C36" i="7" s="1"/>
  <c r="AN22" i="3"/>
  <c r="C23" i="7" s="1"/>
  <c r="AN19" i="3"/>
  <c r="C20" i="7" s="1"/>
  <c r="AN205" i="3"/>
  <c r="C216" i="7" s="1"/>
  <c r="AN202" i="3"/>
  <c r="C213" i="7" s="1"/>
  <c r="AN200" i="3"/>
  <c r="C211" i="7" s="1"/>
  <c r="AN199" i="3"/>
  <c r="C210" i="7" s="1"/>
  <c r="AN196" i="3"/>
  <c r="C207" i="7" s="1"/>
  <c r="AN194" i="3"/>
  <c r="C205" i="7" s="1"/>
  <c r="AN193" i="3"/>
  <c r="C204" i="7" s="1"/>
  <c r="AN184" i="3"/>
  <c r="C195" i="7" s="1"/>
  <c r="AN182" i="3"/>
  <c r="C193" i="7" s="1"/>
  <c r="AN180" i="3"/>
  <c r="C191" i="7" s="1"/>
  <c r="AN177" i="3"/>
  <c r="C188" i="7" s="1"/>
  <c r="AN166" i="3"/>
  <c r="C175" i="7" s="1"/>
  <c r="AN164" i="3"/>
  <c r="C173" i="7" s="1"/>
  <c r="AN162" i="3"/>
  <c r="C171" i="7" s="1"/>
  <c r="AN159" i="3"/>
  <c r="C168" i="7" s="1"/>
  <c r="AN158" i="3"/>
  <c r="C167" i="7" s="1"/>
  <c r="AN157" i="3"/>
  <c r="C166" i="7" s="1"/>
  <c r="AN151" i="3"/>
  <c r="C160" i="7" s="1"/>
  <c r="AN145" i="3"/>
  <c r="C154" i="7" s="1"/>
  <c r="AN142" i="3"/>
  <c r="C149" i="7" s="1"/>
  <c r="AN135" i="3"/>
  <c r="C142" i="7" s="1"/>
  <c r="AN128" i="3"/>
  <c r="C135" i="7" s="1"/>
  <c r="AN127" i="3"/>
  <c r="C134" i="7" s="1"/>
  <c r="AN110" i="3"/>
  <c r="C117" i="7" s="1"/>
  <c r="AN108" i="3"/>
  <c r="C115" i="7" s="1"/>
  <c r="AN107" i="3"/>
  <c r="C112" i="7" s="1"/>
  <c r="AN104" i="3"/>
  <c r="C109" i="7" s="1"/>
  <c r="AN94" i="3"/>
  <c r="C99" i="7" s="1"/>
  <c r="AN91" i="3"/>
  <c r="C96" i="7" s="1"/>
  <c r="AN89" i="3"/>
  <c r="C94" i="7" s="1"/>
  <c r="AN88" i="3"/>
  <c r="C93" i="7" s="1"/>
  <c r="AN87" i="3"/>
  <c r="C92" i="7" s="1"/>
  <c r="AN86" i="3"/>
  <c r="C91" i="7" s="1"/>
  <c r="AN73" i="3"/>
  <c r="C78" i="7" s="1"/>
  <c r="AN72" i="3"/>
  <c r="C75" i="7" s="1"/>
  <c r="AN67" i="3"/>
  <c r="C70" i="7" s="1"/>
  <c r="AN64" i="3"/>
  <c r="C67" i="7" s="1"/>
  <c r="AN60" i="3"/>
  <c r="C63" i="7" s="1"/>
  <c r="AN59" i="3"/>
  <c r="C62" i="7" s="1"/>
  <c r="AN52" i="3"/>
  <c r="C55" i="7" s="1"/>
  <c r="AN50" i="3"/>
  <c r="C53" i="7" s="1"/>
  <c r="AN47" i="3"/>
  <c r="C50" i="7" s="1"/>
  <c r="AN43" i="3"/>
  <c r="C46" i="7" s="1"/>
  <c r="AN38" i="3"/>
  <c r="C41" i="7" s="1"/>
  <c r="AN26" i="3"/>
  <c r="C27" i="7" s="1"/>
  <c r="AN25" i="3"/>
  <c r="C26" i="7" s="1"/>
  <c r="AN24" i="3"/>
  <c r="C25" i="7" s="1"/>
  <c r="AN23" i="3"/>
  <c r="C24" i="7" s="1"/>
  <c r="AN20" i="3"/>
  <c r="C21" i="7" s="1"/>
  <c r="AT10" i="3"/>
  <c r="E11" i="3"/>
  <c r="CT170" i="3"/>
  <c r="BB170" i="3" s="1"/>
  <c r="CS193" i="3"/>
  <c r="BA193" i="3" s="1"/>
  <c r="CW48" i="3"/>
  <c r="BE48" i="3" s="1"/>
  <c r="CO108" i="3"/>
  <c r="AW108" i="3" s="1"/>
  <c r="CS50" i="3"/>
  <c r="BA50" i="3" s="1"/>
  <c r="CS69" i="3"/>
  <c r="BA69" i="3" s="1"/>
  <c r="CN85" i="3"/>
  <c r="AV85" i="3" s="1"/>
  <c r="CS161" i="3"/>
  <c r="BA161" i="3" s="1"/>
  <c r="CQ79" i="3"/>
  <c r="AY79" i="3" s="1"/>
  <c r="CV137" i="3"/>
  <c r="BD137" i="3" s="1"/>
  <c r="CS134" i="3"/>
  <c r="BA134" i="3" s="1"/>
  <c r="CQ202" i="3"/>
  <c r="AY202" i="3" s="1"/>
  <c r="CS13" i="3"/>
  <c r="BA13" i="3" s="1"/>
  <c r="CT157" i="3"/>
  <c r="BB157" i="3" s="1"/>
  <c r="CT47" i="3"/>
  <c r="BB47" i="3" s="1"/>
  <c r="CO196" i="3"/>
  <c r="AW196" i="3" s="1"/>
  <c r="CQ17" i="3"/>
  <c r="AY17" i="3" s="1"/>
  <c r="CT14" i="3"/>
  <c r="BB14" i="3" s="1"/>
  <c r="CV168" i="3"/>
  <c r="BD168" i="3" s="1"/>
  <c r="CN38" i="3"/>
  <c r="AV38" i="3" s="1"/>
  <c r="CT53" i="3"/>
  <c r="BB53" i="3" s="1"/>
  <c r="CP109" i="3"/>
  <c r="AX109" i="3" s="1"/>
  <c r="CU86" i="3"/>
  <c r="BC86" i="3" s="1"/>
  <c r="CQ10" i="3"/>
  <c r="AY10" i="3" s="1"/>
  <c r="CR106" i="3"/>
  <c r="AZ106" i="3" s="1"/>
  <c r="CP44" i="3"/>
  <c r="AX44" i="3" s="1"/>
  <c r="CR48" i="3"/>
  <c r="AZ48" i="3" s="1"/>
  <c r="CS196" i="3"/>
  <c r="BA196" i="3" s="1"/>
  <c r="CU129" i="3"/>
  <c r="BC129" i="3" s="1"/>
  <c r="CW26" i="3"/>
  <c r="BE26" i="3" s="1"/>
  <c r="CP145" i="3"/>
  <c r="AX145" i="3" s="1"/>
  <c r="CP51" i="3"/>
  <c r="AX51" i="3" s="1"/>
  <c r="CR157" i="3"/>
  <c r="AZ157" i="3" s="1"/>
  <c r="CN77" i="3"/>
  <c r="AV77" i="3" s="1"/>
  <c r="CO157" i="3"/>
  <c r="AW157" i="3" s="1"/>
  <c r="CT99" i="3"/>
  <c r="BB99" i="3" s="1"/>
  <c r="CV71" i="3"/>
  <c r="BD71" i="3" s="1"/>
  <c r="CV116" i="3"/>
  <c r="BD116" i="3" s="1"/>
  <c r="CO13" i="3"/>
  <c r="AW13" i="3" s="1"/>
  <c r="CN40" i="3"/>
  <c r="AV40" i="3" s="1"/>
  <c r="CT128" i="3"/>
  <c r="BB128" i="3" s="1"/>
  <c r="CV129" i="3"/>
  <c r="BD129" i="3" s="1"/>
  <c r="CT23" i="3"/>
  <c r="BB23" i="3" s="1"/>
  <c r="CS160" i="3"/>
  <c r="BA160" i="3" s="1"/>
  <c r="CW164" i="3"/>
  <c r="BE164" i="3" s="1"/>
  <c r="CT202" i="3"/>
  <c r="BB202" i="3" s="1"/>
  <c r="CW132" i="3"/>
  <c r="BE132" i="3" s="1"/>
  <c r="CR27" i="3"/>
  <c r="AZ27" i="3" s="1"/>
  <c r="CP71" i="3"/>
  <c r="AX71" i="3" s="1"/>
  <c r="CT15" i="3"/>
  <c r="BB15" i="3" s="1"/>
  <c r="CS98" i="3"/>
  <c r="BA98" i="3" s="1"/>
  <c r="CV77" i="3"/>
  <c r="BD77" i="3" s="1"/>
  <c r="CO47" i="3"/>
  <c r="AW47" i="3" s="1"/>
  <c r="CS129" i="3"/>
  <c r="BA129" i="3" s="1"/>
  <c r="CQ193" i="3"/>
  <c r="AY193" i="3" s="1"/>
  <c r="CR72" i="3"/>
  <c r="AZ72" i="3" s="1"/>
  <c r="CO48" i="3"/>
  <c r="AW48" i="3" s="1"/>
  <c r="CV132" i="3"/>
  <c r="BD132" i="3" s="1"/>
  <c r="CN161" i="3"/>
  <c r="AV161" i="3" s="1"/>
  <c r="CR197" i="3"/>
  <c r="AZ197" i="3" s="1"/>
  <c r="CW197" i="3"/>
  <c r="BE197" i="3" s="1"/>
  <c r="CT200" i="3"/>
  <c r="BB200" i="3" s="1"/>
  <c r="CP192" i="3"/>
  <c r="AX192" i="3" s="1"/>
  <c r="CN128" i="3"/>
  <c r="AV128" i="3" s="1"/>
  <c r="CU160" i="3"/>
  <c r="BC160" i="3" s="1"/>
  <c r="CV13" i="3"/>
  <c r="BD13" i="3" s="1"/>
  <c r="CV75" i="3"/>
  <c r="BD75" i="3" s="1"/>
  <c r="CO50" i="3"/>
  <c r="AW50" i="3" s="1"/>
  <c r="CO142" i="3"/>
  <c r="AW142" i="3" s="1"/>
  <c r="CW144" i="3"/>
  <c r="BE144" i="3" s="1"/>
  <c r="CV44" i="3"/>
  <c r="BD44" i="3" s="1"/>
  <c r="CO52" i="3"/>
  <c r="AW52" i="3" s="1"/>
  <c r="CU20" i="3"/>
  <c r="BC20" i="3" s="1"/>
  <c r="CQ14" i="3"/>
  <c r="AY14" i="3" s="1"/>
  <c r="CQ170" i="3"/>
  <c r="AY170" i="3" s="1"/>
  <c r="CQ27" i="3"/>
  <c r="AY27" i="3" s="1"/>
  <c r="CV26" i="3"/>
  <c r="BD26" i="3" s="1"/>
  <c r="CW75" i="3"/>
  <c r="BE75" i="3" s="1"/>
  <c r="CU104" i="3"/>
  <c r="BC104" i="3" s="1"/>
  <c r="CT26" i="3"/>
  <c r="BB26" i="3" s="1"/>
  <c r="CT22" i="3"/>
  <c r="BB22" i="3" s="1"/>
  <c r="CQ21" i="3"/>
  <c r="AY21" i="3" s="1"/>
  <c r="CT109" i="3"/>
  <c r="BB109" i="3" s="1"/>
  <c r="CU21" i="3"/>
  <c r="BC21" i="3" s="1"/>
  <c r="CT10" i="3"/>
  <c r="CT190" i="3"/>
  <c r="BB190" i="3" s="1"/>
  <c r="CS68" i="3"/>
  <c r="BA68" i="3" s="1"/>
  <c r="CO141" i="3"/>
  <c r="AW141" i="3" s="1"/>
  <c r="CO189" i="3"/>
  <c r="AW189" i="3" s="1"/>
  <c r="CQ166" i="3"/>
  <c r="AY166" i="3" s="1"/>
  <c r="CR171" i="3"/>
  <c r="AZ171" i="3" s="1"/>
  <c r="CS26" i="3"/>
  <c r="BA26" i="3" s="1"/>
  <c r="CU112" i="3"/>
  <c r="BC112" i="3" s="1"/>
  <c r="CW136" i="3"/>
  <c r="BE136" i="3" s="1"/>
  <c r="CV170" i="3"/>
  <c r="BD170" i="3" s="1"/>
  <c r="CV27" i="3"/>
  <c r="BD27" i="3" s="1"/>
  <c r="CQ199" i="3"/>
  <c r="AY199" i="3" s="1"/>
  <c r="CT176" i="3"/>
  <c r="BB176" i="3" s="1"/>
  <c r="CW46" i="3"/>
  <c r="BE46" i="3" s="1"/>
  <c r="CN41" i="3"/>
  <c r="AV41" i="3" s="1"/>
  <c r="CU25" i="3"/>
  <c r="BC25" i="3" s="1"/>
  <c r="CV14" i="3"/>
  <c r="BD14" i="3" s="1"/>
  <c r="CP144" i="3"/>
  <c r="AX144" i="3" s="1"/>
  <c r="CU171" i="3"/>
  <c r="BC171" i="3" s="1"/>
  <c r="CU116" i="3"/>
  <c r="BC116" i="3" s="1"/>
  <c r="CP165" i="3"/>
  <c r="AX165" i="3" s="1"/>
  <c r="CQ144" i="3"/>
  <c r="AY144" i="3" s="1"/>
  <c r="CW139" i="3"/>
  <c r="BE139" i="3" s="1"/>
  <c r="CN165" i="3"/>
  <c r="AV165" i="3" s="1"/>
  <c r="CS22" i="3"/>
  <c r="BA22" i="3" s="1"/>
  <c r="CW104" i="3"/>
  <c r="BE104" i="3" s="1"/>
  <c r="CW175" i="3"/>
  <c r="BE175" i="3" s="1"/>
  <c r="CO194" i="3"/>
  <c r="AW194" i="3" s="1"/>
  <c r="CV52" i="3"/>
  <c r="BD52" i="3" s="1"/>
  <c r="CS110" i="3"/>
  <c r="BA110" i="3" s="1"/>
  <c r="CQ22" i="3"/>
  <c r="AY22" i="3" s="1"/>
  <c r="CQ196" i="3"/>
  <c r="AY196" i="3" s="1"/>
  <c r="CR166" i="3"/>
  <c r="AZ166" i="3" s="1"/>
  <c r="CS198" i="3"/>
  <c r="BA198" i="3" s="1"/>
  <c r="CT55" i="3"/>
  <c r="BB55" i="3" s="1"/>
  <c r="CW194" i="3"/>
  <c r="BE194" i="3" s="1"/>
  <c r="CQ39" i="3"/>
  <c r="AY39" i="3" s="1"/>
  <c r="CN205" i="3"/>
  <c r="AV205" i="3" s="1"/>
  <c r="CS17" i="3"/>
  <c r="BA17" i="3" s="1"/>
  <c r="CN50" i="3"/>
  <c r="AV50" i="3" s="1"/>
  <c r="CS128" i="3"/>
  <c r="BA128" i="3" s="1"/>
  <c r="CR201" i="3"/>
  <c r="AZ201" i="3" s="1"/>
  <c r="CT70" i="3"/>
  <c r="BB70" i="3" s="1"/>
  <c r="CO14" i="3"/>
  <c r="AW14" i="3" s="1"/>
  <c r="CR107" i="3"/>
  <c r="AZ107" i="3" s="1"/>
  <c r="CN84" i="3"/>
  <c r="AV84" i="3" s="1"/>
  <c r="CR11" i="3"/>
  <c r="AZ11" i="3" s="1"/>
  <c r="CR128" i="3"/>
  <c r="AZ128" i="3" s="1"/>
  <c r="CR83" i="3"/>
  <c r="AZ83" i="3" s="1"/>
  <c r="CU194" i="3"/>
  <c r="BC194" i="3" s="1"/>
  <c r="CN131" i="3"/>
  <c r="AV131" i="3" s="1"/>
  <c r="CW22" i="3"/>
  <c r="BE22" i="3" s="1"/>
  <c r="CQ15" i="3"/>
  <c r="AY15" i="3" s="1"/>
  <c r="CQ159" i="3"/>
  <c r="AY159" i="3" s="1"/>
  <c r="CU81" i="3"/>
  <c r="BC81" i="3" s="1"/>
  <c r="CQ131" i="3"/>
  <c r="AY131" i="3" s="1"/>
  <c r="CO166" i="3"/>
  <c r="AW166" i="3" s="1"/>
  <c r="CR19" i="3"/>
  <c r="AZ19" i="3" s="1"/>
  <c r="CU188" i="3"/>
  <c r="BC188" i="3" s="1"/>
  <c r="CQ195" i="3"/>
  <c r="AY195" i="3" s="1"/>
  <c r="CP72" i="3"/>
  <c r="AX72" i="3" s="1"/>
  <c r="CR57" i="3"/>
  <c r="AZ57" i="3" s="1"/>
  <c r="CR170" i="3"/>
  <c r="AZ170" i="3" s="1"/>
  <c r="CO197" i="3"/>
  <c r="AW197" i="3" s="1"/>
  <c r="CW84" i="3"/>
  <c r="BE84" i="3" s="1"/>
  <c r="CT112" i="3"/>
  <c r="BB112" i="3" s="1"/>
  <c r="CU53" i="3"/>
  <c r="BC53" i="3" s="1"/>
  <c r="CP79" i="3"/>
  <c r="AX79" i="3" s="1"/>
  <c r="CW43" i="3"/>
  <c r="BE43" i="3" s="1"/>
  <c r="CO19" i="3"/>
  <c r="AW19" i="3" s="1"/>
  <c r="CW160" i="3"/>
  <c r="BE160" i="3" s="1"/>
  <c r="CT198" i="3"/>
  <c r="BB198" i="3" s="1"/>
  <c r="CO9" i="3"/>
  <c r="AW9" i="3" s="1"/>
  <c r="CP168" i="3"/>
  <c r="AX168" i="3" s="1"/>
  <c r="CR39" i="3"/>
  <c r="AZ39" i="3" s="1"/>
  <c r="CN203" i="3"/>
  <c r="AV203" i="3" s="1"/>
  <c r="CQ171" i="3"/>
  <c r="AY171" i="3" s="1"/>
  <c r="CS203" i="3"/>
  <c r="BA203" i="3" s="1"/>
  <c r="CS145" i="3"/>
  <c r="BA145" i="3" s="1"/>
  <c r="CR158" i="3"/>
  <c r="AZ158" i="3" s="1"/>
  <c r="CP146" i="3"/>
  <c r="AX146" i="3" s="1"/>
  <c r="CS111" i="3"/>
  <c r="BA111" i="3" s="1"/>
  <c r="CP202" i="3"/>
  <c r="AX202" i="3" s="1"/>
  <c r="CT160" i="3"/>
  <c r="BB160" i="3" s="1"/>
  <c r="CS143" i="3"/>
  <c r="BA143" i="3" s="1"/>
  <c r="CS201" i="3"/>
  <c r="BA201" i="3" s="1"/>
  <c r="CO111" i="3"/>
  <c r="AW111" i="3" s="1"/>
  <c r="CO18" i="3"/>
  <c r="AW18" i="3" s="1"/>
  <c r="CQ201" i="3"/>
  <c r="AY201" i="3" s="1"/>
  <c r="CN100" i="3"/>
  <c r="AV100" i="3" s="1"/>
  <c r="CU45" i="3"/>
  <c r="BC45" i="3" s="1"/>
  <c r="CN173" i="3"/>
  <c r="AV173" i="3" s="1"/>
  <c r="CO206" i="3"/>
  <c r="AW206" i="3" s="1"/>
  <c r="CN98" i="3"/>
  <c r="AV98" i="3" s="1"/>
  <c r="CO131" i="3"/>
  <c r="AW131" i="3" s="1"/>
  <c r="CQ71" i="3"/>
  <c r="AY71" i="3" s="1"/>
  <c r="CN199" i="3"/>
  <c r="AV199" i="3" s="1"/>
  <c r="CT104" i="3"/>
  <c r="BB104" i="3" s="1"/>
  <c r="CV162" i="3"/>
  <c r="BD162" i="3" s="1"/>
  <c r="CU168" i="3"/>
  <c r="BC168" i="3" s="1"/>
  <c r="CS130" i="3"/>
  <c r="BA130" i="3" s="1"/>
  <c r="CO20" i="3"/>
  <c r="AW20" i="3" s="1"/>
  <c r="CW203" i="3"/>
  <c r="BE203" i="3" s="1"/>
  <c r="CP100" i="3"/>
  <c r="AX100" i="3" s="1"/>
  <c r="CW108" i="3"/>
  <c r="BE108" i="3" s="1"/>
  <c r="CP114" i="3"/>
  <c r="AX114" i="3" s="1"/>
  <c r="CR130" i="3"/>
  <c r="AZ130" i="3" s="1"/>
  <c r="CO190" i="3"/>
  <c r="AW190" i="3" s="1"/>
  <c r="CS19" i="3"/>
  <c r="BA19" i="3" s="1"/>
  <c r="CO51" i="3"/>
  <c r="AW51" i="3" s="1"/>
  <c r="CP27" i="3"/>
  <c r="AX27" i="3" s="1"/>
  <c r="CN136" i="3"/>
  <c r="AV136" i="3" s="1"/>
  <c r="CU68" i="3"/>
  <c r="BC68" i="3" s="1"/>
  <c r="CT113" i="3"/>
  <c r="BB113" i="3" s="1"/>
  <c r="CO172" i="3"/>
  <c r="AW172" i="3" s="1"/>
  <c r="CV158" i="3"/>
  <c r="BD158" i="3" s="1"/>
  <c r="CV11" i="3"/>
  <c r="BD11" i="3" s="1"/>
  <c r="CV18" i="3"/>
  <c r="BD18" i="3" s="1"/>
  <c r="CW55" i="3"/>
  <c r="BE55" i="3" s="1"/>
  <c r="CV176" i="3"/>
  <c r="BD176" i="3" s="1"/>
  <c r="CV100" i="3"/>
  <c r="BD100" i="3" s="1"/>
  <c r="CO73" i="3"/>
  <c r="AW73" i="3" s="1"/>
  <c r="CQ16" i="3"/>
  <c r="AY16" i="3" s="1"/>
  <c r="CR139" i="3"/>
  <c r="AZ139" i="3" s="1"/>
  <c r="CP203" i="3"/>
  <c r="AX203" i="3" s="1"/>
  <c r="CW77" i="3"/>
  <c r="BE77" i="3" s="1"/>
  <c r="CR18" i="3"/>
  <c r="AZ18" i="3" s="1"/>
  <c r="CS139" i="3"/>
  <c r="BA139" i="3" s="1"/>
  <c r="CR40" i="3"/>
  <c r="AZ40" i="3" s="1"/>
  <c r="CU159" i="3"/>
  <c r="BC159" i="3" s="1"/>
  <c r="CQ113" i="3"/>
  <c r="AY113" i="3" s="1"/>
  <c r="CN200" i="3"/>
  <c r="AV200" i="3" s="1"/>
  <c r="CU77" i="3"/>
  <c r="BC77" i="3" s="1"/>
  <c r="CW195" i="3"/>
  <c r="BE195" i="3" s="1"/>
  <c r="CN43" i="3"/>
  <c r="AV43" i="3" s="1"/>
  <c r="CT194" i="3"/>
  <c r="BB194" i="3" s="1"/>
  <c r="CP8" i="3"/>
  <c r="AX8" i="3" s="1"/>
  <c r="CV86" i="3"/>
  <c r="BD86" i="3" s="1"/>
  <c r="CO45" i="3"/>
  <c r="AW45" i="3" s="1"/>
  <c r="CU100" i="3"/>
  <c r="BC100" i="3" s="1"/>
  <c r="CS78" i="3"/>
  <c r="BA78" i="3" s="1"/>
  <c r="CQ51" i="3"/>
  <c r="AY51" i="3" s="1"/>
  <c r="CU132" i="3"/>
  <c r="BC132" i="3" s="1"/>
  <c r="CW146" i="3"/>
  <c r="BE146" i="3" s="1"/>
  <c r="CN48" i="3"/>
  <c r="AV48" i="3" s="1"/>
  <c r="CQ24" i="3"/>
  <c r="AY24" i="3" s="1"/>
  <c r="CP132" i="3"/>
  <c r="AX132" i="3" s="1"/>
  <c r="CS9" i="3"/>
  <c r="BA9" i="3" s="1"/>
  <c r="CP78" i="3"/>
  <c r="AX78" i="3" s="1"/>
  <c r="CN13" i="3"/>
  <c r="AV13" i="3" s="1"/>
  <c r="CR73" i="3"/>
  <c r="AZ73" i="3" s="1"/>
  <c r="CO204" i="3"/>
  <c r="AW204" i="3" s="1"/>
  <c r="CN145" i="3"/>
  <c r="AV145" i="3" s="1"/>
  <c r="CW102" i="3"/>
  <c r="BE102" i="3" s="1"/>
  <c r="CQ101" i="3"/>
  <c r="AY101" i="3" s="1"/>
  <c r="CP80" i="3"/>
  <c r="AX80" i="3" s="1"/>
  <c r="CP13" i="3"/>
  <c r="AX13" i="3" s="1"/>
  <c r="CP68" i="3"/>
  <c r="AX68" i="3" s="1"/>
  <c r="CS168" i="3"/>
  <c r="BA168" i="3" s="1"/>
  <c r="CO174" i="3"/>
  <c r="AW174" i="3" s="1"/>
  <c r="CR97" i="3"/>
  <c r="AZ97" i="3" s="1"/>
  <c r="CS175" i="3"/>
  <c r="BA175" i="3" s="1"/>
  <c r="CP16" i="3"/>
  <c r="AX16" i="3" s="1"/>
  <c r="CR67" i="3"/>
  <c r="AZ67" i="3" s="1"/>
  <c r="CS49" i="3"/>
  <c r="BA49" i="3" s="1"/>
  <c r="CV84" i="3"/>
  <c r="BD84" i="3" s="1"/>
  <c r="CN8" i="3"/>
  <c r="AV8" i="3" s="1"/>
  <c r="CV105" i="3"/>
  <c r="BD105" i="3" s="1"/>
  <c r="CU52" i="3"/>
  <c r="BC52" i="3" s="1"/>
  <c r="CS197" i="3"/>
  <c r="BA197" i="3" s="1"/>
  <c r="CW42" i="3"/>
  <c r="BE42" i="3" s="1"/>
  <c r="CU109" i="3"/>
  <c r="BC109" i="3" s="1"/>
  <c r="CO173" i="3"/>
  <c r="AW173" i="3" s="1"/>
  <c r="CS192" i="3"/>
  <c r="BA192" i="3" s="1"/>
  <c r="CO70" i="3"/>
  <c r="AW70" i="3" s="1"/>
  <c r="CU115" i="3"/>
  <c r="BC115" i="3" s="1"/>
  <c r="CT173" i="3"/>
  <c r="BB173" i="3" s="1"/>
  <c r="CR143" i="3"/>
  <c r="AZ143" i="3" s="1"/>
  <c r="CU48" i="3"/>
  <c r="BC48" i="3" s="1"/>
  <c r="CU39" i="3"/>
  <c r="BC39" i="3" s="1"/>
  <c r="CT73" i="3"/>
  <c r="BB73" i="3" s="1"/>
  <c r="CU195" i="3"/>
  <c r="BC195" i="3" s="1"/>
  <c r="CP173" i="3"/>
  <c r="AX173" i="3" s="1"/>
  <c r="CU70" i="3"/>
  <c r="BC70" i="3" s="1"/>
  <c r="CP23" i="3"/>
  <c r="AX23" i="3" s="1"/>
  <c r="CS57" i="3"/>
  <c r="BA57" i="3" s="1"/>
  <c r="CQ26" i="3"/>
  <c r="AY26" i="3" s="1"/>
  <c r="CT72" i="3"/>
  <c r="BB72" i="3" s="1"/>
  <c r="CN188" i="3"/>
  <c r="AV188" i="3" s="1"/>
  <c r="CN17" i="3"/>
  <c r="AV17" i="3" s="1"/>
  <c r="CN44" i="3"/>
  <c r="AV44" i="3" s="1"/>
  <c r="CP10" i="3"/>
  <c r="AX10" i="3" s="1"/>
  <c r="CW196" i="3"/>
  <c r="BE196" i="3" s="1"/>
  <c r="CN175" i="3"/>
  <c r="AV175" i="3" s="1"/>
  <c r="CO199" i="3"/>
  <c r="AW199" i="3" s="1"/>
  <c r="CP174" i="3"/>
  <c r="AX174" i="3" s="1"/>
  <c r="CP169" i="3"/>
  <c r="AX169" i="3" s="1"/>
  <c r="CW200" i="3"/>
  <c r="BE200" i="3" s="1"/>
  <c r="CT102" i="3"/>
  <c r="BB102" i="3" s="1"/>
  <c r="CW81" i="3"/>
  <c r="BE81" i="3" s="1"/>
  <c r="CW171" i="3"/>
  <c r="BE171" i="3" s="1"/>
  <c r="CR172" i="3"/>
  <c r="AZ172" i="3" s="1"/>
  <c r="CW130" i="3"/>
  <c r="BE130" i="3" s="1"/>
  <c r="CU43" i="3"/>
  <c r="BC43" i="3" s="1"/>
  <c r="CN74" i="3"/>
  <c r="AV74" i="3" s="1"/>
  <c r="CR131" i="3"/>
  <c r="AZ131" i="3" s="1"/>
  <c r="CV19" i="3"/>
  <c r="BD19" i="3" s="1"/>
  <c r="CN49" i="3"/>
  <c r="AV49" i="3" s="1"/>
  <c r="CS51" i="3"/>
  <c r="BA51" i="3" s="1"/>
  <c r="CP22" i="3"/>
  <c r="AX22" i="3" s="1"/>
  <c r="CR25" i="3"/>
  <c r="AZ25" i="3" s="1"/>
  <c r="CQ146" i="3"/>
  <c r="AY146" i="3" s="1"/>
  <c r="CV99" i="3"/>
  <c r="BD99" i="3" s="1"/>
  <c r="CO77" i="3"/>
  <c r="AW77" i="3" s="1"/>
  <c r="CW133" i="3"/>
  <c r="BE133" i="3" s="1"/>
  <c r="CV197" i="3"/>
  <c r="BD197" i="3" s="1"/>
  <c r="CT145" i="3"/>
  <c r="BB145" i="3" s="1"/>
  <c r="CT187" i="3"/>
  <c r="BB187" i="3" s="1"/>
  <c r="CP85" i="3"/>
  <c r="AX85" i="3" s="1"/>
  <c r="CQ19" i="3"/>
  <c r="AY19" i="3" s="1"/>
  <c r="CN206" i="3"/>
  <c r="AV206" i="3" s="1"/>
  <c r="CO138" i="3"/>
  <c r="AW138" i="3" s="1"/>
  <c r="CR74" i="3"/>
  <c r="AZ74" i="3" s="1"/>
  <c r="CS187" i="3"/>
  <c r="BA187" i="3" s="1"/>
  <c r="CT40" i="3"/>
  <c r="BB40" i="3" s="1"/>
  <c r="CQ81" i="3"/>
  <c r="AY81" i="3" s="1"/>
  <c r="CU106" i="3"/>
  <c r="BC106" i="3" s="1"/>
  <c r="CP136" i="3"/>
  <c r="AX136" i="3" s="1"/>
  <c r="CQ191" i="3"/>
  <c r="AY191" i="3" s="1"/>
  <c r="CO109" i="3"/>
  <c r="AW109" i="3" s="1"/>
  <c r="CS164" i="3"/>
  <c r="BA164" i="3" s="1"/>
  <c r="CV40" i="3"/>
  <c r="BD40" i="3" s="1"/>
  <c r="CN78" i="3"/>
  <c r="AV78" i="3" s="1"/>
  <c r="CV107" i="3"/>
  <c r="BD107" i="3" s="1"/>
  <c r="CR99" i="3"/>
  <c r="AZ99" i="3" s="1"/>
  <c r="CR206" i="3"/>
  <c r="AZ206" i="3" s="1"/>
  <c r="CV128" i="3"/>
  <c r="BD128" i="3" s="1"/>
  <c r="CO134" i="3"/>
  <c r="AW134" i="3" s="1"/>
  <c r="CP41" i="3"/>
  <c r="AX41" i="3" s="1"/>
  <c r="CV70" i="3"/>
  <c r="BD70" i="3" s="1"/>
  <c r="CO171" i="3"/>
  <c r="AW171" i="3" s="1"/>
  <c r="CS190" i="3"/>
  <c r="BA190" i="3" s="1"/>
  <c r="CS133" i="3"/>
  <c r="BA133" i="3" s="1"/>
  <c r="CW68" i="3"/>
  <c r="BE68" i="3" s="1"/>
  <c r="CR12" i="3"/>
  <c r="AZ12" i="3" s="1"/>
  <c r="CU136" i="3"/>
  <c r="BC136" i="3" s="1"/>
  <c r="CN68" i="3"/>
  <c r="AV68" i="3" s="1"/>
  <c r="CO38" i="3"/>
  <c r="AW38" i="3" s="1"/>
  <c r="CP102" i="3"/>
  <c r="AX102" i="3" s="1"/>
  <c r="CR175" i="3"/>
  <c r="AZ175" i="3" s="1"/>
  <c r="CR141" i="3"/>
  <c r="AZ141" i="3" s="1"/>
  <c r="CU41" i="3"/>
  <c r="BC41" i="3" s="1"/>
  <c r="CO15" i="3"/>
  <c r="AW15" i="3" s="1"/>
  <c r="CU46" i="3"/>
  <c r="BC46" i="3" s="1"/>
  <c r="CW56" i="3"/>
  <c r="BE56" i="3" s="1"/>
  <c r="CR202" i="3"/>
  <c r="AZ202" i="3" s="1"/>
  <c r="CU47" i="3"/>
  <c r="BC47" i="3" s="1"/>
  <c r="CV47" i="3"/>
  <c r="BD47" i="3" s="1"/>
  <c r="CR26" i="3"/>
  <c r="AZ26" i="3" s="1"/>
  <c r="CQ86" i="3"/>
  <c r="AY86" i="3" s="1"/>
  <c r="CQ78" i="3"/>
  <c r="AY78" i="3" s="1"/>
  <c r="CW188" i="3"/>
  <c r="BE188" i="3" s="1"/>
  <c r="CO188" i="3"/>
  <c r="AW188" i="3" s="1"/>
  <c r="CV202" i="3"/>
  <c r="BD202" i="3" s="1"/>
  <c r="CQ9" i="3"/>
  <c r="AY9" i="3" s="1"/>
  <c r="CV161" i="3"/>
  <c r="BD161" i="3" s="1"/>
  <c r="CV109" i="3"/>
  <c r="BD109" i="3" s="1"/>
  <c r="CQ108" i="3"/>
  <c r="AY108" i="3" s="1"/>
  <c r="CP142" i="3"/>
  <c r="AX142" i="3" s="1"/>
  <c r="CP133" i="3"/>
  <c r="AX133" i="3" s="1"/>
  <c r="CQ132" i="3"/>
  <c r="AY132" i="3" s="1"/>
  <c r="CP200" i="3"/>
  <c r="AX200" i="3" s="1"/>
  <c r="CT46" i="3"/>
  <c r="BB46" i="3" s="1"/>
  <c r="CV42" i="3"/>
  <c r="BD42" i="3" s="1"/>
  <c r="CP106" i="3"/>
  <c r="AX106" i="3" s="1"/>
  <c r="CR164" i="3"/>
  <c r="AZ164" i="3" s="1"/>
  <c r="CT201" i="3"/>
  <c r="BB201" i="3" s="1"/>
  <c r="CV198" i="3"/>
  <c r="BD198" i="3" s="1"/>
  <c r="CP166" i="3"/>
  <c r="AX166" i="3" s="1"/>
  <c r="CT19" i="3"/>
  <c r="BB19" i="3" s="1"/>
  <c r="CP45" i="3"/>
  <c r="AX45" i="3" s="1"/>
  <c r="CV43" i="3"/>
  <c r="BD43" i="3" s="1"/>
  <c r="CR135" i="3"/>
  <c r="AZ135" i="3" s="1"/>
  <c r="CW10" i="3"/>
  <c r="BE10" i="3" s="1"/>
  <c r="CS85" i="3"/>
  <c r="BA85" i="3" s="1"/>
  <c r="CP82" i="3"/>
  <c r="AX82" i="3" s="1"/>
  <c r="CT195" i="3"/>
  <c r="BB195" i="3" s="1"/>
  <c r="CS159" i="3"/>
  <c r="BA159" i="3" s="1"/>
  <c r="CR56" i="3"/>
  <c r="AZ56" i="3" s="1"/>
  <c r="CR45" i="3"/>
  <c r="AZ45" i="3" s="1"/>
  <c r="CR111" i="3"/>
  <c r="AZ111" i="3" s="1"/>
  <c r="CW50" i="3"/>
  <c r="BE50" i="3" s="1"/>
  <c r="CT17" i="3"/>
  <c r="BB17" i="3" s="1"/>
  <c r="CU196" i="3"/>
  <c r="BC196" i="3" s="1"/>
  <c r="CP159" i="3"/>
  <c r="AX159" i="3" s="1"/>
  <c r="CU204" i="3"/>
  <c r="BC204" i="3" s="1"/>
  <c r="CO101" i="3"/>
  <c r="AW101" i="3" s="1"/>
  <c r="CW25" i="3"/>
  <c r="BE25" i="3" s="1"/>
  <c r="CT192" i="3"/>
  <c r="BB192" i="3" s="1"/>
  <c r="CU170" i="3"/>
  <c r="BC170" i="3" s="1"/>
  <c r="CQ100" i="3"/>
  <c r="AY100" i="3" s="1"/>
  <c r="CO191" i="3"/>
  <c r="AW191" i="3" s="1"/>
  <c r="CP205" i="3"/>
  <c r="AX205" i="3" s="1"/>
  <c r="CQ85" i="3"/>
  <c r="AY85" i="3" s="1"/>
  <c r="CP170" i="3"/>
  <c r="AX170" i="3" s="1"/>
  <c r="CU205" i="3"/>
  <c r="BC205" i="3" s="1"/>
  <c r="CT140" i="3"/>
  <c r="BB140" i="3" s="1"/>
  <c r="CU79" i="3"/>
  <c r="BC79" i="3" s="1"/>
  <c r="CW189" i="3"/>
  <c r="BE189" i="3" s="1"/>
  <c r="CW206" i="3"/>
  <c r="BE206" i="3" s="1"/>
  <c r="CR199" i="3"/>
  <c r="AZ199" i="3" s="1"/>
  <c r="CU146" i="3"/>
  <c r="BC146" i="3" s="1"/>
  <c r="CU69" i="3"/>
  <c r="BC69" i="3" s="1"/>
  <c r="CR23" i="3"/>
  <c r="AZ23" i="3" s="1"/>
  <c r="CV78" i="3"/>
  <c r="BD78" i="3" s="1"/>
  <c r="CP9" i="3"/>
  <c r="AX9" i="3" s="1"/>
  <c r="CT111" i="3"/>
  <c r="BB111" i="3" s="1"/>
  <c r="CO46" i="3"/>
  <c r="AW46" i="3" s="1"/>
  <c r="CS44" i="3"/>
  <c r="BA44" i="3" s="1"/>
  <c r="CQ56" i="3"/>
  <c r="AY56" i="3" s="1"/>
  <c r="CQ194" i="3"/>
  <c r="AY194" i="3" s="1"/>
  <c r="CO104" i="3"/>
  <c r="AW104" i="3" s="1"/>
  <c r="CO57" i="3"/>
  <c r="AW57" i="3" s="1"/>
  <c r="CV69" i="3"/>
  <c r="BD69" i="3" s="1"/>
  <c r="CO42" i="3"/>
  <c r="AW42" i="3" s="1"/>
  <c r="CR71" i="3"/>
  <c r="AZ71" i="3" s="1"/>
  <c r="CR8" i="3"/>
  <c r="AZ8" i="3" s="1"/>
  <c r="CN174" i="3"/>
  <c r="AV174" i="3" s="1"/>
  <c r="CP39" i="3"/>
  <c r="AX39" i="3" s="1"/>
  <c r="CN97" i="3"/>
  <c r="AV97" i="3" s="1"/>
  <c r="CP47" i="3"/>
  <c r="AX47" i="3" s="1"/>
  <c r="CR78" i="3"/>
  <c r="AZ78" i="3" s="1"/>
  <c r="CR167" i="3"/>
  <c r="AZ167" i="3" s="1"/>
  <c r="CU200" i="3"/>
  <c r="BC200" i="3" s="1"/>
  <c r="CO143" i="3"/>
  <c r="AW143" i="3" s="1"/>
  <c r="CW11" i="3"/>
  <c r="BE11" i="3" s="1"/>
  <c r="CU197" i="3"/>
  <c r="BC197" i="3" s="1"/>
  <c r="CT39" i="3"/>
  <c r="BB39" i="3" s="1"/>
  <c r="CS163" i="3"/>
  <c r="BA163" i="3" s="1"/>
  <c r="CQ160" i="3"/>
  <c r="AY160" i="3" s="1"/>
  <c r="CV134" i="3"/>
  <c r="BD134" i="3" s="1"/>
  <c r="CN202" i="3"/>
  <c r="AV202" i="3" s="1"/>
  <c r="CT163" i="3"/>
  <c r="BB163" i="3" s="1"/>
  <c r="CR191" i="3"/>
  <c r="AZ191" i="3" s="1"/>
  <c r="CT42" i="3"/>
  <c r="BB42" i="3" s="1"/>
  <c r="CU138" i="3"/>
  <c r="BC138" i="3" s="1"/>
  <c r="CR44" i="3"/>
  <c r="AZ44" i="3" s="1"/>
  <c r="CT71" i="3"/>
  <c r="BB71" i="3" s="1"/>
  <c r="CU72" i="3"/>
  <c r="BC72" i="3" s="1"/>
  <c r="CU142" i="3"/>
  <c r="BC142" i="3" s="1"/>
  <c r="CW142" i="3"/>
  <c r="BE142" i="3" s="1"/>
  <c r="CT129" i="3"/>
  <c r="BB129" i="3" s="1"/>
  <c r="CU175" i="3"/>
  <c r="BC175" i="3" s="1"/>
  <c r="CV191" i="3"/>
  <c r="BD191" i="3" s="1"/>
  <c r="CV23" i="3"/>
  <c r="BD23" i="3" s="1"/>
  <c r="CV17" i="3"/>
  <c r="BD17" i="3" s="1"/>
  <c r="CO55" i="3"/>
  <c r="AW55" i="3" s="1"/>
  <c r="CW204" i="3"/>
  <c r="BE204" i="3" s="1"/>
  <c r="CQ11" i="3"/>
  <c r="AY11" i="3" s="1"/>
  <c r="CW54" i="3"/>
  <c r="BE54" i="3" s="1"/>
  <c r="CN39" i="3"/>
  <c r="AV39" i="3" s="1"/>
  <c r="CN196" i="3"/>
  <c r="AV196" i="3" s="1"/>
  <c r="CN166" i="3"/>
  <c r="AV166" i="3" s="1"/>
  <c r="CS67" i="3"/>
  <c r="BA67" i="3" s="1"/>
  <c r="CU13" i="3"/>
  <c r="BC13" i="3" s="1"/>
  <c r="CW97" i="3"/>
  <c r="BE97" i="3" s="1"/>
  <c r="CN99" i="3"/>
  <c r="AV99" i="3" s="1"/>
  <c r="CQ76" i="3"/>
  <c r="AY76" i="3" s="1"/>
  <c r="CQ73" i="3"/>
  <c r="AY73" i="3" s="1"/>
  <c r="CS171" i="3"/>
  <c r="BA171" i="3" s="1"/>
  <c r="CP135" i="3"/>
  <c r="AX135" i="3" s="1"/>
  <c r="CW47" i="3"/>
  <c r="BE47" i="3" s="1"/>
  <c r="CV187" i="3"/>
  <c r="BD187" i="3" s="1"/>
  <c r="CV203" i="3"/>
  <c r="BD203" i="3" s="1"/>
  <c r="CQ107" i="3"/>
  <c r="AY107" i="3" s="1"/>
  <c r="CN115" i="3"/>
  <c r="AV115" i="3" s="1"/>
  <c r="CP26" i="3"/>
  <c r="AX26" i="3" s="1"/>
  <c r="CO67" i="3"/>
  <c r="AW67" i="3" s="1"/>
  <c r="CP193" i="3"/>
  <c r="AX193" i="3" s="1"/>
  <c r="CQ136" i="3"/>
  <c r="AY136" i="3" s="1"/>
  <c r="CV136" i="3"/>
  <c r="BD136" i="3" s="1"/>
  <c r="CU164" i="3"/>
  <c r="BC164" i="3" s="1"/>
  <c r="CT116" i="3"/>
  <c r="BB116" i="3" s="1"/>
  <c r="CW103" i="3"/>
  <c r="BE103" i="3" s="1"/>
  <c r="CS174" i="3"/>
  <c r="BA174" i="3" s="1"/>
  <c r="CQ49" i="3"/>
  <c r="AY49" i="3" s="1"/>
  <c r="CS71" i="3"/>
  <c r="BA71" i="3" s="1"/>
  <c r="CQ105" i="3"/>
  <c r="AY105" i="3" s="1"/>
  <c r="CW158" i="3"/>
  <c r="BE158" i="3" s="1"/>
  <c r="CQ167" i="3"/>
  <c r="AY167" i="3" s="1"/>
  <c r="CO44" i="3"/>
  <c r="AW44" i="3" s="1"/>
  <c r="CN110" i="3"/>
  <c r="AV110" i="3" s="1"/>
  <c r="CS141" i="3"/>
  <c r="BA141" i="3" s="1"/>
  <c r="CR85" i="3"/>
  <c r="AZ85" i="3" s="1"/>
  <c r="CN114" i="3"/>
  <c r="AV114" i="3" s="1"/>
  <c r="CT168" i="3"/>
  <c r="BB168" i="3" s="1"/>
  <c r="CW173" i="3"/>
  <c r="BE173" i="3" s="1"/>
  <c r="CP97" i="3"/>
  <c r="AX97" i="3" s="1"/>
  <c r="CW40" i="3"/>
  <c r="BE40" i="3" s="1"/>
  <c r="CO26" i="3"/>
  <c r="AW26" i="3" s="1"/>
  <c r="CS24" i="3"/>
  <c r="BA24" i="3" s="1"/>
  <c r="CN56" i="3"/>
  <c r="AV56" i="3" s="1"/>
  <c r="CW71" i="3"/>
  <c r="BE71" i="3" s="1"/>
  <c r="CW98" i="3"/>
  <c r="BE98" i="3" s="1"/>
  <c r="CR142" i="3"/>
  <c r="AZ142" i="3" s="1"/>
  <c r="CP54" i="3"/>
  <c r="AX54" i="3" s="1"/>
  <c r="CW162" i="3"/>
  <c r="BE162" i="3" s="1"/>
  <c r="CU76" i="3"/>
  <c r="BC76" i="3" s="1"/>
  <c r="CP162" i="3"/>
  <c r="AX162" i="3" s="1"/>
  <c r="CO105" i="3"/>
  <c r="AW105" i="3" s="1"/>
  <c r="CV140" i="3"/>
  <c r="BD140" i="3" s="1"/>
  <c r="CW85" i="3"/>
  <c r="BE85" i="3" s="1"/>
  <c r="CP57" i="3"/>
  <c r="AX57" i="3" s="1"/>
  <c r="CW174" i="3"/>
  <c r="BE174" i="3" s="1"/>
  <c r="CQ74" i="3"/>
  <c r="AY74" i="3" s="1"/>
  <c r="CV196" i="3"/>
  <c r="BD196" i="3" s="1"/>
  <c r="CT139" i="3"/>
  <c r="BB139" i="3" s="1"/>
  <c r="CT83" i="3"/>
  <c r="BB83" i="3" s="1"/>
  <c r="CS167" i="3"/>
  <c r="BA167" i="3" s="1"/>
  <c r="CO21" i="3"/>
  <c r="AW21" i="3" s="1"/>
  <c r="CP75" i="3"/>
  <c r="AX75" i="3" s="1"/>
  <c r="CV157" i="3"/>
  <c r="BD157" i="3" s="1"/>
  <c r="CT135" i="3"/>
  <c r="BB135" i="3" s="1"/>
  <c r="CR38" i="3"/>
  <c r="AZ38" i="3" s="1"/>
  <c r="CU80" i="3"/>
  <c r="BC80" i="3" s="1"/>
  <c r="CO205" i="3"/>
  <c r="AW205" i="3" s="1"/>
  <c r="CV8" i="3"/>
  <c r="BD8" i="3" s="1"/>
  <c r="CR47" i="3"/>
  <c r="AZ47" i="3" s="1"/>
  <c r="CR174" i="3"/>
  <c r="AZ174" i="3" s="1"/>
  <c r="CO202" i="3"/>
  <c r="AW202" i="3" s="1"/>
  <c r="CN70" i="3"/>
  <c r="AV70" i="3" s="1"/>
  <c r="CU8" i="3"/>
  <c r="BC8" i="3" s="1"/>
  <c r="CW80" i="3"/>
  <c r="BE80" i="3" s="1"/>
  <c r="CW82" i="3"/>
  <c r="BE82" i="3" s="1"/>
  <c r="CT75" i="3"/>
  <c r="BB75" i="3" s="1"/>
  <c r="CV173" i="3"/>
  <c r="BD173" i="3" s="1"/>
  <c r="CT175" i="3"/>
  <c r="BB175" i="3" s="1"/>
  <c r="CN83" i="3"/>
  <c r="AV83" i="3" s="1"/>
  <c r="CV9" i="3"/>
  <c r="BD9" i="3" s="1"/>
  <c r="CP190" i="3"/>
  <c r="AX190" i="3" s="1"/>
  <c r="CN187" i="3"/>
  <c r="AV187" i="3" s="1"/>
  <c r="CS86" i="3"/>
  <c r="BA86" i="3" s="1"/>
  <c r="CP14" i="3"/>
  <c r="AX14" i="3" s="1"/>
  <c r="CP81" i="3"/>
  <c r="AX81" i="3" s="1"/>
  <c r="CO144" i="3"/>
  <c r="AW144" i="3" s="1"/>
  <c r="CN45" i="3"/>
  <c r="AV45" i="3" s="1"/>
  <c r="CW78" i="3"/>
  <c r="BE78" i="3" s="1"/>
  <c r="CO79" i="3"/>
  <c r="AW79" i="3" s="1"/>
  <c r="CS77" i="3"/>
  <c r="BA77" i="3" s="1"/>
  <c r="CS132" i="3"/>
  <c r="BA132" i="3" s="1"/>
  <c r="CW157" i="3"/>
  <c r="BE157" i="3" s="1"/>
  <c r="CT132" i="3"/>
  <c r="BB132" i="3" s="1"/>
  <c r="CO25" i="3"/>
  <c r="AW25" i="3" s="1"/>
  <c r="CR205" i="3"/>
  <c r="AZ205" i="3" s="1"/>
  <c r="CW23" i="3"/>
  <c r="BE23" i="3" s="1"/>
  <c r="CQ175" i="3"/>
  <c r="AY175" i="3" s="1"/>
  <c r="CO17" i="3"/>
  <c r="AW17" i="3" s="1"/>
  <c r="CS115" i="3"/>
  <c r="BA115" i="3" s="1"/>
  <c r="CQ67" i="3"/>
  <c r="AY67" i="3" s="1"/>
  <c r="CP18" i="3"/>
  <c r="AX18" i="3" s="1"/>
  <c r="CP74" i="3"/>
  <c r="AX74" i="3" s="1"/>
  <c r="CP112" i="3"/>
  <c r="AX112" i="3" s="1"/>
  <c r="CT115" i="3"/>
  <c r="BB115" i="3" s="1"/>
  <c r="CV163" i="3"/>
  <c r="BD163" i="3" s="1"/>
  <c r="CT18" i="3"/>
  <c r="BB18" i="3" s="1"/>
  <c r="CW111" i="3"/>
  <c r="BE111" i="3" s="1"/>
  <c r="CQ163" i="3"/>
  <c r="AY163" i="3" s="1"/>
  <c r="CW52" i="3"/>
  <c r="BE52" i="3" s="1"/>
  <c r="CT108" i="3"/>
  <c r="BB108" i="3" s="1"/>
  <c r="CO163" i="3"/>
  <c r="AW163" i="3" s="1"/>
  <c r="CN162" i="3"/>
  <c r="AV162" i="3" s="1"/>
  <c r="CU206" i="3"/>
  <c r="BC206" i="3" s="1"/>
  <c r="CR46" i="3"/>
  <c r="AZ46" i="3" s="1"/>
  <c r="CT16" i="3"/>
  <c r="BB16" i="3" s="1"/>
  <c r="CN135" i="3"/>
  <c r="AV135" i="3" s="1"/>
  <c r="CW205" i="3"/>
  <c r="BE205" i="3" s="1"/>
  <c r="CS113" i="3"/>
  <c r="BA113" i="3" s="1"/>
  <c r="CQ188" i="3"/>
  <c r="AY188" i="3" s="1"/>
  <c r="CT52" i="3"/>
  <c r="BB52" i="3" s="1"/>
  <c r="CW79" i="3"/>
  <c r="BE79" i="3" s="1"/>
  <c r="CV16" i="3"/>
  <c r="BD16" i="3" s="1"/>
  <c r="CU102" i="3"/>
  <c r="BC102" i="3" s="1"/>
  <c r="CV24" i="3"/>
  <c r="CO129" i="3"/>
  <c r="AW129" i="3" s="1"/>
  <c r="CV106" i="3"/>
  <c r="BD106" i="3" s="1"/>
  <c r="CT11" i="3"/>
  <c r="BB11" i="3" s="1"/>
  <c r="CP111" i="3"/>
  <c r="AX111" i="3" s="1"/>
  <c r="CQ8" i="3"/>
  <c r="AY8" i="3" s="1"/>
  <c r="CR192" i="3"/>
  <c r="AZ192" i="3" s="1"/>
  <c r="CT137" i="3"/>
  <c r="BB137" i="3" s="1"/>
  <c r="CQ206" i="3"/>
  <c r="AY206" i="3" s="1"/>
  <c r="CP24" i="3"/>
  <c r="AX24" i="3" s="1"/>
  <c r="CQ200" i="3"/>
  <c r="AY200" i="3" s="1"/>
  <c r="CO10" i="3"/>
  <c r="AW10" i="3" s="1"/>
  <c r="CS72" i="3"/>
  <c r="BA72" i="3" s="1"/>
  <c r="CQ198" i="3"/>
  <c r="AY198" i="3" s="1"/>
  <c r="CW110" i="3"/>
  <c r="BE110" i="3" s="1"/>
  <c r="CO16" i="3"/>
  <c r="AW16" i="3" s="1"/>
  <c r="CV193" i="3"/>
  <c r="BD193" i="3" s="1"/>
  <c r="CR195" i="3"/>
  <c r="AZ195" i="3" s="1"/>
  <c r="CS41" i="3"/>
  <c r="BA41" i="3" s="1"/>
  <c r="CW107" i="3"/>
  <c r="BE107" i="3" s="1"/>
  <c r="CQ110" i="3"/>
  <c r="AY110" i="3" s="1"/>
  <c r="CP137" i="3"/>
  <c r="AX137" i="3" s="1"/>
  <c r="CW109" i="3"/>
  <c r="BE109" i="3" s="1"/>
  <c r="CN82" i="3"/>
  <c r="AV82" i="3" s="1"/>
  <c r="CR165" i="3"/>
  <c r="AZ165" i="3" s="1"/>
  <c r="CS195" i="3"/>
  <c r="BA195" i="3" s="1"/>
  <c r="CQ38" i="3"/>
  <c r="AY38" i="3" s="1"/>
  <c r="CS40" i="3"/>
  <c r="BA40" i="3" s="1"/>
  <c r="CO137" i="3"/>
  <c r="AW137" i="3" s="1"/>
  <c r="CT146" i="3"/>
  <c r="BB146" i="3" s="1"/>
  <c r="CN190" i="3"/>
  <c r="AV190" i="3" s="1"/>
  <c r="CN198" i="3"/>
  <c r="AV198" i="3" s="1"/>
  <c r="CU140" i="3"/>
  <c r="BC140" i="3" s="1"/>
  <c r="CW51" i="3"/>
  <c r="BE51" i="3" s="1"/>
  <c r="CP164" i="3"/>
  <c r="AX164" i="3" s="1"/>
  <c r="CO132" i="3"/>
  <c r="AW132" i="3" s="1"/>
  <c r="CT110" i="3"/>
  <c r="BB110" i="3" s="1"/>
  <c r="CO176" i="3"/>
  <c r="AW176" i="3" s="1"/>
  <c r="CQ138" i="3"/>
  <c r="AY138" i="3" s="1"/>
  <c r="CT78" i="3"/>
  <c r="BB78" i="3" s="1"/>
  <c r="CT76" i="3"/>
  <c r="BB76" i="3" s="1"/>
  <c r="CP52" i="3"/>
  <c r="AX52" i="3" s="1"/>
  <c r="CU143" i="3"/>
  <c r="BC143" i="3" s="1"/>
  <c r="CU38" i="3"/>
  <c r="BC38" i="3" s="1"/>
  <c r="CV12" i="3"/>
  <c r="BD12" i="3" s="1"/>
  <c r="CV108" i="3"/>
  <c r="BD108" i="3" s="1"/>
  <c r="CR203" i="3"/>
  <c r="AZ203" i="3" s="1"/>
  <c r="CV101" i="3"/>
  <c r="BD101" i="3" s="1"/>
  <c r="CT54" i="3"/>
  <c r="BB54" i="3" s="1"/>
  <c r="CT105" i="3"/>
  <c r="BB105" i="3" s="1"/>
  <c r="CU202" i="3"/>
  <c r="BC202" i="3" s="1"/>
  <c r="CS158" i="3"/>
  <c r="BA158" i="3" s="1"/>
  <c r="CP69" i="3"/>
  <c r="AX69" i="3" s="1"/>
  <c r="CQ82" i="3"/>
  <c r="AY82" i="3" s="1"/>
  <c r="CN11" i="3"/>
  <c r="AV11" i="3" s="1"/>
  <c r="CQ102" i="3"/>
  <c r="AY102" i="3" s="1"/>
  <c r="CN15" i="3"/>
  <c r="AV15" i="3" s="1"/>
  <c r="CO203" i="3"/>
  <c r="AW203" i="3" s="1"/>
  <c r="CN192" i="3"/>
  <c r="AV192" i="3" s="1"/>
  <c r="CO193" i="3"/>
  <c r="AW193" i="3" s="1"/>
  <c r="CQ25" i="3"/>
  <c r="AY25" i="3" s="1"/>
  <c r="CW41" i="3"/>
  <c r="BE41" i="3" s="1"/>
  <c r="CQ83" i="3"/>
  <c r="AY83" i="3" s="1"/>
  <c r="CV113" i="3"/>
  <c r="BD113" i="3" s="1"/>
  <c r="CQ99" i="3"/>
  <c r="AY99" i="3" s="1"/>
  <c r="CQ52" i="3"/>
  <c r="AY52" i="3" s="1"/>
  <c r="CW115" i="3"/>
  <c r="BE115" i="3" s="1"/>
  <c r="CQ57" i="3"/>
  <c r="AY57" i="3" s="1"/>
  <c r="CQ140" i="3"/>
  <c r="AY140" i="3" s="1"/>
  <c r="CT141" i="3"/>
  <c r="BB141" i="3" s="1"/>
  <c r="CP171" i="3"/>
  <c r="AX171" i="3" s="1"/>
  <c r="CN193" i="3"/>
  <c r="AV193" i="3" s="1"/>
  <c r="CQ205" i="3"/>
  <c r="AY205" i="3" s="1"/>
  <c r="CW159" i="3"/>
  <c r="BE159" i="3" s="1"/>
  <c r="CQ112" i="3"/>
  <c r="AY112" i="3" s="1"/>
  <c r="CV114" i="3"/>
  <c r="BD114" i="3" s="1"/>
  <c r="CP49" i="3"/>
  <c r="AX49" i="3" s="1"/>
  <c r="CO158" i="3"/>
  <c r="AW158" i="3" s="1"/>
  <c r="CN127" i="3"/>
  <c r="AV127" i="3" s="1"/>
  <c r="CT191" i="3"/>
  <c r="BB191" i="3" s="1"/>
  <c r="CT130" i="3"/>
  <c r="BB130" i="3" s="1"/>
  <c r="CT103" i="3"/>
  <c r="BB103" i="3" s="1"/>
  <c r="CS166" i="3"/>
  <c r="BA166" i="3" s="1"/>
  <c r="CW73" i="3"/>
  <c r="BE73" i="3" s="1"/>
  <c r="CS23" i="3"/>
  <c r="BA23" i="3" s="1"/>
  <c r="CU161" i="3"/>
  <c r="BC161" i="3" s="1"/>
  <c r="CQ23" i="3"/>
  <c r="AY23" i="3" s="1"/>
  <c r="CV169" i="3"/>
  <c r="BD169" i="3" s="1"/>
  <c r="CQ135" i="3"/>
  <c r="AY135" i="3" s="1"/>
  <c r="CU15" i="3"/>
  <c r="BC15" i="3" s="1"/>
  <c r="CS173" i="3"/>
  <c r="BA173" i="3" s="1"/>
  <c r="CP134" i="3"/>
  <c r="AX134" i="3" s="1"/>
  <c r="CN47" i="3"/>
  <c r="AV47" i="3" s="1"/>
  <c r="CT204" i="3"/>
  <c r="BB204" i="3" s="1"/>
  <c r="CQ168" i="3"/>
  <c r="AY168" i="3" s="1"/>
  <c r="CW17" i="3"/>
  <c r="BE17" i="3" s="1"/>
  <c r="CS82" i="3"/>
  <c r="BA82" i="3" s="1"/>
  <c r="CV39" i="3"/>
  <c r="BD39" i="3" s="1"/>
  <c r="CN24" i="3"/>
  <c r="AV24" i="3" s="1"/>
  <c r="CU169" i="3"/>
  <c r="BC169" i="3" s="1"/>
  <c r="CN169" i="3"/>
  <c r="AV169" i="3" s="1"/>
  <c r="CR163" i="3"/>
  <c r="AZ163" i="3" s="1"/>
  <c r="CO107" i="3"/>
  <c r="AW107" i="3" s="1"/>
  <c r="CU40" i="3"/>
  <c r="BC40" i="3" s="1"/>
  <c r="CN27" i="3"/>
  <c r="AV27" i="3" s="1"/>
  <c r="CQ141" i="3"/>
  <c r="AY141" i="3" s="1"/>
  <c r="CT169" i="3"/>
  <c r="BB169" i="3" s="1"/>
  <c r="CS100" i="3"/>
  <c r="BA100" i="3" s="1"/>
  <c r="CU82" i="3"/>
  <c r="BC82" i="3" s="1"/>
  <c r="CS146" i="3"/>
  <c r="BA146" i="3" s="1"/>
  <c r="CN103" i="3"/>
  <c r="AV103" i="3" s="1"/>
  <c r="CP196" i="3"/>
  <c r="AX196" i="3" s="1"/>
  <c r="CP201" i="3"/>
  <c r="AX201" i="3" s="1"/>
  <c r="CP53" i="3"/>
  <c r="AX53" i="3" s="1"/>
  <c r="CW176" i="3"/>
  <c r="BE176" i="3" s="1"/>
  <c r="CR20" i="3"/>
  <c r="AZ20" i="3" s="1"/>
  <c r="CN26" i="3"/>
  <c r="AV26" i="3" s="1"/>
  <c r="CO165" i="3"/>
  <c r="AW165" i="3" s="1"/>
  <c r="CW13" i="3"/>
  <c r="BE13" i="3" s="1"/>
  <c r="CR138" i="3"/>
  <c r="AZ138" i="3" s="1"/>
  <c r="CU105" i="3"/>
  <c r="BC105" i="3" s="1"/>
  <c r="CR176" i="3"/>
  <c r="AZ176" i="3" s="1"/>
  <c r="CV80" i="3"/>
  <c r="BD80" i="3" s="1"/>
  <c r="CS191" i="3"/>
  <c r="BA191" i="3" s="1"/>
  <c r="CN197" i="3"/>
  <c r="AV197" i="3" s="1"/>
  <c r="CS101" i="3"/>
  <c r="BA101" i="3" s="1"/>
  <c r="CN138" i="3"/>
  <c r="AV138" i="3" s="1"/>
  <c r="CR162" i="3"/>
  <c r="AZ162" i="3" s="1"/>
  <c r="CT12" i="3"/>
  <c r="BB12" i="3" s="1"/>
  <c r="CN104" i="3"/>
  <c r="AV104" i="3" s="1"/>
  <c r="CR188" i="3"/>
  <c r="AZ188" i="3" s="1"/>
  <c r="CO75" i="3"/>
  <c r="AW75" i="3" s="1"/>
  <c r="CT158" i="3"/>
  <c r="BB158" i="3" s="1"/>
  <c r="CO192" i="3"/>
  <c r="AW192" i="3" s="1"/>
  <c r="CS76" i="3"/>
  <c r="BA76" i="3" s="1"/>
  <c r="CN101" i="3"/>
  <c r="AV101" i="3" s="1"/>
  <c r="CW128" i="3"/>
  <c r="BE128" i="3" s="1"/>
  <c r="CU9" i="3"/>
  <c r="BC9" i="3" s="1"/>
  <c r="CN46" i="3"/>
  <c r="AV46" i="3" s="1"/>
  <c r="CU49" i="3"/>
  <c r="BC49" i="3" s="1"/>
  <c r="CW129" i="3"/>
  <c r="BE129" i="3" s="1"/>
  <c r="CS70" i="3"/>
  <c r="BA70" i="3" s="1"/>
  <c r="CU127" i="3"/>
  <c r="BC127" i="3" s="1"/>
  <c r="CO110" i="3"/>
  <c r="AW110" i="3" s="1"/>
  <c r="CO116" i="3"/>
  <c r="AW116" i="3" s="1"/>
  <c r="CW44" i="3"/>
  <c r="BE44" i="3" s="1"/>
  <c r="CT27" i="3"/>
  <c r="BB27" i="3" s="1"/>
  <c r="CO140" i="3"/>
  <c r="AW140" i="3" s="1"/>
  <c r="CV51" i="3"/>
  <c r="BD51" i="3" s="1"/>
  <c r="CN158" i="3"/>
  <c r="AV158" i="3" s="1"/>
  <c r="CR204" i="3"/>
  <c r="AZ204" i="3" s="1"/>
  <c r="CQ13" i="3"/>
  <c r="AY13" i="3" s="1"/>
  <c r="CW127" i="3"/>
  <c r="BE127" i="3" s="1"/>
  <c r="CT57" i="3"/>
  <c r="BB57" i="3" s="1"/>
  <c r="CP67" i="3"/>
  <c r="AX67" i="3" s="1"/>
  <c r="CU113" i="3"/>
  <c r="BC113" i="3" s="1"/>
  <c r="CS99" i="3"/>
  <c r="BA99" i="3" s="1"/>
  <c r="CS169" i="3"/>
  <c r="BA169" i="3" s="1"/>
  <c r="CS204" i="3"/>
  <c r="BA204" i="3" s="1"/>
  <c r="CQ169" i="3"/>
  <c r="AY169" i="3" s="1"/>
  <c r="CT172" i="3"/>
  <c r="BB172" i="3" s="1"/>
  <c r="CQ109" i="3"/>
  <c r="AY109" i="3" s="1"/>
  <c r="CU84" i="3"/>
  <c r="BC84" i="3" s="1"/>
  <c r="CQ189" i="3"/>
  <c r="AY189" i="3" s="1"/>
  <c r="CR80" i="3"/>
  <c r="AZ80" i="3" s="1"/>
  <c r="CN9" i="3"/>
  <c r="AV9" i="3" s="1"/>
  <c r="CP20" i="3"/>
  <c r="AX20" i="3" s="1"/>
  <c r="CT197" i="3"/>
  <c r="BB197" i="3" s="1"/>
  <c r="CN52" i="3"/>
  <c r="AV52" i="3" s="1"/>
  <c r="CN14" i="3"/>
  <c r="AV14" i="3" s="1"/>
  <c r="CP189" i="3"/>
  <c r="AX189" i="3" s="1"/>
  <c r="CR127" i="3"/>
  <c r="AZ127" i="3" s="1"/>
  <c r="CO56" i="3"/>
  <c r="AW56" i="3" s="1"/>
  <c r="CV10" i="3"/>
  <c r="BD10" i="3" s="1"/>
  <c r="CV165" i="3"/>
  <c r="BD165" i="3" s="1"/>
  <c r="CV194" i="3"/>
  <c r="BD194" i="3" s="1"/>
  <c r="CU174" i="3"/>
  <c r="BC174" i="3" s="1"/>
  <c r="CR103" i="3"/>
  <c r="AZ103" i="3" s="1"/>
  <c r="CR137" i="3"/>
  <c r="AZ137" i="3" s="1"/>
  <c r="CN107" i="3"/>
  <c r="AV107" i="3" s="1"/>
  <c r="CT167" i="3"/>
  <c r="BB167" i="3" s="1"/>
  <c r="CU141" i="3"/>
  <c r="BC141" i="3" s="1"/>
  <c r="CU23" i="3"/>
  <c r="BC23" i="3" s="1"/>
  <c r="CS81" i="3"/>
  <c r="BA81" i="3" s="1"/>
  <c r="CU108" i="3"/>
  <c r="BC108" i="3" s="1"/>
  <c r="CR21" i="3"/>
  <c r="AZ21" i="3" s="1"/>
  <c r="CN134" i="3"/>
  <c r="AV134" i="3" s="1"/>
  <c r="CN10" i="3"/>
  <c r="AV10" i="3" s="1"/>
  <c r="CV144" i="3"/>
  <c r="BD144" i="3" s="1"/>
  <c r="CV172" i="3"/>
  <c r="BD172" i="3" s="1"/>
  <c r="CQ104" i="3"/>
  <c r="AY104" i="3" s="1"/>
  <c r="CR160" i="3"/>
  <c r="AZ160" i="3" s="1"/>
  <c r="CU83" i="3"/>
  <c r="BC83" i="3" s="1"/>
  <c r="CR55" i="3"/>
  <c r="AZ55" i="3" s="1"/>
  <c r="CR196" i="3"/>
  <c r="AZ196" i="3" s="1"/>
  <c r="CO69" i="3"/>
  <c r="AW69" i="3" s="1"/>
  <c r="CN42" i="3"/>
  <c r="AV42" i="3" s="1"/>
  <c r="CP157" i="3"/>
  <c r="AX157" i="3" s="1"/>
  <c r="CU10" i="3"/>
  <c r="BC10" i="3" s="1"/>
  <c r="CU12" i="3"/>
  <c r="BC12" i="3" s="1"/>
  <c r="CP175" i="3"/>
  <c r="AX175" i="3" s="1"/>
  <c r="CP11" i="3"/>
  <c r="AX11" i="3" s="1"/>
  <c r="CP160" i="3"/>
  <c r="AX160" i="3" s="1"/>
  <c r="CT131" i="3"/>
  <c r="BB131" i="3" s="1"/>
  <c r="CQ165" i="3"/>
  <c r="AY165" i="3" s="1"/>
  <c r="CO8" i="3"/>
  <c r="AW8" i="3" s="1"/>
  <c r="CT38" i="3"/>
  <c r="BB38" i="3" s="1"/>
  <c r="CW193" i="3"/>
  <c r="BE193" i="3" s="1"/>
  <c r="CS140" i="3"/>
  <c r="BA140" i="3" s="1"/>
  <c r="CR136" i="3"/>
  <c r="AZ136" i="3" s="1"/>
  <c r="CN201" i="3"/>
  <c r="AV201" i="3" s="1"/>
  <c r="CP38" i="3"/>
  <c r="AX38" i="3" s="1"/>
  <c r="CR77" i="3"/>
  <c r="AZ77" i="3" s="1"/>
  <c r="CQ46" i="3"/>
  <c r="AY46" i="3" s="1"/>
  <c r="CS12" i="3"/>
  <c r="BA12" i="3" s="1"/>
  <c r="CR81" i="3"/>
  <c r="AZ81" i="3" s="1"/>
  <c r="CO53" i="3"/>
  <c r="AW53" i="3" s="1"/>
  <c r="CP191" i="3"/>
  <c r="AX191" i="3" s="1"/>
  <c r="CU172" i="3"/>
  <c r="BC172" i="3" s="1"/>
  <c r="CR10" i="3"/>
  <c r="AZ10" i="3" s="1"/>
  <c r="CU158" i="3"/>
  <c r="BC158" i="3" s="1"/>
  <c r="CU201" i="3"/>
  <c r="BC201" i="3" s="1"/>
  <c r="CN75" i="3"/>
  <c r="AV75" i="3" s="1"/>
  <c r="CQ114" i="3"/>
  <c r="AY114" i="3" s="1"/>
  <c r="CO114" i="3"/>
  <c r="AW114" i="3" s="1"/>
  <c r="CN195" i="3"/>
  <c r="AV195" i="3" s="1"/>
  <c r="CW16" i="3"/>
  <c r="BE16" i="3" s="1"/>
  <c r="CO40" i="3"/>
  <c r="AW40" i="3" s="1"/>
  <c r="CQ70" i="3"/>
  <c r="AY70" i="3" s="1"/>
  <c r="CN80" i="3"/>
  <c r="AV80" i="3" s="1"/>
  <c r="CS75" i="3"/>
  <c r="BA75" i="3" s="1"/>
  <c r="CU54" i="3"/>
  <c r="BC54" i="3" s="1"/>
  <c r="CP138" i="3"/>
  <c r="AX138" i="3" s="1"/>
  <c r="CQ190" i="3"/>
  <c r="AY190" i="3" s="1"/>
  <c r="CO159" i="3"/>
  <c r="AW159" i="3" s="1"/>
  <c r="CR105" i="3"/>
  <c r="AZ105" i="3" s="1"/>
  <c r="CW39" i="3"/>
  <c r="BE39" i="3" s="1"/>
  <c r="CR14" i="3"/>
  <c r="AZ14" i="3" s="1"/>
  <c r="CS20" i="3"/>
  <c r="BA20" i="3" s="1"/>
  <c r="CQ72" i="3"/>
  <c r="AY72" i="3" s="1"/>
  <c r="CT56" i="3"/>
  <c r="BB56" i="3" s="1"/>
  <c r="CP50" i="3"/>
  <c r="AX50" i="3" s="1"/>
  <c r="CR134" i="3"/>
  <c r="AZ134" i="3" s="1"/>
  <c r="CP46" i="3"/>
  <c r="AX46" i="3" s="1"/>
  <c r="CN176" i="3"/>
  <c r="AV176" i="3" s="1"/>
  <c r="CN143" i="3"/>
  <c r="AV143" i="3" s="1"/>
  <c r="CP188" i="3"/>
  <c r="AX188" i="3" s="1"/>
  <c r="CQ127" i="3"/>
  <c r="AY127" i="3" s="1"/>
  <c r="CO135" i="3"/>
  <c r="AW135" i="3" s="1"/>
  <c r="CN81" i="3"/>
  <c r="AV81" i="3" s="1"/>
  <c r="CV49" i="3"/>
  <c r="BD49" i="3" s="1"/>
  <c r="CP167" i="3"/>
  <c r="AX167" i="3" s="1"/>
  <c r="CU17" i="3"/>
  <c r="BC17" i="3" s="1"/>
  <c r="CR86" i="3"/>
  <c r="AZ86" i="3" s="1"/>
  <c r="CR114" i="3"/>
  <c r="AZ114" i="3" s="1"/>
  <c r="CP73" i="3"/>
  <c r="AX73" i="3" s="1"/>
  <c r="CQ54" i="3"/>
  <c r="AY54" i="3" s="1"/>
  <c r="CP158" i="3"/>
  <c r="AX158" i="3" s="1"/>
  <c r="CU167" i="3"/>
  <c r="BC167" i="3" s="1"/>
  <c r="CW76" i="3"/>
  <c r="BE76" i="3" s="1"/>
  <c r="CN102" i="3"/>
  <c r="AV102" i="3" s="1"/>
  <c r="CU101" i="3"/>
  <c r="BC101" i="3" s="1"/>
  <c r="CT41" i="3"/>
  <c r="BB41" i="3" s="1"/>
  <c r="CP197" i="3"/>
  <c r="AX197" i="3" s="1"/>
  <c r="CO82" i="3"/>
  <c r="AW82" i="3" s="1"/>
  <c r="CU128" i="3"/>
  <c r="BC128" i="3" s="1"/>
  <c r="CT21" i="3"/>
  <c r="BB21" i="3" s="1"/>
  <c r="CT74" i="3"/>
  <c r="BB74" i="3" s="1"/>
  <c r="CT51" i="3"/>
  <c r="BB51" i="3" s="1"/>
  <c r="CN22" i="3"/>
  <c r="AV22" i="3" s="1"/>
  <c r="CU18" i="3"/>
  <c r="BC18" i="3" s="1"/>
  <c r="CR9" i="3"/>
  <c r="AZ9" i="3" s="1"/>
  <c r="CO106" i="3"/>
  <c r="AW106" i="3" s="1"/>
  <c r="CP84" i="3"/>
  <c r="AX84" i="3" s="1"/>
  <c r="CV98" i="3"/>
  <c r="BD98" i="3" s="1"/>
  <c r="CU157" i="3"/>
  <c r="BC157" i="3" s="1"/>
  <c r="CP25" i="3"/>
  <c r="AX25" i="3" s="1"/>
  <c r="CO113" i="3"/>
  <c r="AW113" i="3" s="1"/>
  <c r="CU19" i="3"/>
  <c r="BC19" i="3" s="1"/>
  <c r="CV72" i="3"/>
  <c r="BD72" i="3" s="1"/>
  <c r="CV110" i="3"/>
  <c r="BD110" i="3" s="1"/>
  <c r="CP172" i="3"/>
  <c r="AX172" i="3" s="1"/>
  <c r="CT84" i="3"/>
  <c r="BB84" i="3" s="1"/>
  <c r="CU199" i="3"/>
  <c r="BC199" i="3" s="1"/>
  <c r="CS127" i="3"/>
  <c r="BA127" i="3" s="1"/>
  <c r="CS42" i="3"/>
  <c r="BA42" i="3" s="1"/>
  <c r="CU134" i="3"/>
  <c r="BC134" i="3" s="1"/>
  <c r="CR194" i="3"/>
  <c r="AZ194" i="3" s="1"/>
  <c r="CU190" i="3"/>
  <c r="BC190" i="3" s="1"/>
  <c r="CP110" i="3"/>
  <c r="AX110" i="3" s="1"/>
  <c r="CR113" i="3"/>
  <c r="AZ113" i="3" s="1"/>
  <c r="CP99" i="3"/>
  <c r="AX99" i="3" s="1"/>
  <c r="CN25" i="3"/>
  <c r="AV25" i="3" s="1"/>
  <c r="CT144" i="3"/>
  <c r="BB144" i="3" s="1"/>
  <c r="CP130" i="3"/>
  <c r="AX130" i="3" s="1"/>
  <c r="CR70" i="3"/>
  <c r="AZ70" i="3" s="1"/>
  <c r="CU114" i="3"/>
  <c r="BC114" i="3" s="1"/>
  <c r="CU193" i="3"/>
  <c r="BC193" i="3" s="1"/>
  <c r="CR17" i="3"/>
  <c r="AZ17" i="3" s="1"/>
  <c r="CU73" i="3"/>
  <c r="BC73" i="3" s="1"/>
  <c r="CS83" i="3"/>
  <c r="BA83" i="3" s="1"/>
  <c r="CO99" i="3"/>
  <c r="AW99" i="3" s="1"/>
  <c r="CS46" i="3"/>
  <c r="BA46" i="3" s="1"/>
  <c r="CV189" i="3"/>
  <c r="BD189" i="3" s="1"/>
  <c r="CS10" i="3"/>
  <c r="BA10" i="3" s="1"/>
  <c r="CO115" i="3"/>
  <c r="AW115" i="3" s="1"/>
  <c r="CN12" i="3"/>
  <c r="CS205" i="3"/>
  <c r="BA205" i="3" s="1"/>
  <c r="CR51" i="3"/>
  <c r="AZ51" i="3" s="1"/>
  <c r="CT77" i="3"/>
  <c r="BB77" i="3" s="1"/>
  <c r="CO85" i="3"/>
  <c r="AW85" i="3" s="1"/>
  <c r="CQ137" i="3"/>
  <c r="AY137" i="3" s="1"/>
  <c r="CU24" i="3"/>
  <c r="BC24" i="3" s="1"/>
  <c r="CQ98" i="3"/>
  <c r="AY98" i="3" s="1"/>
  <c r="CR159" i="3"/>
  <c r="AZ159" i="3" s="1"/>
  <c r="CR24" i="3"/>
  <c r="AZ24" i="3" s="1"/>
  <c r="CT101" i="3"/>
  <c r="BB101" i="3" s="1"/>
  <c r="CO169" i="3"/>
  <c r="AW169" i="3" s="1"/>
  <c r="CN53" i="3"/>
  <c r="AV53" i="3" s="1"/>
  <c r="CN86" i="3"/>
  <c r="AV86" i="3" s="1"/>
  <c r="CR101" i="3"/>
  <c r="AZ101" i="3" s="1"/>
  <c r="CR115" i="3"/>
  <c r="AZ115" i="3" s="1"/>
  <c r="CP141" i="3"/>
  <c r="AX141" i="3" s="1"/>
  <c r="CU111" i="3"/>
  <c r="BC111" i="3" s="1"/>
  <c r="CW74" i="3"/>
  <c r="BE74" i="3" s="1"/>
  <c r="CS172" i="3"/>
  <c r="BA172" i="3" s="1"/>
  <c r="CS38" i="3"/>
  <c r="BA38" i="3" s="1"/>
  <c r="CV188" i="3"/>
  <c r="BD188" i="3" s="1"/>
  <c r="CU139" i="3"/>
  <c r="BC139" i="3" s="1"/>
  <c r="CW49" i="3"/>
  <c r="BE49" i="3" s="1"/>
  <c r="CV81" i="3"/>
  <c r="BD81" i="3" s="1"/>
  <c r="CR173" i="3"/>
  <c r="AZ173" i="3" s="1"/>
  <c r="CW114" i="3"/>
  <c r="BE114" i="3" s="1"/>
  <c r="CQ84" i="3"/>
  <c r="AY84" i="3" s="1"/>
  <c r="CS102" i="3"/>
  <c r="BA102" i="3" s="1"/>
  <c r="CV159" i="3"/>
  <c r="BD159" i="3" s="1"/>
  <c r="CN133" i="3"/>
  <c r="AV133" i="3" s="1"/>
  <c r="CV190" i="3"/>
  <c r="BD190" i="3" s="1"/>
  <c r="CW19" i="3"/>
  <c r="BE19" i="3" s="1"/>
  <c r="CN69" i="3"/>
  <c r="AV69" i="3" s="1"/>
  <c r="CV192" i="3"/>
  <c r="BD192" i="3" s="1"/>
  <c r="CR98" i="3"/>
  <c r="AZ98" i="3" s="1"/>
  <c r="CQ47" i="3"/>
  <c r="AY47" i="3" s="1"/>
  <c r="CU50" i="3"/>
  <c r="BC50" i="3" s="1"/>
  <c r="CT205" i="3"/>
  <c r="BB205" i="3" s="1"/>
  <c r="CN106" i="3"/>
  <c r="AV106" i="3" s="1"/>
  <c r="CV174" i="3"/>
  <c r="BD174" i="3" s="1"/>
  <c r="CP101" i="3"/>
  <c r="AX101" i="3" s="1"/>
  <c r="CW24" i="3"/>
  <c r="BE24" i="3" s="1"/>
  <c r="CS48" i="3"/>
  <c r="BA48" i="3" s="1"/>
  <c r="CW53" i="3"/>
  <c r="BE53" i="3" s="1"/>
  <c r="CP204" i="3"/>
  <c r="AX204" i="3" s="1"/>
  <c r="CN194" i="3"/>
  <c r="AV194" i="3" s="1"/>
  <c r="CW72" i="3"/>
  <c r="BE72" i="3" s="1"/>
  <c r="CU145" i="3"/>
  <c r="BC145" i="3" s="1"/>
  <c r="CR84" i="3"/>
  <c r="AZ84" i="3" s="1"/>
  <c r="CP127" i="3"/>
  <c r="AX127" i="3" s="1"/>
  <c r="CV204" i="3"/>
  <c r="BD204" i="3" s="1"/>
  <c r="CT50" i="3"/>
  <c r="BB50" i="3" s="1"/>
  <c r="CP113" i="3"/>
  <c r="AX113" i="3" s="1"/>
  <c r="CO102" i="3"/>
  <c r="AW102" i="3" s="1"/>
  <c r="CQ174" i="3"/>
  <c r="AY174" i="3" s="1"/>
  <c r="CR43" i="3"/>
  <c r="AZ43" i="3" s="1"/>
  <c r="CQ145" i="3"/>
  <c r="AY145" i="3" s="1"/>
  <c r="CT159" i="3"/>
  <c r="BB159" i="3" s="1"/>
  <c r="CT203" i="3"/>
  <c r="BB203" i="3" s="1"/>
  <c r="CP42" i="3"/>
  <c r="AX42" i="3" s="1"/>
  <c r="CR116" i="3"/>
  <c r="AZ116" i="3" s="1"/>
  <c r="CN21" i="3"/>
  <c r="AV21" i="3" s="1"/>
  <c r="CQ130" i="3"/>
  <c r="AY130" i="3" s="1"/>
  <c r="CU75" i="3"/>
  <c r="BC75" i="3" s="1"/>
  <c r="CW140" i="3"/>
  <c r="BE140" i="3" s="1"/>
  <c r="CN109" i="3"/>
  <c r="AV109" i="3" s="1"/>
  <c r="CP105" i="3"/>
  <c r="AX105" i="3" s="1"/>
  <c r="CU187" i="3"/>
  <c r="BC187" i="3" s="1"/>
  <c r="CW14" i="3"/>
  <c r="BE14" i="3" s="1"/>
  <c r="CV160" i="3"/>
  <c r="BD160" i="3" s="1"/>
  <c r="CT44" i="3"/>
  <c r="BB44" i="3" s="1"/>
  <c r="CR161" i="3"/>
  <c r="AZ161" i="3" s="1"/>
  <c r="CW21" i="3"/>
  <c r="BE21" i="3" s="1"/>
  <c r="CV138" i="3"/>
  <c r="BD138" i="3" s="1"/>
  <c r="CW57" i="3"/>
  <c r="BE57" i="3" s="1"/>
  <c r="CW138" i="3"/>
  <c r="BE138" i="3" s="1"/>
  <c r="CU14" i="3"/>
  <c r="BC14" i="3" s="1"/>
  <c r="CQ164" i="3"/>
  <c r="AY164" i="3" s="1"/>
  <c r="CR13" i="3"/>
  <c r="AZ13" i="3" s="1"/>
  <c r="CT193" i="3"/>
  <c r="BB193" i="3" s="1"/>
  <c r="CW15" i="3"/>
  <c r="BE15" i="3" s="1"/>
  <c r="CW112" i="3"/>
  <c r="BE112" i="3" s="1"/>
  <c r="CU78" i="3"/>
  <c r="BC78" i="3" s="1"/>
  <c r="CV46" i="3"/>
  <c r="BD46" i="3" s="1"/>
  <c r="CR75" i="3"/>
  <c r="AZ75" i="3" s="1"/>
  <c r="CQ48" i="3"/>
  <c r="AY48" i="3" s="1"/>
  <c r="CP70" i="3"/>
  <c r="AX70" i="3" s="1"/>
  <c r="CW165" i="3"/>
  <c r="BE165" i="3" s="1"/>
  <c r="CR15" i="3"/>
  <c r="AZ15" i="3" s="1"/>
  <c r="CP194" i="3"/>
  <c r="AX194" i="3" s="1"/>
  <c r="CW9" i="3"/>
  <c r="BE9" i="3" s="1"/>
  <c r="CV146" i="3"/>
  <c r="BD146" i="3" s="1"/>
  <c r="CR112" i="3"/>
  <c r="AZ112" i="3" s="1"/>
  <c r="CS108" i="3"/>
  <c r="BA108" i="3" s="1"/>
  <c r="CO136" i="3"/>
  <c r="AW136" i="3" s="1"/>
  <c r="CW172" i="3"/>
  <c r="BE172" i="3" s="1"/>
  <c r="CS165" i="3"/>
  <c r="BA165" i="3" s="1"/>
  <c r="CN132" i="3"/>
  <c r="AV132" i="3" s="1"/>
  <c r="CT162" i="3"/>
  <c r="BB162" i="3" s="1"/>
  <c r="CQ53" i="3"/>
  <c r="AY53" i="3" s="1"/>
  <c r="CN57" i="3"/>
  <c r="AV57" i="3" s="1"/>
  <c r="CP128" i="3"/>
  <c r="AX128" i="3" s="1"/>
  <c r="CW191" i="3"/>
  <c r="BE191" i="3" s="1"/>
  <c r="CS103" i="3"/>
  <c r="BA103" i="3" s="1"/>
  <c r="CT206" i="3"/>
  <c r="BB206" i="3" s="1"/>
  <c r="CQ69" i="3"/>
  <c r="AY69" i="3" s="1"/>
  <c r="CO76" i="3"/>
  <c r="AW76" i="3" s="1"/>
  <c r="CN163" i="3"/>
  <c r="AV163" i="3" s="1"/>
  <c r="CO78" i="3"/>
  <c r="AW78" i="3" s="1"/>
  <c r="CN160" i="3"/>
  <c r="AV160" i="3" s="1"/>
  <c r="CO12" i="3"/>
  <c r="AW12" i="3" s="1"/>
  <c r="CW167" i="3"/>
  <c r="BE167" i="3" s="1"/>
  <c r="CO22" i="3"/>
  <c r="AW22" i="3" s="1"/>
  <c r="CT8" i="3"/>
  <c r="BB8" i="3" s="1"/>
  <c r="CS162" i="3"/>
  <c r="BA162" i="3" s="1"/>
  <c r="CW161" i="3"/>
  <c r="BE161" i="3" s="1"/>
  <c r="CO41" i="3"/>
  <c r="AW41" i="3" s="1"/>
  <c r="CW187" i="3"/>
  <c r="BE187" i="3" s="1"/>
  <c r="CS74" i="3"/>
  <c r="BA74" i="3" s="1"/>
  <c r="CQ161" i="3"/>
  <c r="AY161" i="3" s="1"/>
  <c r="CW143" i="3"/>
  <c r="BE143" i="3" s="1"/>
  <c r="CU163" i="3"/>
  <c r="BC163" i="3" s="1"/>
  <c r="CN76" i="3"/>
  <c r="AV76" i="3" s="1"/>
  <c r="CN72" i="3"/>
  <c r="AV72" i="3" s="1"/>
  <c r="CW192" i="3"/>
  <c r="BE192" i="3" s="1"/>
  <c r="CV200" i="3"/>
  <c r="BD200" i="3" s="1"/>
  <c r="CV201" i="3"/>
  <c r="BD201" i="3" s="1"/>
  <c r="CV67" i="3"/>
  <c r="BD67" i="3" s="1"/>
  <c r="CS8" i="3"/>
  <c r="BA8" i="3" s="1"/>
  <c r="CV20" i="3"/>
  <c r="BD20" i="3" s="1"/>
  <c r="CW12" i="3"/>
  <c r="BE12" i="3" s="1"/>
  <c r="CT134" i="3"/>
  <c r="BB134" i="3" s="1"/>
  <c r="CR140" i="3"/>
  <c r="AZ140" i="3" s="1"/>
  <c r="CQ44" i="3"/>
  <c r="AY44" i="3" s="1"/>
  <c r="CV143" i="3"/>
  <c r="BD143" i="3" s="1"/>
  <c r="CW86" i="3"/>
  <c r="BE86" i="3" s="1"/>
  <c r="CW190" i="3"/>
  <c r="BE190" i="3" s="1"/>
  <c r="CS138" i="3"/>
  <c r="BA138" i="3" s="1"/>
  <c r="CW199" i="3"/>
  <c r="BE199" i="3" s="1"/>
  <c r="CN142" i="3"/>
  <c r="AV142" i="3" s="1"/>
  <c r="CN111" i="3"/>
  <c r="AV111" i="3" s="1"/>
  <c r="CU203" i="3"/>
  <c r="BC203" i="3" s="1"/>
  <c r="CN108" i="3"/>
  <c r="AV108" i="3" s="1"/>
  <c r="CV56" i="3"/>
  <c r="BD56" i="3" s="1"/>
  <c r="CR189" i="3"/>
  <c r="AZ189" i="3" s="1"/>
  <c r="CU67" i="3"/>
  <c r="BC67" i="3" s="1"/>
  <c r="CT164" i="3"/>
  <c r="BB164" i="3" s="1"/>
  <c r="CV133" i="3"/>
  <c r="BD133" i="3" s="1"/>
  <c r="CU55" i="3"/>
  <c r="BC55" i="3" s="1"/>
  <c r="CT174" i="3"/>
  <c r="BB174" i="3" s="1"/>
  <c r="CS25" i="3"/>
  <c r="BA25" i="3" s="1"/>
  <c r="CT114" i="3"/>
  <c r="BB114" i="3" s="1"/>
  <c r="CW106" i="3"/>
  <c r="BE106" i="3" s="1"/>
  <c r="CS52" i="3"/>
  <c r="BA52" i="3" s="1"/>
  <c r="CS21" i="3"/>
  <c r="BA21" i="3" s="1"/>
  <c r="CN159" i="3"/>
  <c r="AV159" i="3" s="1"/>
  <c r="CQ192" i="3"/>
  <c r="AY192" i="3" s="1"/>
  <c r="CT196" i="3"/>
  <c r="BB196" i="3" s="1"/>
  <c r="CN204" i="3"/>
  <c r="AV204" i="3" s="1"/>
  <c r="CO80" i="3"/>
  <c r="AW80" i="3" s="1"/>
  <c r="CN157" i="3"/>
  <c r="AV157" i="3" s="1"/>
  <c r="CR168" i="3"/>
  <c r="AZ168" i="3" s="1"/>
  <c r="CP43" i="3"/>
  <c r="AX43" i="3" s="1"/>
  <c r="CU71" i="3"/>
  <c r="BC71" i="3" s="1"/>
  <c r="CV76" i="3"/>
  <c r="BD76" i="3" s="1"/>
  <c r="CT188" i="3"/>
  <c r="BB188" i="3" s="1"/>
  <c r="CT9" i="3"/>
  <c r="BB9" i="3" s="1"/>
  <c r="CU131" i="3"/>
  <c r="BC131" i="3" s="1"/>
  <c r="CQ128" i="3"/>
  <c r="AY128" i="3" s="1"/>
  <c r="CP17" i="3"/>
  <c r="AX17" i="3" s="1"/>
  <c r="CS18" i="3"/>
  <c r="BA18" i="3" s="1"/>
  <c r="CN168" i="3"/>
  <c r="AV168" i="3" s="1"/>
  <c r="CR16" i="3"/>
  <c r="AZ16" i="3" s="1"/>
  <c r="CS112" i="3"/>
  <c r="BA112" i="3" s="1"/>
  <c r="CQ20" i="3"/>
  <c r="AY20" i="3" s="1"/>
  <c r="CU144" i="3"/>
  <c r="BC144" i="3" s="1"/>
  <c r="CQ12" i="3"/>
  <c r="AY12" i="3" s="1"/>
  <c r="CU176" i="3"/>
  <c r="BC176" i="3" s="1"/>
  <c r="CP107" i="3"/>
  <c r="AX107" i="3" s="1"/>
  <c r="CV68" i="3"/>
  <c r="BD68" i="3" s="1"/>
  <c r="CW20" i="3"/>
  <c r="BE20" i="3" s="1"/>
  <c r="CO133" i="3"/>
  <c r="AW133" i="3" s="1"/>
  <c r="CV164" i="3"/>
  <c r="BD164" i="3" s="1"/>
  <c r="CP56" i="3"/>
  <c r="AX56" i="3" s="1"/>
  <c r="CV38" i="3"/>
  <c r="BD38" i="3" s="1"/>
  <c r="CV131" i="3"/>
  <c r="BD131" i="3" s="1"/>
  <c r="CV166" i="3"/>
  <c r="BD166" i="3" s="1"/>
  <c r="CQ41" i="3"/>
  <c r="AY41" i="3" s="1"/>
  <c r="CN139" i="3"/>
  <c r="AV139" i="3" s="1"/>
  <c r="CQ97" i="3"/>
  <c r="AY97" i="3" s="1"/>
  <c r="CW141" i="3"/>
  <c r="BE141" i="3" s="1"/>
  <c r="CN113" i="3"/>
  <c r="AV113" i="3" s="1"/>
  <c r="CP176" i="3"/>
  <c r="AX176" i="3" s="1"/>
  <c r="CR42" i="3"/>
  <c r="AZ42" i="3" s="1"/>
  <c r="CS55" i="3"/>
  <c r="BA55" i="3" s="1"/>
  <c r="CS56" i="3"/>
  <c r="BA56" i="3" s="1"/>
  <c r="CV171" i="3"/>
  <c r="BD171" i="3" s="1"/>
  <c r="CR68" i="3"/>
  <c r="AZ68" i="3" s="1"/>
  <c r="CR41" i="3"/>
  <c r="AZ41" i="3" s="1"/>
  <c r="CO83" i="3"/>
  <c r="AW83" i="3" s="1"/>
  <c r="CS47" i="3"/>
  <c r="BA47" i="3" s="1"/>
  <c r="CN191" i="3"/>
  <c r="AV191" i="3" s="1"/>
  <c r="CR193" i="3"/>
  <c r="AZ193" i="3" s="1"/>
  <c r="CU189" i="3"/>
  <c r="BC189" i="3" s="1"/>
  <c r="CT20" i="3"/>
  <c r="BB20" i="3" s="1"/>
  <c r="CQ116" i="3"/>
  <c r="AY116" i="3" s="1"/>
  <c r="CQ40" i="3"/>
  <c r="AY40" i="3" s="1"/>
  <c r="CT79" i="3"/>
  <c r="BB79" i="3" s="1"/>
  <c r="CN116" i="3"/>
  <c r="AV116" i="3" s="1"/>
  <c r="CS116" i="3"/>
  <c r="BA116" i="3" s="1"/>
  <c r="CW8" i="3"/>
  <c r="BE8" i="3" s="1"/>
  <c r="CW113" i="3"/>
  <c r="BE113" i="3" s="1"/>
  <c r="CV57" i="3"/>
  <c r="BD57" i="3" s="1"/>
  <c r="CR110" i="3"/>
  <c r="AZ110" i="3" s="1"/>
  <c r="CQ103" i="3"/>
  <c r="AY103" i="3" s="1"/>
  <c r="CT171" i="3"/>
  <c r="BB171" i="3" s="1"/>
  <c r="CQ173" i="3"/>
  <c r="AY173" i="3" s="1"/>
  <c r="CV167" i="3"/>
  <c r="BD167" i="3" s="1"/>
  <c r="CT69" i="3"/>
  <c r="BB69" i="3" s="1"/>
  <c r="CS176" i="3"/>
  <c r="BA176" i="3" s="1"/>
  <c r="CT165" i="3"/>
  <c r="BB165" i="3" s="1"/>
  <c r="CW116" i="3"/>
  <c r="BE116" i="3" s="1"/>
  <c r="CS131" i="3"/>
  <c r="BA131" i="3" s="1"/>
  <c r="CP131" i="3"/>
  <c r="AX131" i="3" s="1"/>
  <c r="CT98" i="3"/>
  <c r="BB98" i="3" s="1"/>
  <c r="CU99" i="3"/>
  <c r="BC99" i="3" s="1"/>
  <c r="CP55" i="3"/>
  <c r="AX55" i="3" s="1"/>
  <c r="CO39" i="3"/>
  <c r="AW39" i="3" s="1"/>
  <c r="CO11" i="3"/>
  <c r="AW11" i="3" s="1"/>
  <c r="CU16" i="3"/>
  <c r="BC16" i="3" s="1"/>
  <c r="CO127" i="3"/>
  <c r="AW127" i="3" s="1"/>
  <c r="CS53" i="3"/>
  <c r="BA53" i="3" s="1"/>
  <c r="CS11" i="3"/>
  <c r="BA11" i="3" s="1"/>
  <c r="CO167" i="3"/>
  <c r="AW167" i="3" s="1"/>
  <c r="CU165" i="3"/>
  <c r="BC165" i="3" s="1"/>
  <c r="CN140" i="3"/>
  <c r="AV140" i="3" s="1"/>
  <c r="CR144" i="3"/>
  <c r="AZ144" i="3" s="1"/>
  <c r="CP40" i="3"/>
  <c r="AX40" i="3" s="1"/>
  <c r="CS200" i="3"/>
  <c r="BA200" i="3" s="1"/>
  <c r="CN67" i="3"/>
  <c r="AV67" i="3" s="1"/>
  <c r="CR145" i="3"/>
  <c r="AZ145" i="3" s="1"/>
  <c r="CQ142" i="3"/>
  <c r="AY142" i="3" s="1"/>
  <c r="CU173" i="3"/>
  <c r="BC173" i="3" s="1"/>
  <c r="CO201" i="3"/>
  <c r="AW201" i="3" s="1"/>
  <c r="CR187" i="3"/>
  <c r="AZ187" i="3" s="1"/>
  <c r="CV85" i="3"/>
  <c r="BD85" i="3" s="1"/>
  <c r="CT86" i="3"/>
  <c r="BB86" i="3" s="1"/>
  <c r="CR22" i="3"/>
  <c r="AZ22" i="3" s="1"/>
  <c r="CV21" i="3"/>
  <c r="BD21" i="3" s="1"/>
  <c r="CV104" i="3"/>
  <c r="BD104" i="3" s="1"/>
  <c r="CT136" i="3"/>
  <c r="BB136" i="3" s="1"/>
  <c r="CV175" i="3"/>
  <c r="BD175" i="3" s="1"/>
  <c r="CW101" i="3"/>
  <c r="BE101" i="3" s="1"/>
  <c r="CT24" i="3"/>
  <c r="BB24" i="3" s="1"/>
  <c r="CS104" i="3"/>
  <c r="BA104" i="3" s="1"/>
  <c r="CN20" i="3"/>
  <c r="AV20" i="3" s="1"/>
  <c r="CS79" i="3"/>
  <c r="BA79" i="3" s="1"/>
  <c r="CT199" i="3"/>
  <c r="BB199" i="3" s="1"/>
  <c r="CN146" i="3"/>
  <c r="AV146" i="3" s="1"/>
  <c r="CN167" i="3"/>
  <c r="AV167" i="3" s="1"/>
  <c r="CU107" i="3"/>
  <c r="BC107" i="3" s="1"/>
  <c r="CW105" i="3"/>
  <c r="BE105" i="3" s="1"/>
  <c r="CW131" i="3"/>
  <c r="BE131" i="3" s="1"/>
  <c r="CN164" i="3"/>
  <c r="AV164" i="3" s="1"/>
  <c r="CN18" i="3"/>
  <c r="AV18" i="3" s="1"/>
  <c r="CW168" i="3"/>
  <c r="BE168" i="3" s="1"/>
  <c r="CS15" i="3"/>
  <c r="BA15" i="3" s="1"/>
  <c r="CV141" i="3"/>
  <c r="BD141" i="3" s="1"/>
  <c r="CQ111" i="3"/>
  <c r="AY111" i="3" s="1"/>
  <c r="CU44" i="3"/>
  <c r="BC44" i="3" s="1"/>
  <c r="CS84" i="3"/>
  <c r="BA84" i="3" s="1"/>
  <c r="CO160" i="3"/>
  <c r="AW160" i="3" s="1"/>
  <c r="CO139" i="3"/>
  <c r="AW139" i="3" s="1"/>
  <c r="CV103" i="3"/>
  <c r="BD103" i="3" s="1"/>
  <c r="CQ115" i="3"/>
  <c r="AY115" i="3" s="1"/>
  <c r="CQ18" i="3"/>
  <c r="AY18" i="3" s="1"/>
  <c r="CT45" i="3"/>
  <c r="BB45" i="3" s="1"/>
  <c r="CV83" i="3"/>
  <c r="BD83" i="3" s="1"/>
  <c r="CQ77" i="3"/>
  <c r="AY77" i="3" s="1"/>
  <c r="CP163" i="3"/>
  <c r="AX163" i="3" s="1"/>
  <c r="CP77" i="3"/>
  <c r="AX77" i="3" s="1"/>
  <c r="CP98" i="3"/>
  <c r="AX98" i="3" s="1"/>
  <c r="CW166" i="3"/>
  <c r="BE166" i="3" s="1"/>
  <c r="CS16" i="3"/>
  <c r="BA16" i="3" s="1"/>
  <c r="CS188" i="3"/>
  <c r="BA188" i="3" s="1"/>
  <c r="CO175" i="3"/>
  <c r="AW175" i="3" s="1"/>
  <c r="CN55" i="3"/>
  <c r="AV55" i="3" s="1"/>
  <c r="CQ204" i="3"/>
  <c r="AY204" i="3" s="1"/>
  <c r="CP187" i="3"/>
  <c r="AX187" i="3" s="1"/>
  <c r="CP15" i="3"/>
  <c r="AX15" i="3" s="1"/>
  <c r="CQ162" i="3"/>
  <c r="AY162" i="3" s="1"/>
  <c r="CO27" i="3"/>
  <c r="AW27" i="3" s="1"/>
  <c r="CP198" i="3"/>
  <c r="AX198" i="3" s="1"/>
  <c r="CP76" i="3"/>
  <c r="AX76" i="3" s="1"/>
  <c r="CQ129" i="3"/>
  <c r="AY129" i="3" s="1"/>
  <c r="CW134" i="3"/>
  <c r="BE134" i="3" s="1"/>
  <c r="CP108" i="3"/>
  <c r="AX108" i="3" s="1"/>
  <c r="CQ187" i="3"/>
  <c r="AY187" i="3" s="1"/>
  <c r="CW163" i="3"/>
  <c r="BE163" i="3" s="1"/>
  <c r="CW137" i="3"/>
  <c r="BE137" i="3" s="1"/>
  <c r="CU97" i="3"/>
  <c r="BC97" i="3" s="1"/>
  <c r="CQ106" i="3"/>
  <c r="AY106" i="3" s="1"/>
  <c r="CV50" i="3"/>
  <c r="BD50" i="3" s="1"/>
  <c r="CR102" i="3"/>
  <c r="AZ102" i="3" s="1"/>
  <c r="CQ43" i="3"/>
  <c r="AY43" i="3" s="1"/>
  <c r="CU162" i="3"/>
  <c r="BC162" i="3" s="1"/>
  <c r="CP83" i="3"/>
  <c r="AX83" i="3" s="1"/>
  <c r="CO84" i="3"/>
  <c r="AW84" i="3" s="1"/>
  <c r="CU85" i="3"/>
  <c r="BC85" i="3" s="1"/>
  <c r="CP48" i="3"/>
  <c r="AX48" i="3" s="1"/>
  <c r="CU130" i="3"/>
  <c r="BC130" i="3" s="1"/>
  <c r="CQ203" i="3"/>
  <c r="AY203" i="3" s="1"/>
  <c r="CS14" i="3"/>
  <c r="BA14" i="3" s="1"/>
  <c r="CT142" i="3"/>
  <c r="BB142" i="3" s="1"/>
  <c r="CP115" i="3"/>
  <c r="AX115" i="3" s="1"/>
  <c r="CO162" i="3"/>
  <c r="AW162" i="3" s="1"/>
  <c r="CW83" i="3"/>
  <c r="BE83" i="3" s="1"/>
  <c r="CT161" i="3"/>
  <c r="BB161" i="3" s="1"/>
  <c r="CV79" i="3"/>
  <c r="BD79" i="3" s="1"/>
  <c r="CO112" i="3"/>
  <c r="AW112" i="3" s="1"/>
  <c r="CQ172" i="3"/>
  <c r="AY172" i="3" s="1"/>
  <c r="CN19" i="3"/>
  <c r="AV19" i="3" s="1"/>
  <c r="CN51" i="3"/>
  <c r="AV51" i="3" s="1"/>
  <c r="CS39" i="3"/>
  <c r="BA39" i="3" s="1"/>
  <c r="CR54" i="3"/>
  <c r="AZ54" i="3" s="1"/>
  <c r="CN137" i="3"/>
  <c r="AV137" i="3" s="1"/>
  <c r="CS107" i="3"/>
  <c r="BA107" i="3" s="1"/>
  <c r="CR53" i="3"/>
  <c r="AZ53" i="3" s="1"/>
  <c r="CU103" i="3"/>
  <c r="BC103" i="3" s="1"/>
  <c r="CO43" i="3"/>
  <c r="AW43" i="3" s="1"/>
  <c r="CP103" i="3"/>
  <c r="AX103" i="3" s="1"/>
  <c r="CT100" i="3"/>
  <c r="BB100" i="3" s="1"/>
  <c r="CO97" i="3"/>
  <c r="AW97" i="3" s="1"/>
  <c r="CR146" i="3"/>
  <c r="AZ146" i="3" s="1"/>
  <c r="CQ158" i="3"/>
  <c r="AY158" i="3" s="1"/>
  <c r="CS206" i="3"/>
  <c r="BA206" i="3" s="1"/>
  <c r="CQ134" i="3"/>
  <c r="AY134" i="3" s="1"/>
  <c r="CW67" i="3"/>
  <c r="BE67" i="3" s="1"/>
  <c r="CV206" i="3"/>
  <c r="BD206" i="3" s="1"/>
  <c r="CO98" i="3"/>
  <c r="AW98" i="3" s="1"/>
  <c r="CO68" i="3"/>
  <c r="AW68" i="3" s="1"/>
  <c r="CW18" i="3"/>
  <c r="BE18" i="3" s="1"/>
  <c r="CO145" i="3"/>
  <c r="AW145" i="3" s="1"/>
  <c r="CP199" i="3"/>
  <c r="AX199" i="3" s="1"/>
  <c r="CR69" i="3"/>
  <c r="AZ69" i="3" s="1"/>
  <c r="CW145" i="3"/>
  <c r="BE145" i="3" s="1"/>
  <c r="CS135" i="3"/>
  <c r="BA135" i="3" s="1"/>
  <c r="CP139" i="3"/>
  <c r="AX139" i="3" s="1"/>
  <c r="CR100" i="3"/>
  <c r="AZ100" i="3" s="1"/>
  <c r="CU57" i="3"/>
  <c r="BC57" i="3" s="1"/>
  <c r="CV115" i="3"/>
  <c r="BD115" i="3" s="1"/>
  <c r="CP143" i="3"/>
  <c r="AX143" i="3" s="1"/>
  <c r="CT48" i="3"/>
  <c r="BB48" i="3" s="1"/>
  <c r="CO86" i="3"/>
  <c r="AW86" i="3" s="1"/>
  <c r="CN129" i="3"/>
  <c r="AV129" i="3" s="1"/>
  <c r="CQ50" i="3"/>
  <c r="AY50" i="3" s="1"/>
  <c r="CN189" i="3"/>
  <c r="AV189" i="3" s="1"/>
  <c r="CT127" i="3"/>
  <c r="BB127" i="3" s="1"/>
  <c r="CN130" i="3"/>
  <c r="AV130" i="3" s="1"/>
  <c r="CS73" i="3"/>
  <c r="BA73" i="3" s="1"/>
  <c r="CU51" i="3"/>
  <c r="BC51" i="3" s="1"/>
  <c r="CW27" i="3"/>
  <c r="BE27" i="3" s="1"/>
  <c r="CO195" i="3"/>
  <c r="AW195" i="3" s="1"/>
  <c r="CV55" i="3"/>
  <c r="BD55" i="3" s="1"/>
  <c r="CP21" i="3"/>
  <c r="AX21" i="3" s="1"/>
  <c r="CS105" i="3"/>
  <c r="BA105" i="3" s="1"/>
  <c r="CN112" i="3"/>
  <c r="AV112" i="3" s="1"/>
  <c r="CR198" i="3"/>
  <c r="AZ198" i="3" s="1"/>
  <c r="CW100" i="3"/>
  <c r="BE100" i="3" s="1"/>
  <c r="CW45" i="3"/>
  <c r="BE45" i="3" s="1"/>
  <c r="CW70" i="3"/>
  <c r="BE70" i="3" s="1"/>
  <c r="CT106" i="3"/>
  <c r="BB106" i="3" s="1"/>
  <c r="CW69" i="3"/>
  <c r="BE69" i="3" s="1"/>
  <c r="CO49" i="3"/>
  <c r="AW49" i="3" s="1"/>
  <c r="CR190" i="3"/>
  <c r="AZ190" i="3" s="1"/>
  <c r="CS27" i="3"/>
  <c r="BA27" i="3" s="1"/>
  <c r="CN23" i="3"/>
  <c r="AV23" i="3" s="1"/>
  <c r="CT189" i="3"/>
  <c r="BB189" i="3" s="1"/>
  <c r="CV82" i="3"/>
  <c r="BD82" i="3" s="1"/>
  <c r="CV195" i="3"/>
  <c r="BD195" i="3" s="1"/>
  <c r="CV53" i="3"/>
  <c r="BD53" i="3" s="1"/>
  <c r="CW198" i="3"/>
  <c r="BE198" i="3" s="1"/>
  <c r="CQ143" i="3"/>
  <c r="AY143" i="3" s="1"/>
  <c r="CR79" i="3"/>
  <c r="AZ79" i="3" s="1"/>
  <c r="CS189" i="3"/>
  <c r="BA189" i="3" s="1"/>
  <c r="CV41" i="3"/>
  <c r="BD41" i="3" s="1"/>
  <c r="CV102" i="3"/>
  <c r="BD102" i="3" s="1"/>
  <c r="CU166" i="3"/>
  <c r="BC166" i="3" s="1"/>
  <c r="CV111" i="3"/>
  <c r="BD111" i="3" s="1"/>
  <c r="CN73" i="3"/>
  <c r="AV73" i="3" s="1"/>
  <c r="CN170" i="3"/>
  <c r="AV170" i="3" s="1"/>
  <c r="CV127" i="3"/>
  <c r="BD127" i="3" s="1"/>
  <c r="CN79" i="3"/>
  <c r="AV79" i="3" s="1"/>
  <c r="CT82" i="3"/>
  <c r="BB82" i="3" s="1"/>
  <c r="CO170" i="3"/>
  <c r="AW170" i="3" s="1"/>
  <c r="CP116" i="3"/>
  <c r="AX116" i="3" s="1"/>
  <c r="CV73" i="3"/>
  <c r="BD73" i="3" s="1"/>
  <c r="CS43" i="3"/>
  <c r="BA43" i="3" s="1"/>
  <c r="CO130" i="3"/>
  <c r="AW130" i="3" s="1"/>
  <c r="CT166" i="3"/>
  <c r="BB166" i="3" s="1"/>
  <c r="CQ45" i="3"/>
  <c r="AY45" i="3" s="1"/>
  <c r="CP195" i="3"/>
  <c r="AX195" i="3" s="1"/>
  <c r="CN144" i="3"/>
  <c r="AV144" i="3" s="1"/>
  <c r="CT107" i="3"/>
  <c r="BB107" i="3" s="1"/>
  <c r="CT133" i="3"/>
  <c r="BB133" i="3" s="1"/>
  <c r="CW38" i="3"/>
  <c r="BE38" i="3" s="1"/>
  <c r="CQ139" i="3"/>
  <c r="AY139" i="3" s="1"/>
  <c r="CT80" i="3"/>
  <c r="BB80" i="3" s="1"/>
  <c r="CV97" i="3"/>
  <c r="BD97" i="3" s="1"/>
  <c r="CN16" i="3"/>
  <c r="AV16" i="3" s="1"/>
  <c r="CT85" i="3"/>
  <c r="BB85" i="3" s="1"/>
  <c r="CU11" i="3"/>
  <c r="BC11" i="3" s="1"/>
  <c r="CW202" i="3"/>
  <c r="BE202" i="3" s="1"/>
  <c r="CV25" i="3"/>
  <c r="BD25" i="3" s="1"/>
  <c r="CP161" i="3"/>
  <c r="AX161" i="3" s="1"/>
  <c r="CW170" i="3"/>
  <c r="BE170" i="3" s="1"/>
  <c r="CO161" i="3"/>
  <c r="AW161" i="3" s="1"/>
  <c r="CT49" i="3"/>
  <c r="BB49" i="3" s="1"/>
  <c r="CU133" i="3"/>
  <c r="BC133" i="3" s="1"/>
  <c r="CR108" i="3"/>
  <c r="AZ108" i="3" s="1"/>
  <c r="CO74" i="3"/>
  <c r="AW74" i="3" s="1"/>
  <c r="CQ68" i="3"/>
  <c r="AY68" i="3" s="1"/>
  <c r="CQ176" i="3"/>
  <c r="AY176" i="3" s="1"/>
  <c r="CT143" i="3"/>
  <c r="BB143" i="3" s="1"/>
  <c r="CS109" i="3"/>
  <c r="BA109" i="3" s="1"/>
  <c r="CO71" i="3"/>
  <c r="AW71" i="3" s="1"/>
  <c r="CR82" i="3"/>
  <c r="AZ82" i="3" s="1"/>
  <c r="CP129" i="3"/>
  <c r="AX129" i="3" s="1"/>
  <c r="CS194" i="3"/>
  <c r="BA194" i="3" s="1"/>
  <c r="CU192" i="3"/>
  <c r="BC192" i="3" s="1"/>
  <c r="CW201" i="3"/>
  <c r="BE201" i="3" s="1"/>
  <c r="CS202" i="3"/>
  <c r="BA202" i="3" s="1"/>
  <c r="CU110" i="3"/>
  <c r="BC110" i="3" s="1"/>
  <c r="CV142" i="3"/>
  <c r="BD142" i="3" s="1"/>
  <c r="CT81" i="3"/>
  <c r="BB81" i="3" s="1"/>
  <c r="CR76" i="3"/>
  <c r="AZ76" i="3" s="1"/>
  <c r="CR49" i="3"/>
  <c r="AZ49" i="3" s="1"/>
  <c r="CO187" i="3"/>
  <c r="AW187" i="3" s="1"/>
  <c r="CW99" i="3"/>
  <c r="BE99" i="3" s="1"/>
  <c r="CO168" i="3"/>
  <c r="AW168" i="3" s="1"/>
  <c r="CU135" i="3"/>
  <c r="BC135" i="3" s="1"/>
  <c r="CO100" i="3"/>
  <c r="AW100" i="3" s="1"/>
  <c r="CO198" i="3"/>
  <c r="AW198" i="3" s="1"/>
  <c r="CT25" i="3"/>
  <c r="BB25" i="3" s="1"/>
  <c r="CS136" i="3"/>
  <c r="BA136" i="3" s="1"/>
  <c r="CQ75" i="3"/>
  <c r="AY75" i="3" s="1"/>
  <c r="CO81" i="3"/>
  <c r="AW81" i="3" s="1"/>
  <c r="CQ42" i="3"/>
  <c r="AY42" i="3" s="1"/>
  <c r="CS144" i="3"/>
  <c r="BA144" i="3" s="1"/>
  <c r="CR169" i="3"/>
  <c r="AZ169" i="3" s="1"/>
  <c r="CP86" i="3"/>
  <c r="AX86" i="3" s="1"/>
  <c r="CQ55" i="3"/>
  <c r="AY55" i="3" s="1"/>
  <c r="CO54" i="3"/>
  <c r="AW54" i="3" s="1"/>
  <c r="CS157" i="3"/>
  <c r="BA157" i="3" s="1"/>
  <c r="CP206" i="3"/>
  <c r="AX206" i="3" s="1"/>
  <c r="CQ157" i="3"/>
  <c r="AY157" i="3" s="1"/>
  <c r="CT138" i="3"/>
  <c r="BB138" i="3" s="1"/>
  <c r="CO200" i="3"/>
  <c r="AW200" i="3" s="1"/>
  <c r="CS45" i="3"/>
  <c r="BA45" i="3" s="1"/>
  <c r="CS137" i="3"/>
  <c r="BA137" i="3" s="1"/>
  <c r="CS114" i="3"/>
  <c r="BA114" i="3" s="1"/>
  <c r="CV205" i="3"/>
  <c r="BD205" i="3" s="1"/>
  <c r="CV48" i="3"/>
  <c r="BD48" i="3" s="1"/>
  <c r="CO164" i="3"/>
  <c r="AW164" i="3" s="1"/>
  <c r="CO146" i="3"/>
  <c r="AW146" i="3" s="1"/>
  <c r="CU137" i="3"/>
  <c r="BC137" i="3" s="1"/>
  <c r="CU198" i="3"/>
  <c r="BC198" i="3" s="1"/>
  <c r="CU191" i="3"/>
  <c r="BC191" i="3" s="1"/>
  <c r="CU56" i="3"/>
  <c r="BC56" i="3" s="1"/>
  <c r="CN171" i="3"/>
  <c r="AV171" i="3" s="1"/>
  <c r="CR133" i="3"/>
  <c r="AZ133" i="3" s="1"/>
  <c r="CV145" i="3"/>
  <c r="BD145" i="3" s="1"/>
  <c r="CV135" i="3"/>
  <c r="BD135" i="3" s="1"/>
  <c r="CR50" i="3"/>
  <c r="AZ50" i="3" s="1"/>
  <c r="CT13" i="3"/>
  <c r="BB13" i="3" s="1"/>
  <c r="CQ80" i="3"/>
  <c r="AY80" i="3" s="1"/>
  <c r="CN172" i="3"/>
  <c r="AV172" i="3" s="1"/>
  <c r="CV199" i="3"/>
  <c r="BD199" i="3" s="1"/>
  <c r="CN71" i="3"/>
  <c r="AV71" i="3" s="1"/>
  <c r="CU98" i="3"/>
  <c r="BC98" i="3" s="1"/>
  <c r="CP104" i="3"/>
  <c r="AX104" i="3" s="1"/>
  <c r="CW169" i="3"/>
  <c r="BE169" i="3" s="1"/>
  <c r="CS54" i="3"/>
  <c r="BA54" i="3" s="1"/>
  <c r="CN105" i="3"/>
  <c r="AV105" i="3" s="1"/>
  <c r="CR109" i="3"/>
  <c r="AZ109" i="3" s="1"/>
  <c r="CO23" i="3"/>
  <c r="AW23" i="3" s="1"/>
  <c r="CS170" i="3"/>
  <c r="BA170" i="3" s="1"/>
  <c r="CP140" i="3"/>
  <c r="AX140" i="3" s="1"/>
  <c r="CP19" i="3"/>
  <c r="AX19" i="3" s="1"/>
  <c r="CV74" i="3"/>
  <c r="BD74" i="3" s="1"/>
  <c r="CS142" i="3"/>
  <c r="BA142" i="3" s="1"/>
  <c r="CT43" i="3"/>
  <c r="BB43" i="3" s="1"/>
  <c r="CT97" i="3"/>
  <c r="BB97" i="3" s="1"/>
  <c r="CU27" i="3"/>
  <c r="BC27" i="3" s="1"/>
  <c r="CU26" i="3"/>
  <c r="BC26" i="3" s="1"/>
  <c r="CS199" i="3"/>
  <c r="BA199" i="3" s="1"/>
  <c r="CV45" i="3"/>
  <c r="BD45" i="3" s="1"/>
  <c r="CO72" i="3"/>
  <c r="AW72" i="3" s="1"/>
  <c r="CQ133" i="3"/>
  <c r="AY133" i="3" s="1"/>
  <c r="CS106" i="3"/>
  <c r="BA106" i="3" s="1"/>
  <c r="CS97" i="3"/>
  <c r="BA97" i="3" s="1"/>
  <c r="CR129" i="3"/>
  <c r="AZ129" i="3" s="1"/>
  <c r="CT68" i="3"/>
  <c r="BB68" i="3" s="1"/>
  <c r="CR104" i="3"/>
  <c r="AZ104" i="3" s="1"/>
  <c r="CQ197" i="3"/>
  <c r="AY197" i="3" s="1"/>
  <c r="CP12" i="3"/>
  <c r="AX12" i="3" s="1"/>
  <c r="CR52" i="3"/>
  <c r="AZ52" i="3" s="1"/>
  <c r="CO128" i="3"/>
  <c r="AW128" i="3" s="1"/>
  <c r="CU22" i="3"/>
  <c r="BC22" i="3" s="1"/>
  <c r="CV112" i="3"/>
  <c r="BD112" i="3" s="1"/>
  <c r="CT67" i="3"/>
  <c r="BB67" i="3" s="1"/>
  <c r="CN141" i="3"/>
  <c r="AV141" i="3" s="1"/>
  <c r="CR132" i="3"/>
  <c r="AZ132" i="3" s="1"/>
  <c r="CU42" i="3"/>
  <c r="BC42" i="3" s="1"/>
  <c r="CV130" i="3"/>
  <c r="BD130" i="3" s="1"/>
  <c r="CN54" i="3"/>
  <c r="AV54" i="3" s="1"/>
  <c r="CO103" i="3"/>
  <c r="AW103" i="3" s="1"/>
  <c r="CV54" i="3"/>
  <c r="BD54" i="3" s="1"/>
  <c r="CO24" i="3"/>
  <c r="AW24" i="3" s="1"/>
  <c r="CS80" i="3"/>
  <c r="BA80" i="3" s="1"/>
  <c r="CR200" i="3"/>
  <c r="AZ200" i="3" s="1"/>
  <c r="CW135" i="3"/>
  <c r="BE135" i="3" s="1"/>
  <c r="CV22" i="3"/>
  <c r="BD22" i="3" s="1"/>
  <c r="CV15" i="3"/>
  <c r="BD15" i="3" s="1"/>
  <c r="CV139" i="3"/>
  <c r="BD139" i="3" s="1"/>
  <c r="CU74" i="3"/>
  <c r="BC74" i="3" s="1"/>
  <c r="E12" i="3" l="1"/>
  <c r="AT11" i="3"/>
  <c r="Q12" i="3" l="1"/>
  <c r="R12" i="3" s="1"/>
  <c r="AT12" i="3"/>
  <c r="E14" i="3" l="1"/>
  <c r="Q13" i="3"/>
  <c r="R13" i="3" s="1"/>
  <c r="AT13" i="3"/>
  <c r="AD12" i="3"/>
  <c r="AE12" i="3"/>
  <c r="W12" i="3"/>
  <c r="X12" i="3"/>
  <c r="K13" i="7" s="1"/>
  <c r="Z12" i="3"/>
  <c r="M13" i="7" s="1"/>
  <c r="AI12" i="3"/>
  <c r="AA12" i="3"/>
  <c r="N13" i="7" s="1"/>
  <c r="AB12" i="3"/>
  <c r="O13" i="7" s="1"/>
  <c r="AG12" i="3"/>
  <c r="AF12" i="3"/>
  <c r="AJ12" i="3"/>
  <c r="AC12" i="3"/>
  <c r="P13" i="7" s="1"/>
  <c r="Y12" i="3"/>
  <c r="L13" i="7" s="1"/>
  <c r="AH12" i="3"/>
  <c r="AT14" i="3" l="1"/>
  <c r="E15" i="3"/>
  <c r="E16" i="3" s="1"/>
  <c r="Q14" i="3"/>
  <c r="R14" i="3" s="1"/>
  <c r="AI14" i="3" s="1"/>
  <c r="AK12" i="3"/>
  <c r="R13" i="7" s="1"/>
  <c r="AA13" i="3"/>
  <c r="AD13" i="3"/>
  <c r="AI13" i="3"/>
  <c r="AJ13" i="3"/>
  <c r="AF13" i="3"/>
  <c r="X13" i="3"/>
  <c r="AG13" i="3"/>
  <c r="AH13" i="3"/>
  <c r="AE13" i="3"/>
  <c r="Z13" i="3"/>
  <c r="AB13" i="3"/>
  <c r="AC13" i="3"/>
  <c r="Y13" i="3"/>
  <c r="W13" i="3"/>
  <c r="AK13" i="3" l="1"/>
  <c r="Q15" i="3"/>
  <c r="R15" i="3" s="1"/>
  <c r="AT15" i="3"/>
  <c r="AC14" i="3"/>
  <c r="P15" i="7" s="1"/>
  <c r="AF14" i="3"/>
  <c r="AE14" i="3"/>
  <c r="X14" i="3"/>
  <c r="K15" i="7" s="1"/>
  <c r="AG14" i="3"/>
  <c r="AJ14" i="3"/>
  <c r="Z14" i="3"/>
  <c r="M15" i="7" s="1"/>
  <c r="AD14" i="3"/>
  <c r="AB14" i="3"/>
  <c r="O15" i="7" s="1"/>
  <c r="W14" i="3"/>
  <c r="Y14" i="3"/>
  <c r="L15" i="7" s="1"/>
  <c r="AH14" i="3"/>
  <c r="AK14" i="3" s="1"/>
  <c r="R15" i="7" s="1"/>
  <c r="AA14" i="3"/>
  <c r="N15" i="7" s="1"/>
  <c r="W15" i="3" l="1"/>
  <c r="AC15" i="3"/>
  <c r="P16" i="7" s="1"/>
  <c r="AI15" i="3"/>
  <c r="AG15" i="3"/>
  <c r="Y15" i="3"/>
  <c r="L16" i="7" s="1"/>
  <c r="AH15" i="3"/>
  <c r="AK15" i="3" s="1"/>
  <c r="R16" i="7" s="1"/>
  <c r="AB15" i="3"/>
  <c r="O16" i="7" s="1"/>
  <c r="AE15" i="3"/>
  <c r="X15" i="3"/>
  <c r="K16" i="7" s="1"/>
  <c r="AD15" i="3"/>
  <c r="AJ15" i="3"/>
  <c r="AF15" i="3"/>
  <c r="Z15" i="3"/>
  <c r="M16" i="7" s="1"/>
  <c r="Q16" i="3"/>
  <c r="R16" i="3" s="1"/>
  <c r="E17" i="3"/>
  <c r="AT16" i="3"/>
  <c r="AA15" i="3"/>
  <c r="N16" i="7" s="1"/>
  <c r="AH16" i="3" l="1"/>
  <c r="Z16" i="3"/>
  <c r="M17" i="7" s="1"/>
  <c r="AG16" i="3"/>
  <c r="AD16" i="3"/>
  <c r="AE16" i="3"/>
  <c r="AF16" i="3"/>
  <c r="AC16" i="3"/>
  <c r="P17" i="7" s="1"/>
  <c r="AI16" i="3"/>
  <c r="AA16" i="3"/>
  <c r="N17" i="7" s="1"/>
  <c r="AB16" i="3"/>
  <c r="O17" i="7" s="1"/>
  <c r="AJ16" i="3"/>
  <c r="W16" i="3"/>
  <c r="Y16" i="3"/>
  <c r="L17" i="7" s="1"/>
  <c r="X16" i="3"/>
  <c r="K17" i="7" s="1"/>
  <c r="E18" i="3"/>
  <c r="Q17" i="3"/>
  <c r="R17" i="3" s="1"/>
  <c r="AT17" i="3"/>
  <c r="AK16" i="3" l="1"/>
  <c r="R17" i="7" s="1"/>
  <c r="Q18" i="3"/>
  <c r="R18" i="3" s="1"/>
  <c r="E19" i="3"/>
  <c r="AT18" i="3"/>
  <c r="W17" i="3"/>
  <c r="AI17" i="3"/>
  <c r="X17" i="3"/>
  <c r="K18" i="7" s="1"/>
  <c r="AE17" i="3"/>
  <c r="Y17" i="3"/>
  <c r="L18" i="7" s="1"/>
  <c r="AF17" i="3"/>
  <c r="AB17" i="3"/>
  <c r="O18" i="7" s="1"/>
  <c r="AA17" i="3"/>
  <c r="N18" i="7" s="1"/>
  <c r="AJ17" i="3"/>
  <c r="AG17" i="3"/>
  <c r="AD17" i="3"/>
  <c r="AH17" i="3"/>
  <c r="AK17" i="3" s="1"/>
  <c r="R18" i="7" s="1"/>
  <c r="AC17" i="3"/>
  <c r="P18" i="7" s="1"/>
  <c r="Z17" i="3"/>
  <c r="M18" i="7" s="1"/>
  <c r="X18" i="3" l="1"/>
  <c r="K19" i="7" s="1"/>
  <c r="AA18" i="3"/>
  <c r="N19" i="7" s="1"/>
  <c r="AF18" i="3"/>
  <c r="AJ18" i="3"/>
  <c r="W18" i="3"/>
  <c r="Y18" i="3"/>
  <c r="L19" i="7" s="1"/>
  <c r="AB18" i="3"/>
  <c r="O19" i="7" s="1"/>
  <c r="AD18" i="3"/>
  <c r="AG18" i="3"/>
  <c r="AH18" i="3"/>
  <c r="AK18" i="3" s="1"/>
  <c r="R19" i="7" s="1"/>
  <c r="AE18" i="3"/>
  <c r="AI18" i="3"/>
  <c r="Z18" i="3"/>
  <c r="M19" i="7" s="1"/>
  <c r="AC18" i="3"/>
  <c r="P19" i="7" s="1"/>
  <c r="AT19" i="3"/>
  <c r="E20" i="3"/>
  <c r="Q19" i="3"/>
  <c r="R19" i="3" s="1"/>
  <c r="Y19" i="3" l="1"/>
  <c r="L20" i="7" s="1"/>
  <c r="AJ19" i="3"/>
  <c r="AG19" i="3"/>
  <c r="AH19" i="3"/>
  <c r="AK19" i="3" s="1"/>
  <c r="R20" i="7" s="1"/>
  <c r="AA19" i="3"/>
  <c r="N20" i="7" s="1"/>
  <c r="AC19" i="3"/>
  <c r="P20" i="7" s="1"/>
  <c r="AI19" i="3"/>
  <c r="AE19" i="3"/>
  <c r="Z19" i="3"/>
  <c r="M20" i="7" s="1"/>
  <c r="W19" i="3"/>
  <c r="AF19" i="3"/>
  <c r="AB19" i="3"/>
  <c r="O20" i="7" s="1"/>
  <c r="X19" i="3"/>
  <c r="K20" i="7" s="1"/>
  <c r="AD19" i="3"/>
  <c r="E21" i="3"/>
  <c r="Q20" i="3"/>
  <c r="R20" i="3" s="1"/>
  <c r="AT20" i="3"/>
  <c r="X20" i="3" l="1"/>
  <c r="K21" i="7" s="1"/>
  <c r="AF20" i="3"/>
  <c r="AD20" i="3"/>
  <c r="Z20" i="3"/>
  <c r="M21" i="7" s="1"/>
  <c r="AE20" i="3"/>
  <c r="W20" i="3"/>
  <c r="AI20" i="3"/>
  <c r="Y20" i="3"/>
  <c r="L21" i="7" s="1"/>
  <c r="AC20" i="3"/>
  <c r="P21" i="7" s="1"/>
  <c r="AH20" i="3"/>
  <c r="AK20" i="3" s="1"/>
  <c r="R21" i="7" s="1"/>
  <c r="AB20" i="3"/>
  <c r="O21" i="7" s="1"/>
  <c r="AJ20" i="3"/>
  <c r="AG20" i="3"/>
  <c r="AA20" i="3"/>
  <c r="N21" i="7" s="1"/>
  <c r="E22" i="3"/>
  <c r="Q21" i="3"/>
  <c r="R21" i="3" s="1"/>
  <c r="AT21" i="3"/>
  <c r="AT22" i="3" l="1"/>
  <c r="Q22" i="3"/>
  <c r="R22" i="3" s="1"/>
  <c r="Y21" i="3"/>
  <c r="L22" i="7" s="1"/>
  <c r="Z21" i="3"/>
  <c r="M22" i="7" s="1"/>
  <c r="AF21" i="3"/>
  <c r="X21" i="3"/>
  <c r="K22" i="7" s="1"/>
  <c r="AG21" i="3"/>
  <c r="AI21" i="3"/>
  <c r="AJ21" i="3"/>
  <c r="AE21" i="3"/>
  <c r="AA21" i="3"/>
  <c r="N22" i="7" s="1"/>
  <c r="AH21" i="3"/>
  <c r="AK21" i="3" s="1"/>
  <c r="R22" i="7" s="1"/>
  <c r="W21" i="3"/>
  <c r="AD21" i="3"/>
  <c r="AC21" i="3"/>
  <c r="P22" i="7" s="1"/>
  <c r="AB21" i="3"/>
  <c r="O22" i="7" s="1"/>
  <c r="Q23" i="3" l="1"/>
  <c r="R23" i="3" s="1"/>
  <c r="E24" i="3"/>
  <c r="AT23" i="3"/>
  <c r="AF22" i="3"/>
  <c r="AH22" i="3"/>
  <c r="AK22" i="3" s="1"/>
  <c r="R23" i="7" s="1"/>
  <c r="AJ22" i="3"/>
  <c r="AB22" i="3"/>
  <c r="O23" i="7" s="1"/>
  <c r="AA22" i="3"/>
  <c r="N23" i="7" s="1"/>
  <c r="Z22" i="3"/>
  <c r="M23" i="7" s="1"/>
  <c r="X22" i="3"/>
  <c r="K23" i="7" s="1"/>
  <c r="Y22" i="3"/>
  <c r="L23" i="7" s="1"/>
  <c r="W22" i="3"/>
  <c r="AC22" i="3"/>
  <c r="P23" i="7" s="1"/>
  <c r="AD22" i="3"/>
  <c r="AE22" i="3"/>
  <c r="AG22" i="3"/>
  <c r="AI22" i="3"/>
  <c r="AH23" i="3" l="1"/>
  <c r="Z23" i="3"/>
  <c r="M24" i="7" s="1"/>
  <c r="AJ23" i="3"/>
  <c r="AA23" i="3"/>
  <c r="N24" i="7" s="1"/>
  <c r="AF23" i="3"/>
  <c r="AC23" i="3"/>
  <c r="P24" i="7" s="1"/>
  <c r="AB23" i="3"/>
  <c r="O24" i="7" s="1"/>
  <c r="X23" i="3"/>
  <c r="K24" i="7" s="1"/>
  <c r="Y23" i="3"/>
  <c r="L24" i="7" s="1"/>
  <c r="AI23" i="3"/>
  <c r="AE23" i="3"/>
  <c r="AG23" i="3"/>
  <c r="W23" i="3"/>
  <c r="AD23" i="3"/>
  <c r="Q24" i="3"/>
  <c r="R24" i="3" s="1"/>
  <c r="E25" i="3"/>
  <c r="AT24" i="3"/>
  <c r="AK23" i="3" l="1"/>
  <c r="R24" i="7" s="1"/>
  <c r="E26" i="3"/>
  <c r="Q25" i="3"/>
  <c r="R25" i="3" s="1"/>
  <c r="AT25" i="3"/>
  <c r="AD24" i="3"/>
  <c r="AB24" i="3"/>
  <c r="O25" i="7" s="1"/>
  <c r="AI24" i="3"/>
  <c r="AF24" i="3"/>
  <c r="AH24" i="3"/>
  <c r="AK24" i="3" s="1"/>
  <c r="R25" i="7" s="1"/>
  <c r="AJ24" i="3"/>
  <c r="AA24" i="3"/>
  <c r="N25" i="7" s="1"/>
  <c r="W24" i="3"/>
  <c r="Z24" i="3"/>
  <c r="M25" i="7" s="1"/>
  <c r="X24" i="3"/>
  <c r="K25" i="7" s="1"/>
  <c r="AG24" i="3"/>
  <c r="AC24" i="3"/>
  <c r="P25" i="7" s="1"/>
  <c r="AE24" i="3"/>
  <c r="Y24" i="3"/>
  <c r="L25" i="7" s="1"/>
  <c r="AT26" i="3" l="1"/>
  <c r="E27" i="3"/>
  <c r="Q26" i="3"/>
  <c r="R26" i="3" s="1"/>
  <c r="AE25" i="3"/>
  <c r="AF25" i="3"/>
  <c r="X25" i="3"/>
  <c r="K26" i="7" s="1"/>
  <c r="AC25" i="3"/>
  <c r="P26" i="7" s="1"/>
  <c r="AB25" i="3"/>
  <c r="O26" i="7" s="1"/>
  <c r="AD25" i="3"/>
  <c r="Z25" i="3"/>
  <c r="M26" i="7" s="1"/>
  <c r="Y25" i="3"/>
  <c r="L26" i="7" s="1"/>
  <c r="W25" i="3"/>
  <c r="AJ25" i="3"/>
  <c r="AA25" i="3"/>
  <c r="N26" i="7" s="1"/>
  <c r="AI25" i="3"/>
  <c r="AH25" i="3"/>
  <c r="AK25" i="3" s="1"/>
  <c r="R26" i="7" s="1"/>
  <c r="AG25" i="3"/>
  <c r="AG26" i="3" l="1"/>
  <c r="X26" i="3"/>
  <c r="K27" i="7" s="1"/>
  <c r="AF26" i="3"/>
  <c r="AJ26" i="3"/>
  <c r="AC26" i="3"/>
  <c r="P27" i="7" s="1"/>
  <c r="AD26" i="3"/>
  <c r="AA26" i="3"/>
  <c r="N27" i="7" s="1"/>
  <c r="Y26" i="3"/>
  <c r="L27" i="7" s="1"/>
  <c r="AE26" i="3"/>
  <c r="AH26" i="3"/>
  <c r="AK26" i="3" s="1"/>
  <c r="R27" i="7" s="1"/>
  <c r="AI26" i="3"/>
  <c r="Z26" i="3"/>
  <c r="M27" i="7" s="1"/>
  <c r="W26" i="3"/>
  <c r="Q27" i="3"/>
  <c r="R27" i="3" s="1"/>
  <c r="AI27" i="3" s="1"/>
  <c r="E28" i="3"/>
  <c r="AT27" i="3"/>
  <c r="AB26" i="3"/>
  <c r="O27" i="7" s="1"/>
  <c r="AH27" i="3" l="1"/>
  <c r="AK27" i="3" s="1"/>
  <c r="R28" i="7" s="1"/>
  <c r="AA27" i="3"/>
  <c r="N28" i="7" s="1"/>
  <c r="Y27" i="3"/>
  <c r="L28" i="7" s="1"/>
  <c r="AB27" i="3"/>
  <c r="O28" i="7" s="1"/>
  <c r="AJ27" i="3"/>
  <c r="AE27" i="3"/>
  <c r="X27" i="3"/>
  <c r="K28" i="7" s="1"/>
  <c r="AG27" i="3"/>
  <c r="W27" i="3"/>
  <c r="AD27" i="3"/>
  <c r="AC27" i="3"/>
  <c r="P28" i="7" s="1"/>
  <c r="AF27" i="3"/>
  <c r="Z27" i="3"/>
  <c r="M28" i="7" s="1"/>
  <c r="Q28" i="3"/>
  <c r="R28" i="3" s="1"/>
  <c r="E29" i="3"/>
  <c r="AT28" i="3"/>
  <c r="Z28" i="3" l="1"/>
  <c r="M29" i="7" s="1"/>
  <c r="AB28" i="3"/>
  <c r="O29" i="7" s="1"/>
  <c r="AI28" i="3"/>
  <c r="AJ28" i="3"/>
  <c r="AD28" i="3"/>
  <c r="AF28" i="3"/>
  <c r="X28" i="3"/>
  <c r="K29" i="7" s="1"/>
  <c r="AG28" i="3"/>
  <c r="AH28" i="3"/>
  <c r="AK28" i="3" s="1"/>
  <c r="R29" i="7" s="1"/>
  <c r="W28" i="3"/>
  <c r="AE28" i="3"/>
  <c r="AC28" i="3"/>
  <c r="P29" i="7" s="1"/>
  <c r="Y28" i="3"/>
  <c r="L29" i="7" s="1"/>
  <c r="AA28" i="3"/>
  <c r="N29" i="7" s="1"/>
  <c r="E30" i="3"/>
  <c r="Q29" i="3"/>
  <c r="R29" i="3" s="1"/>
  <c r="AT29" i="3"/>
  <c r="AT30" i="3" l="1"/>
  <c r="E31" i="3"/>
  <c r="Q30" i="3"/>
  <c r="R30" i="3" s="1"/>
  <c r="AH29" i="3"/>
  <c r="AK29" i="3" s="1"/>
  <c r="R30" i="7" s="1"/>
  <c r="AA29" i="3"/>
  <c r="N30" i="7" s="1"/>
  <c r="AE29" i="3"/>
  <c r="AF29" i="3"/>
  <c r="AJ29" i="3"/>
  <c r="AI29" i="3"/>
  <c r="X29" i="3"/>
  <c r="K30" i="7" s="1"/>
  <c r="AG29" i="3"/>
  <c r="AC29" i="3"/>
  <c r="P30" i="7" s="1"/>
  <c r="Y29" i="3"/>
  <c r="L30" i="7" s="1"/>
  <c r="Z29" i="3"/>
  <c r="M30" i="7" s="1"/>
  <c r="W29" i="3"/>
  <c r="AB29" i="3"/>
  <c r="O30" i="7" s="1"/>
  <c r="AD29" i="3"/>
  <c r="AT31" i="3" l="1"/>
  <c r="E32" i="3"/>
  <c r="Q31" i="3"/>
  <c r="R31" i="3" s="1"/>
  <c r="AF30" i="3"/>
  <c r="X30" i="3"/>
  <c r="K31" i="7" s="1"/>
  <c r="AE30" i="3"/>
  <c r="AG30" i="3"/>
  <c r="AD30" i="3"/>
  <c r="Z30" i="3"/>
  <c r="M31" i="7" s="1"/>
  <c r="AI30" i="3"/>
  <c r="AA30" i="3"/>
  <c r="N31" i="7" s="1"/>
  <c r="AC30" i="3"/>
  <c r="P31" i="7" s="1"/>
  <c r="AB30" i="3"/>
  <c r="O31" i="7" s="1"/>
  <c r="W30" i="3"/>
  <c r="Y30" i="3"/>
  <c r="L31" i="7" s="1"/>
  <c r="AH30" i="3"/>
  <c r="AK30" i="3" s="1"/>
  <c r="R31" i="7" s="1"/>
  <c r="AJ30" i="3"/>
  <c r="E33" i="3" l="1"/>
  <c r="Q32" i="3"/>
  <c r="R32" i="3" s="1"/>
  <c r="AT32" i="3"/>
  <c r="AJ31" i="3"/>
  <c r="AA31" i="3"/>
  <c r="N32" i="7" s="1"/>
  <c r="AF31" i="3"/>
  <c r="Z31" i="3"/>
  <c r="M32" i="7" s="1"/>
  <c r="AC31" i="3"/>
  <c r="P32" i="7" s="1"/>
  <c r="W31" i="3"/>
  <c r="Y31" i="3"/>
  <c r="L32" i="7" s="1"/>
  <c r="AH31" i="3"/>
  <c r="AK31" i="3" s="1"/>
  <c r="AG31" i="3"/>
  <c r="X31" i="3"/>
  <c r="K32" i="7" s="1"/>
  <c r="AD31" i="3"/>
  <c r="AB31" i="3"/>
  <c r="O32" i="7" s="1"/>
  <c r="AE31" i="3"/>
  <c r="AI31" i="3"/>
  <c r="E34" i="3" l="1"/>
  <c r="Q33" i="3"/>
  <c r="R33" i="3" s="1"/>
  <c r="AT33" i="3"/>
  <c r="AF32" i="3"/>
  <c r="Y32" i="3"/>
  <c r="L33" i="7" s="1"/>
  <c r="AE32" i="3"/>
  <c r="AD32" i="3"/>
  <c r="W32" i="3"/>
  <c r="AH32" i="3"/>
  <c r="AK32" i="3" s="1"/>
  <c r="AG32" i="3"/>
  <c r="AJ32" i="3"/>
  <c r="AI32" i="3"/>
  <c r="AA32" i="3"/>
  <c r="N33" i="7" s="1"/>
  <c r="AB32" i="3"/>
  <c r="O33" i="7" s="1"/>
  <c r="Z32" i="3"/>
  <c r="M33" i="7" s="1"/>
  <c r="X32" i="3"/>
  <c r="K33" i="7" s="1"/>
  <c r="AC32" i="3"/>
  <c r="P33" i="7" s="1"/>
  <c r="AI33" i="3" l="1"/>
  <c r="W33" i="3"/>
  <c r="AE33" i="3"/>
  <c r="AG33" i="3"/>
  <c r="AB33" i="3"/>
  <c r="O34" i="7" s="1"/>
  <c r="AD33" i="3"/>
  <c r="Y33" i="3"/>
  <c r="L34" i="7" s="1"/>
  <c r="Z33" i="3"/>
  <c r="M34" i="7" s="1"/>
  <c r="AH33" i="3"/>
  <c r="AK33" i="3" s="1"/>
  <c r="AJ33" i="3"/>
  <c r="AC33" i="3"/>
  <c r="P34" i="7" s="1"/>
  <c r="AA33" i="3"/>
  <c r="N34" i="7" s="1"/>
  <c r="X33" i="3"/>
  <c r="K34" i="7" s="1"/>
  <c r="AF33" i="3"/>
  <c r="Q34" i="3"/>
  <c r="R34" i="3" s="1"/>
  <c r="AT34" i="3"/>
  <c r="AE34" i="3"/>
  <c r="E35" i="3"/>
  <c r="Q35" i="3" l="1"/>
  <c r="R35" i="3" s="1"/>
  <c r="E36" i="3"/>
  <c r="AE35" i="3"/>
  <c r="AT35" i="3"/>
  <c r="AA34" i="3"/>
  <c r="N35" i="7" s="1"/>
  <c r="AC34" i="3"/>
  <c r="P35" i="7" s="1"/>
  <c r="X34" i="3"/>
  <c r="K35" i="7" s="1"/>
  <c r="W34" i="3"/>
  <c r="AB34" i="3"/>
  <c r="O35" i="7" s="1"/>
  <c r="Y34" i="3"/>
  <c r="L35" i="7" s="1"/>
  <c r="Z34" i="3"/>
  <c r="M35" i="7" s="1"/>
  <c r="AC35" i="3" l="1"/>
  <c r="P36" i="7" s="1"/>
  <c r="AA35" i="3"/>
  <c r="N36" i="7" s="1"/>
  <c r="X35" i="3"/>
  <c r="K36" i="7" s="1"/>
  <c r="Y35" i="3"/>
  <c r="L36" i="7" s="1"/>
  <c r="Z35" i="3"/>
  <c r="M36" i="7" s="1"/>
  <c r="AB35" i="3"/>
  <c r="O36" i="7" s="1"/>
  <c r="W35" i="3"/>
  <c r="AT36" i="3"/>
  <c r="E37" i="3"/>
  <c r="AE36" i="3"/>
  <c r="Q36" i="3"/>
  <c r="R36" i="3" s="1"/>
  <c r="AB36" i="3" s="1"/>
  <c r="O37" i="7" s="1"/>
  <c r="E38" i="3" l="1"/>
  <c r="Q37" i="3"/>
  <c r="R37" i="3" s="1"/>
  <c r="AT37" i="3"/>
  <c r="X36" i="3"/>
  <c r="K37" i="7" s="1"/>
  <c r="AC36" i="3"/>
  <c r="P37" i="7" s="1"/>
  <c r="AA36" i="3"/>
  <c r="N37" i="7" s="1"/>
  <c r="Y36" i="3"/>
  <c r="L37" i="7" s="1"/>
  <c r="Z36" i="3"/>
  <c r="M37" i="7" s="1"/>
  <c r="W36" i="3"/>
  <c r="Y37" i="3" l="1"/>
  <c r="L38" i="7" s="1"/>
  <c r="W37" i="3"/>
  <c r="AC37" i="3"/>
  <c r="P38" i="7" s="1"/>
  <c r="AA37" i="3"/>
  <c r="N38" i="7" s="1"/>
  <c r="X37" i="3"/>
  <c r="K38" i="7" s="1"/>
  <c r="AB37" i="3"/>
  <c r="O38" i="7" s="1"/>
  <c r="Z37" i="3"/>
  <c r="M38" i="7" s="1"/>
  <c r="Q38" i="3"/>
  <c r="R38" i="3" s="1"/>
  <c r="E39" i="3"/>
  <c r="AT38" i="3"/>
  <c r="Q39" i="3" l="1"/>
  <c r="R39" i="3" s="1"/>
  <c r="AT39" i="3"/>
  <c r="E40" i="3"/>
  <c r="AB38" i="3"/>
  <c r="O41" i="7" s="1"/>
  <c r="Z38" i="3"/>
  <c r="M41" i="7" s="1"/>
  <c r="W38" i="3"/>
  <c r="AA38" i="3"/>
  <c r="N41" i="7" s="1"/>
  <c r="Y38" i="3"/>
  <c r="L41" i="7" s="1"/>
  <c r="X38" i="3"/>
  <c r="K41" i="7" s="1"/>
  <c r="AC38" i="3"/>
  <c r="P41" i="7" s="1"/>
  <c r="X39" i="3" l="1"/>
  <c r="K42" i="7" s="1"/>
  <c r="AB39" i="3"/>
  <c r="O42" i="7" s="1"/>
  <c r="Z39" i="3"/>
  <c r="M42" i="7" s="1"/>
  <c r="AC39" i="3"/>
  <c r="P42" i="7" s="1"/>
  <c r="AA39" i="3"/>
  <c r="N42" i="7" s="1"/>
  <c r="Y39" i="3"/>
  <c r="L42" i="7" s="1"/>
  <c r="W39" i="3"/>
  <c r="Q40" i="3"/>
  <c r="R40" i="3" s="1"/>
  <c r="E41" i="3"/>
  <c r="AT40" i="3"/>
  <c r="E42" i="3" l="1"/>
  <c r="Q41" i="3"/>
  <c r="R41" i="3" s="1"/>
  <c r="AT41" i="3"/>
  <c r="Y40" i="3"/>
  <c r="L43" i="7" s="1"/>
  <c r="AA40" i="3"/>
  <c r="N43" i="7" s="1"/>
  <c r="W40" i="3"/>
  <c r="X40" i="3"/>
  <c r="K43" i="7" s="1"/>
  <c r="AC40" i="3"/>
  <c r="P43" i="7" s="1"/>
  <c r="AB40" i="3"/>
  <c r="O43" i="7" s="1"/>
  <c r="Z40" i="3"/>
  <c r="M43" i="7" s="1"/>
  <c r="Q42" i="3" l="1"/>
  <c r="R42" i="3" s="1"/>
  <c r="AT42" i="3"/>
  <c r="E43" i="3"/>
  <c r="W41" i="3"/>
  <c r="AC41" i="3"/>
  <c r="P44" i="7" s="1"/>
  <c r="X41" i="3"/>
  <c r="K44" i="7" s="1"/>
  <c r="AA41" i="3"/>
  <c r="N44" i="7" s="1"/>
  <c r="Z41" i="3"/>
  <c r="M44" i="7" s="1"/>
  <c r="Y41" i="3"/>
  <c r="L44" i="7" s="1"/>
  <c r="AB41" i="3"/>
  <c r="O44" i="7" s="1"/>
  <c r="AB42" i="3" l="1"/>
  <c r="O45" i="7" s="1"/>
  <c r="AC42" i="3"/>
  <c r="P45" i="7" s="1"/>
  <c r="AA42" i="3"/>
  <c r="N45" i="7" s="1"/>
  <c r="Z42" i="3"/>
  <c r="M45" i="7" s="1"/>
  <c r="W42" i="3"/>
  <c r="Y42" i="3"/>
  <c r="L45" i="7" s="1"/>
  <c r="X42" i="3"/>
  <c r="K45" i="7" s="1"/>
  <c r="AT43" i="3"/>
  <c r="E44" i="3"/>
  <c r="Q43" i="3"/>
  <c r="R43" i="3" s="1"/>
  <c r="E45" i="3" l="1"/>
  <c r="Q44" i="3"/>
  <c r="R44" i="3" s="1"/>
  <c r="AT44" i="3"/>
  <c r="W43" i="3"/>
  <c r="AA43" i="3"/>
  <c r="N46" i="7" s="1"/>
  <c r="AC43" i="3"/>
  <c r="P46" i="7" s="1"/>
  <c r="Z43" i="3"/>
  <c r="M46" i="7" s="1"/>
  <c r="AB43" i="3"/>
  <c r="O46" i="7" s="1"/>
  <c r="Y43" i="3"/>
  <c r="L46" i="7" s="1"/>
  <c r="X43" i="3"/>
  <c r="K46" i="7" s="1"/>
  <c r="W44" i="3" l="1"/>
  <c r="Y44" i="3"/>
  <c r="L47" i="7" s="1"/>
  <c r="X44" i="3"/>
  <c r="K47" i="7" s="1"/>
  <c r="AB44" i="3"/>
  <c r="O47" i="7" s="1"/>
  <c r="Z44" i="3"/>
  <c r="M47" i="7" s="1"/>
  <c r="AA44" i="3"/>
  <c r="N47" i="7" s="1"/>
  <c r="AC44" i="3"/>
  <c r="P47" i="7" s="1"/>
  <c r="E46" i="3"/>
  <c r="Q45" i="3"/>
  <c r="R45" i="3" s="1"/>
  <c r="AT45" i="3"/>
  <c r="Z45" i="3" l="1"/>
  <c r="M48" i="7" s="1"/>
  <c r="W45" i="3"/>
  <c r="Y45" i="3"/>
  <c r="L48" i="7" s="1"/>
  <c r="X45" i="3"/>
  <c r="K48" i="7" s="1"/>
  <c r="AB45" i="3"/>
  <c r="O48" i="7" s="1"/>
  <c r="AA45" i="3"/>
  <c r="N48" i="7" s="1"/>
  <c r="AC45" i="3"/>
  <c r="P48" i="7" s="1"/>
  <c r="Q46" i="3"/>
  <c r="R46" i="3" s="1"/>
  <c r="AT46" i="3"/>
  <c r="E47" i="3"/>
  <c r="AT47" i="3" l="1"/>
  <c r="E48" i="3"/>
  <c r="Q47" i="3"/>
  <c r="R47" i="3" s="1"/>
  <c r="Y46" i="3"/>
  <c r="L49" i="7" s="1"/>
  <c r="X46" i="3"/>
  <c r="K49" i="7" s="1"/>
  <c r="AC46" i="3"/>
  <c r="P49" i="7" s="1"/>
  <c r="AA46" i="3"/>
  <c r="N49" i="7" s="1"/>
  <c r="Z46" i="3"/>
  <c r="M49" i="7" s="1"/>
  <c r="W46" i="3"/>
  <c r="AB46" i="3"/>
  <c r="O49" i="7" s="1"/>
  <c r="E49" i="3" l="1"/>
  <c r="AT48" i="3"/>
  <c r="Q48" i="3"/>
  <c r="R48" i="3" s="1"/>
  <c r="AB47" i="3"/>
  <c r="O50" i="7" s="1"/>
  <c r="Y47" i="3"/>
  <c r="L50" i="7" s="1"/>
  <c r="AA47" i="3"/>
  <c r="N50" i="7" s="1"/>
  <c r="W47" i="3"/>
  <c r="AC47" i="3"/>
  <c r="P50" i="7" s="1"/>
  <c r="X47" i="3"/>
  <c r="K50" i="7" s="1"/>
  <c r="Z47" i="3"/>
  <c r="M50" i="7" s="1"/>
  <c r="E50" i="3" l="1"/>
  <c r="AT49" i="3"/>
  <c r="Q49" i="3"/>
  <c r="R49" i="3" s="1"/>
  <c r="AA48" i="3"/>
  <c r="N51" i="7" s="1"/>
  <c r="X48" i="3"/>
  <c r="K51" i="7" s="1"/>
  <c r="AC48" i="3"/>
  <c r="P51" i="7" s="1"/>
  <c r="W48" i="3"/>
  <c r="Y48" i="3"/>
  <c r="L51" i="7" s="1"/>
  <c r="AB48" i="3"/>
  <c r="O51" i="7" s="1"/>
  <c r="Z48" i="3"/>
  <c r="M51" i="7" s="1"/>
  <c r="W49" i="3" l="1"/>
  <c r="AB49" i="3"/>
  <c r="O52" i="7" s="1"/>
  <c r="AA49" i="3"/>
  <c r="N52" i="7" s="1"/>
  <c r="X49" i="3"/>
  <c r="K52" i="7" s="1"/>
  <c r="Y49" i="3"/>
  <c r="L52" i="7" s="1"/>
  <c r="Z49" i="3"/>
  <c r="M52" i="7" s="1"/>
  <c r="AC49" i="3"/>
  <c r="P52" i="7" s="1"/>
  <c r="Q50" i="3"/>
  <c r="R50" i="3" s="1"/>
  <c r="E51" i="3"/>
  <c r="AT50" i="3"/>
  <c r="AT51" i="3" l="1"/>
  <c r="E52" i="3"/>
  <c r="Q51" i="3"/>
  <c r="R51" i="3" s="1"/>
  <c r="Y50" i="3"/>
  <c r="L53" i="7" s="1"/>
  <c r="Z50" i="3"/>
  <c r="M53" i="7" s="1"/>
  <c r="X50" i="3"/>
  <c r="K53" i="7" s="1"/>
  <c r="W50" i="3"/>
  <c r="AC50" i="3"/>
  <c r="P53" i="7" s="1"/>
  <c r="AA50" i="3"/>
  <c r="N53" i="7" s="1"/>
  <c r="AB50" i="3"/>
  <c r="O53" i="7" s="1"/>
  <c r="E53" i="3" l="1"/>
  <c r="Q52" i="3"/>
  <c r="R52" i="3" s="1"/>
  <c r="AT52" i="3"/>
  <c r="X51" i="3"/>
  <c r="K54" i="7" s="1"/>
  <c r="AC51" i="3"/>
  <c r="P54" i="7" s="1"/>
  <c r="Z51" i="3"/>
  <c r="M54" i="7" s="1"/>
  <c r="Y51" i="3"/>
  <c r="L54" i="7" s="1"/>
  <c r="AA51" i="3"/>
  <c r="N54" i="7" s="1"/>
  <c r="W51" i="3"/>
  <c r="AB51" i="3"/>
  <c r="O54" i="7" s="1"/>
  <c r="E54" i="3" l="1"/>
  <c r="Q53" i="3"/>
  <c r="R53" i="3" s="1"/>
  <c r="AT53" i="3"/>
  <c r="W52" i="3"/>
  <c r="AA52" i="3"/>
  <c r="N55" i="7" s="1"/>
  <c r="Y52" i="3"/>
  <c r="L55" i="7" s="1"/>
  <c r="X52" i="3"/>
  <c r="K55" i="7" s="1"/>
  <c r="AC52" i="3"/>
  <c r="P55" i="7" s="1"/>
  <c r="AB52" i="3"/>
  <c r="O55" i="7" s="1"/>
  <c r="Z52" i="3"/>
  <c r="M55" i="7" s="1"/>
  <c r="Q54" i="3" l="1"/>
  <c r="R54" i="3" s="1"/>
  <c r="AT54" i="3"/>
  <c r="E55" i="3"/>
  <c r="X53" i="3"/>
  <c r="K56" i="7" s="1"/>
  <c r="Z53" i="3"/>
  <c r="M56" i="7" s="1"/>
  <c r="W53" i="3"/>
  <c r="AA53" i="3"/>
  <c r="N56" i="7" s="1"/>
  <c r="Y53" i="3"/>
  <c r="L56" i="7" s="1"/>
  <c r="AC53" i="3"/>
  <c r="P56" i="7" s="1"/>
  <c r="AB53" i="3"/>
  <c r="O56" i="7" s="1"/>
  <c r="Y54" i="3" l="1"/>
  <c r="L57" i="7" s="1"/>
  <c r="AC54" i="3"/>
  <c r="P57" i="7" s="1"/>
  <c r="AA54" i="3"/>
  <c r="N57" i="7" s="1"/>
  <c r="Z54" i="3"/>
  <c r="M57" i="7" s="1"/>
  <c r="W54" i="3"/>
  <c r="AB54" i="3"/>
  <c r="O57" i="7" s="1"/>
  <c r="X54" i="3"/>
  <c r="K57" i="7" s="1"/>
  <c r="AT55" i="3"/>
  <c r="E56" i="3"/>
  <c r="Q55" i="3"/>
  <c r="R55" i="3" s="1"/>
  <c r="Y55" i="3" l="1"/>
  <c r="L58" i="7" s="1"/>
  <c r="W55" i="3"/>
  <c r="AC55" i="3"/>
  <c r="P58" i="7" s="1"/>
  <c r="X55" i="3"/>
  <c r="K58" i="7" s="1"/>
  <c r="AB55" i="3"/>
  <c r="O58" i="7" s="1"/>
  <c r="Z55" i="3"/>
  <c r="M58" i="7" s="1"/>
  <c r="AA55" i="3"/>
  <c r="N58" i="7" s="1"/>
  <c r="E57" i="3"/>
  <c r="AT56" i="3"/>
  <c r="Q56" i="3"/>
  <c r="R56" i="3" s="1"/>
  <c r="X56" i="3" s="1"/>
  <c r="K59" i="7" s="1"/>
  <c r="Z56" i="3" l="1"/>
  <c r="M59" i="7" s="1"/>
  <c r="AA56" i="3"/>
  <c r="N59" i="7" s="1"/>
  <c r="W56" i="3"/>
  <c r="Y56" i="3"/>
  <c r="L59" i="7" s="1"/>
  <c r="AC56" i="3"/>
  <c r="P59" i="7" s="1"/>
  <c r="AB56" i="3"/>
  <c r="O59" i="7" s="1"/>
  <c r="E58" i="3"/>
  <c r="AT57" i="3"/>
  <c r="Q57" i="3"/>
  <c r="R57" i="3" s="1"/>
  <c r="Y57" i="3" l="1"/>
  <c r="L60" i="7" s="1"/>
  <c r="Z57" i="3"/>
  <c r="M60" i="7" s="1"/>
  <c r="AB57" i="3"/>
  <c r="O60" i="7" s="1"/>
  <c r="X57" i="3"/>
  <c r="K60" i="7" s="1"/>
  <c r="AC57" i="3"/>
  <c r="P60" i="7" s="1"/>
  <c r="AA57" i="3"/>
  <c r="N60" i="7" s="1"/>
  <c r="W57" i="3"/>
  <c r="Q58" i="3"/>
  <c r="R58" i="3" s="1"/>
  <c r="AT58" i="3"/>
  <c r="E59" i="3"/>
  <c r="AT59" i="3" l="1"/>
  <c r="E60" i="3"/>
  <c r="Q59" i="3"/>
  <c r="R59" i="3" s="1"/>
  <c r="W58" i="3"/>
  <c r="AB58" i="3"/>
  <c r="O61" i="7" s="1"/>
  <c r="X58" i="3"/>
  <c r="K61" i="7" s="1"/>
  <c r="Y58" i="3"/>
  <c r="L61" i="7" s="1"/>
  <c r="Z58" i="3"/>
  <c r="M61" i="7" s="1"/>
  <c r="AC58" i="3"/>
  <c r="P61" i="7" s="1"/>
  <c r="AA58" i="3"/>
  <c r="N61" i="7" s="1"/>
  <c r="E61" i="3" l="1"/>
  <c r="Q60" i="3"/>
  <c r="R60" i="3" s="1"/>
  <c r="AT60" i="3"/>
  <c r="Z59" i="3"/>
  <c r="M62" i="7" s="1"/>
  <c r="AA59" i="3"/>
  <c r="N62" i="7" s="1"/>
  <c r="AC59" i="3"/>
  <c r="P62" i="7" s="1"/>
  <c r="AB59" i="3"/>
  <c r="O62" i="7" s="1"/>
  <c r="W59" i="3"/>
  <c r="X59" i="3"/>
  <c r="K62" i="7" s="1"/>
  <c r="Y59" i="3"/>
  <c r="L62" i="7" s="1"/>
  <c r="E62" i="3" l="1"/>
  <c r="AT61" i="3"/>
  <c r="Q61" i="3"/>
  <c r="R61" i="3" s="1"/>
  <c r="X60" i="3"/>
  <c r="K63" i="7" s="1"/>
  <c r="W60" i="3"/>
  <c r="AB60" i="3"/>
  <c r="O63" i="7" s="1"/>
  <c r="Y60" i="3"/>
  <c r="L63" i="7" s="1"/>
  <c r="Z60" i="3"/>
  <c r="M63" i="7" s="1"/>
  <c r="AC60" i="3"/>
  <c r="P63" i="7" s="1"/>
  <c r="AA60" i="3"/>
  <c r="N63" i="7" s="1"/>
  <c r="E63" i="3" l="1"/>
  <c r="AT62" i="3"/>
  <c r="Q62" i="3"/>
  <c r="R62" i="3" s="1"/>
  <c r="Y61" i="3"/>
  <c r="L64" i="7" s="1"/>
  <c r="X61" i="3"/>
  <c r="K64" i="7" s="1"/>
  <c r="AA61" i="3"/>
  <c r="N64" i="7" s="1"/>
  <c r="Z61" i="3"/>
  <c r="M64" i="7" s="1"/>
  <c r="AC61" i="3"/>
  <c r="P64" i="7" s="1"/>
  <c r="AB61" i="3"/>
  <c r="O64" i="7" s="1"/>
  <c r="W61" i="3"/>
  <c r="E64" i="3" l="1"/>
  <c r="Q63" i="3"/>
  <c r="R63" i="3" s="1"/>
  <c r="AT63" i="3"/>
  <c r="AB62" i="3"/>
  <c r="O65" i="7" s="1"/>
  <c r="AC62" i="3"/>
  <c r="P65" i="7" s="1"/>
  <c r="AA62" i="3"/>
  <c r="N65" i="7" s="1"/>
  <c r="Z62" i="3"/>
  <c r="M65" i="7" s="1"/>
  <c r="X62" i="3"/>
  <c r="K65" i="7" s="1"/>
  <c r="Y62" i="3"/>
  <c r="L65" i="7" s="1"/>
  <c r="W62" i="3"/>
  <c r="Y63" i="3" l="1"/>
  <c r="L66" i="7" s="1"/>
  <c r="AC63" i="3"/>
  <c r="P66" i="7" s="1"/>
  <c r="W63" i="3"/>
  <c r="AB63" i="3"/>
  <c r="O66" i="7" s="1"/>
  <c r="AA63" i="3"/>
  <c r="N66" i="7" s="1"/>
  <c r="X63" i="3"/>
  <c r="K66" i="7" s="1"/>
  <c r="Z63" i="3"/>
  <c r="M66" i="7" s="1"/>
  <c r="E65" i="3"/>
  <c r="Q64" i="3"/>
  <c r="R64" i="3" s="1"/>
  <c r="AT64" i="3"/>
  <c r="Y64" i="3" l="1"/>
  <c r="L67" i="7" s="1"/>
  <c r="AB64" i="3"/>
  <c r="O67" i="7" s="1"/>
  <c r="W64" i="3"/>
  <c r="AC64" i="3"/>
  <c r="P67" i="7" s="1"/>
  <c r="AA64" i="3"/>
  <c r="N67" i="7" s="1"/>
  <c r="X64" i="3"/>
  <c r="K67" i="7" s="1"/>
  <c r="Z64" i="3"/>
  <c r="M67" i="7" s="1"/>
  <c r="E66" i="3"/>
  <c r="AT65" i="3"/>
  <c r="Q65" i="3"/>
  <c r="R65" i="3" s="1"/>
  <c r="X65" i="3" l="1"/>
  <c r="K68" i="7" s="1"/>
  <c r="Z65" i="3"/>
  <c r="M68" i="7" s="1"/>
  <c r="AB65" i="3"/>
  <c r="O68" i="7" s="1"/>
  <c r="W65" i="3"/>
  <c r="Y65" i="3"/>
  <c r="L68" i="7" s="1"/>
  <c r="AC65" i="3"/>
  <c r="P68" i="7" s="1"/>
  <c r="AA65" i="3"/>
  <c r="N68" i="7" s="1"/>
  <c r="E67" i="3"/>
  <c r="AT66" i="3"/>
  <c r="Q66" i="3"/>
  <c r="R66" i="3" s="1"/>
  <c r="AA66" i="3" s="1"/>
  <c r="N69" i="7" s="1"/>
  <c r="E68" i="3" l="1"/>
  <c r="Q67" i="3"/>
  <c r="R67" i="3" s="1"/>
  <c r="AT67" i="3"/>
  <c r="W66" i="3"/>
  <c r="Y66" i="3"/>
  <c r="L69" i="7" s="1"/>
  <c r="AB66" i="3"/>
  <c r="O69" i="7" s="1"/>
  <c r="AC66" i="3"/>
  <c r="P69" i="7" s="1"/>
  <c r="Z66" i="3"/>
  <c r="M69" i="7" s="1"/>
  <c r="X66" i="3"/>
  <c r="K69" i="7" s="1"/>
  <c r="E69" i="3" l="1"/>
  <c r="Q68" i="3"/>
  <c r="R68" i="3" s="1"/>
  <c r="AT68" i="3"/>
  <c r="Y67" i="3"/>
  <c r="L70" i="7" s="1"/>
  <c r="AC67" i="3"/>
  <c r="P70" i="7" s="1"/>
  <c r="AA67" i="3"/>
  <c r="N70" i="7" s="1"/>
  <c r="Z67" i="3"/>
  <c r="M70" i="7" s="1"/>
  <c r="AB67" i="3"/>
  <c r="O70" i="7" s="1"/>
  <c r="W67" i="3"/>
  <c r="X67" i="3"/>
  <c r="K70" i="7" s="1"/>
  <c r="E70" i="3" l="1"/>
  <c r="Q69" i="3"/>
  <c r="R69" i="3" s="1"/>
  <c r="AT69" i="3"/>
  <c r="Z68" i="3"/>
  <c r="M71" i="7" s="1"/>
  <c r="AC68" i="3"/>
  <c r="P71" i="7" s="1"/>
  <c r="AB68" i="3"/>
  <c r="O71" i="7" s="1"/>
  <c r="W68" i="3"/>
  <c r="AA68" i="3"/>
  <c r="N71" i="7" s="1"/>
  <c r="Y68" i="3"/>
  <c r="L71" i="7" s="1"/>
  <c r="X68" i="3"/>
  <c r="K71" i="7" s="1"/>
  <c r="E71" i="3" l="1"/>
  <c r="AT70" i="3"/>
  <c r="Q70" i="3"/>
  <c r="R70" i="3" s="1"/>
  <c r="Y69" i="3"/>
  <c r="L72" i="7" s="1"/>
  <c r="W69" i="3"/>
  <c r="Z69" i="3"/>
  <c r="M72" i="7" s="1"/>
  <c r="X69" i="3"/>
  <c r="K72" i="7" s="1"/>
  <c r="AB69" i="3"/>
  <c r="O72" i="7" s="1"/>
  <c r="AA69" i="3"/>
  <c r="N72" i="7" s="1"/>
  <c r="AC69" i="3"/>
  <c r="P72" i="7" s="1"/>
  <c r="E72" i="3" l="1"/>
  <c r="Q71" i="3"/>
  <c r="R71" i="3" s="1"/>
  <c r="AT71" i="3"/>
  <c r="X70" i="3"/>
  <c r="K73" i="7" s="1"/>
  <c r="AB70" i="3"/>
  <c r="O73" i="7" s="1"/>
  <c r="Z70" i="3"/>
  <c r="M73" i="7" s="1"/>
  <c r="Y70" i="3"/>
  <c r="L73" i="7" s="1"/>
  <c r="W70" i="3"/>
  <c r="AC70" i="3"/>
  <c r="P73" i="7" s="1"/>
  <c r="AA70" i="3"/>
  <c r="N73" i="7" s="1"/>
  <c r="E73" i="3" l="1"/>
  <c r="Q72" i="3"/>
  <c r="R72" i="3" s="1"/>
  <c r="AT72" i="3"/>
  <c r="AC71" i="3"/>
  <c r="P74" i="7" s="1"/>
  <c r="X71" i="3"/>
  <c r="K74" i="7" s="1"/>
  <c r="Z71" i="3"/>
  <c r="M74" i="7" s="1"/>
  <c r="AB71" i="3"/>
  <c r="O74" i="7" s="1"/>
  <c r="W71" i="3"/>
  <c r="AA71" i="3"/>
  <c r="N74" i="7" s="1"/>
  <c r="Y71" i="3"/>
  <c r="L74" i="7" s="1"/>
  <c r="E74" i="3" l="1"/>
  <c r="AT73" i="3"/>
  <c r="Q73" i="3"/>
  <c r="R73" i="3" s="1"/>
  <c r="AB73" i="3" s="1"/>
  <c r="O78" i="7" s="1"/>
  <c r="AA72" i="3"/>
  <c r="N75" i="7" s="1"/>
  <c r="X72" i="3"/>
  <c r="K75" i="7" s="1"/>
  <c r="AB72" i="3"/>
  <c r="O75" i="7" s="1"/>
  <c r="W72" i="3"/>
  <c r="AC72" i="3"/>
  <c r="P75" i="7" s="1"/>
  <c r="Y72" i="3"/>
  <c r="L75" i="7" s="1"/>
  <c r="Z72" i="3"/>
  <c r="M75" i="7" s="1"/>
  <c r="AT74" i="3" l="1"/>
  <c r="E75" i="3"/>
  <c r="Q74" i="3"/>
  <c r="R74" i="3" s="1"/>
  <c r="Z73" i="3"/>
  <c r="M78" i="7" s="1"/>
  <c r="AA73" i="3"/>
  <c r="N78" i="7" s="1"/>
  <c r="AC73" i="3"/>
  <c r="P78" i="7" s="1"/>
  <c r="W73" i="3"/>
  <c r="X73" i="3"/>
  <c r="K78" i="7" s="1"/>
  <c r="Y73" i="3"/>
  <c r="L78" i="7" s="1"/>
  <c r="E76" i="3" l="1"/>
  <c r="Q75" i="3"/>
  <c r="R75" i="3" s="1"/>
  <c r="AT75" i="3"/>
  <c r="X74" i="3"/>
  <c r="K79" i="7" s="1"/>
  <c r="AB74" i="3"/>
  <c r="O79" i="7" s="1"/>
  <c r="Z74" i="3"/>
  <c r="M79" i="7" s="1"/>
  <c r="AA74" i="3"/>
  <c r="N79" i="7" s="1"/>
  <c r="W74" i="3"/>
  <c r="AC74" i="3"/>
  <c r="P79" i="7" s="1"/>
  <c r="Y74" i="3"/>
  <c r="L79" i="7" s="1"/>
  <c r="E77" i="3" l="1"/>
  <c r="AT76" i="3"/>
  <c r="Q76" i="3"/>
  <c r="R76" i="3" s="1"/>
  <c r="Y75" i="3"/>
  <c r="L80" i="7" s="1"/>
  <c r="W75" i="3"/>
  <c r="AA75" i="3"/>
  <c r="N80" i="7" s="1"/>
  <c r="AC75" i="3"/>
  <c r="P80" i="7" s="1"/>
  <c r="AB75" i="3"/>
  <c r="O80" i="7" s="1"/>
  <c r="X75" i="3"/>
  <c r="K80" i="7" s="1"/>
  <c r="Z75" i="3"/>
  <c r="M80" i="7" s="1"/>
  <c r="E78" i="3" l="1"/>
  <c r="Q77" i="3"/>
  <c r="R77" i="3" s="1"/>
  <c r="AT77" i="3"/>
  <c r="AB76" i="3"/>
  <c r="O81" i="7" s="1"/>
  <c r="W76" i="3"/>
  <c r="AC76" i="3"/>
  <c r="P81" i="7" s="1"/>
  <c r="X76" i="3"/>
  <c r="K81" i="7" s="1"/>
  <c r="AA76" i="3"/>
  <c r="N81" i="7" s="1"/>
  <c r="Z76" i="3"/>
  <c r="M81" i="7" s="1"/>
  <c r="Y76" i="3"/>
  <c r="L81" i="7" s="1"/>
  <c r="AT78" i="3" l="1"/>
  <c r="E79" i="3"/>
  <c r="Q78" i="3"/>
  <c r="R78" i="3" s="1"/>
  <c r="AB77" i="3"/>
  <c r="O82" i="7" s="1"/>
  <c r="AA77" i="3"/>
  <c r="N82" i="7" s="1"/>
  <c r="X77" i="3"/>
  <c r="K82" i="7" s="1"/>
  <c r="W77" i="3"/>
  <c r="AC77" i="3"/>
  <c r="P82" i="7" s="1"/>
  <c r="Z77" i="3"/>
  <c r="M82" i="7" s="1"/>
  <c r="Y77" i="3"/>
  <c r="L82" i="7" s="1"/>
  <c r="AB78" i="3" l="1"/>
  <c r="O83" i="7" s="1"/>
  <c r="Z78" i="3"/>
  <c r="M83" i="7" s="1"/>
  <c r="X78" i="3"/>
  <c r="K83" i="7" s="1"/>
  <c r="AC78" i="3"/>
  <c r="P83" i="7" s="1"/>
  <c r="W78" i="3"/>
  <c r="Y78" i="3"/>
  <c r="L83" i="7" s="1"/>
  <c r="AA78" i="3"/>
  <c r="N83" i="7" s="1"/>
  <c r="E80" i="3"/>
  <c r="AT79" i="3"/>
  <c r="Q79" i="3"/>
  <c r="R79" i="3" s="1"/>
  <c r="E81" i="3" l="1"/>
  <c r="AT80" i="3"/>
  <c r="Q80" i="3"/>
  <c r="R80" i="3" s="1"/>
  <c r="AB79" i="3"/>
  <c r="O84" i="7" s="1"/>
  <c r="Y79" i="3"/>
  <c r="L84" i="7" s="1"/>
  <c r="Z79" i="3"/>
  <c r="M84" i="7" s="1"/>
  <c r="W79" i="3"/>
  <c r="X79" i="3"/>
  <c r="K84" i="7" s="1"/>
  <c r="AC79" i="3"/>
  <c r="P84" i="7" s="1"/>
  <c r="AA79" i="3"/>
  <c r="N84" i="7" s="1"/>
  <c r="AA80" i="3" l="1"/>
  <c r="N85" i="7" s="1"/>
  <c r="W80" i="3"/>
  <c r="AC80" i="3"/>
  <c r="P85" i="7" s="1"/>
  <c r="X80" i="3"/>
  <c r="K85" i="7" s="1"/>
  <c r="AB80" i="3"/>
  <c r="O85" i="7" s="1"/>
  <c r="Z80" i="3"/>
  <c r="M85" i="7" s="1"/>
  <c r="Y80" i="3"/>
  <c r="L85" i="7" s="1"/>
  <c r="E82" i="3"/>
  <c r="Q81" i="3"/>
  <c r="R81" i="3" s="1"/>
  <c r="AT81" i="3"/>
  <c r="E83" i="3" l="1"/>
  <c r="Q82" i="3"/>
  <c r="R82" i="3" s="1"/>
  <c r="AT82" i="3"/>
  <c r="AA81" i="3"/>
  <c r="N86" i="7" s="1"/>
  <c r="AC81" i="3"/>
  <c r="P86" i="7" s="1"/>
  <c r="X81" i="3"/>
  <c r="K86" i="7" s="1"/>
  <c r="Z81" i="3"/>
  <c r="M86" i="7" s="1"/>
  <c r="AB81" i="3"/>
  <c r="O86" i="7" s="1"/>
  <c r="Y81" i="3"/>
  <c r="L86" i="7" s="1"/>
  <c r="W81" i="3"/>
  <c r="E84" i="3" l="1"/>
  <c r="Q83" i="3"/>
  <c r="R83" i="3" s="1"/>
  <c r="AT83" i="3"/>
  <c r="AC82" i="3"/>
  <c r="P87" i="7" s="1"/>
  <c r="X82" i="3"/>
  <c r="K87" i="7" s="1"/>
  <c r="Z82" i="3"/>
  <c r="M87" i="7" s="1"/>
  <c r="AB82" i="3"/>
  <c r="O87" i="7" s="1"/>
  <c r="Y82" i="3"/>
  <c r="L87" i="7" s="1"/>
  <c r="AA82" i="3"/>
  <c r="N87" i="7" s="1"/>
  <c r="W82" i="3"/>
  <c r="E85" i="3" l="1"/>
  <c r="AT84" i="3"/>
  <c r="Q84" i="3"/>
  <c r="R84" i="3" s="1"/>
  <c r="Y83" i="3"/>
  <c r="L88" i="7" s="1"/>
  <c r="AC83" i="3"/>
  <c r="P88" i="7" s="1"/>
  <c r="AA83" i="3"/>
  <c r="N88" i="7" s="1"/>
  <c r="W83" i="3"/>
  <c r="Z83" i="3"/>
  <c r="M88" i="7" s="1"/>
  <c r="AB83" i="3"/>
  <c r="O88" i="7" s="1"/>
  <c r="X83" i="3"/>
  <c r="K88" i="7" s="1"/>
  <c r="W84" i="3" l="1"/>
  <c r="AA84" i="3"/>
  <c r="N89" i="7" s="1"/>
  <c r="X84" i="3"/>
  <c r="K89" i="7" s="1"/>
  <c r="Z84" i="3"/>
  <c r="M89" i="7" s="1"/>
  <c r="AB84" i="3"/>
  <c r="O89" i="7" s="1"/>
  <c r="Y84" i="3"/>
  <c r="L89" i="7" s="1"/>
  <c r="AC84" i="3"/>
  <c r="P89" i="7" s="1"/>
  <c r="E86" i="3"/>
  <c r="Q85" i="3"/>
  <c r="R85" i="3" s="1"/>
  <c r="AT85" i="3"/>
  <c r="Q86" i="3" l="1"/>
  <c r="R86" i="3" s="1"/>
  <c r="E87" i="3"/>
  <c r="AT86" i="3"/>
  <c r="Z85" i="3"/>
  <c r="M90" i="7" s="1"/>
  <c r="AB85" i="3"/>
  <c r="O90" i="7" s="1"/>
  <c r="AA85" i="3"/>
  <c r="N90" i="7" s="1"/>
  <c r="W85" i="3"/>
  <c r="X85" i="3"/>
  <c r="K90" i="7" s="1"/>
  <c r="Y85" i="3"/>
  <c r="L90" i="7" s="1"/>
  <c r="AC85" i="3"/>
  <c r="P90" i="7" s="1"/>
  <c r="AA86" i="3" l="1"/>
  <c r="N91" i="7" s="1"/>
  <c r="Z86" i="3"/>
  <c r="M91" i="7" s="1"/>
  <c r="X86" i="3"/>
  <c r="K91" i="7" s="1"/>
  <c r="AC86" i="3"/>
  <c r="P91" i="7" s="1"/>
  <c r="AB86" i="3"/>
  <c r="O91" i="7" s="1"/>
  <c r="Y86" i="3"/>
  <c r="L91" i="7" s="1"/>
  <c r="W86" i="3"/>
  <c r="E88" i="3"/>
  <c r="AT87" i="3"/>
  <c r="Q87" i="3"/>
  <c r="R87" i="3" s="1"/>
  <c r="E89" i="3" l="1"/>
  <c r="AT88" i="3"/>
  <c r="Q88" i="3"/>
  <c r="R88" i="3" s="1"/>
  <c r="Z87" i="3"/>
  <c r="M92" i="7" s="1"/>
  <c r="AC87" i="3"/>
  <c r="P92" i="7" s="1"/>
  <c r="Y87" i="3"/>
  <c r="L92" i="7" s="1"/>
  <c r="AB87" i="3"/>
  <c r="O92" i="7" s="1"/>
  <c r="X87" i="3"/>
  <c r="K92" i="7" s="1"/>
  <c r="AA87" i="3"/>
  <c r="N92" i="7" s="1"/>
  <c r="W87" i="3"/>
  <c r="Z88" i="3" l="1"/>
  <c r="M93" i="7" s="1"/>
  <c r="AA88" i="3"/>
  <c r="N93" i="7" s="1"/>
  <c r="AB88" i="3"/>
  <c r="O93" i="7" s="1"/>
  <c r="Y88" i="3"/>
  <c r="L93" i="7" s="1"/>
  <c r="AC88" i="3"/>
  <c r="P93" i="7" s="1"/>
  <c r="W88" i="3"/>
  <c r="X88" i="3"/>
  <c r="K93" i="7" s="1"/>
  <c r="E90" i="3"/>
  <c r="Q89" i="3"/>
  <c r="R89" i="3" s="1"/>
  <c r="AT89" i="3"/>
  <c r="Q90" i="3" l="1"/>
  <c r="R90" i="3" s="1"/>
  <c r="E91" i="3"/>
  <c r="AT90" i="3"/>
  <c r="W89" i="3"/>
  <c r="Z89" i="3"/>
  <c r="M94" i="7" s="1"/>
  <c r="AB89" i="3"/>
  <c r="O94" i="7" s="1"/>
  <c r="X89" i="3"/>
  <c r="K94" i="7" s="1"/>
  <c r="Y89" i="3"/>
  <c r="L94" i="7" s="1"/>
  <c r="AC89" i="3"/>
  <c r="P94" i="7" s="1"/>
  <c r="AA89" i="3"/>
  <c r="N94" i="7" s="1"/>
  <c r="Y90" i="3" l="1"/>
  <c r="L95" i="7" s="1"/>
  <c r="Z90" i="3"/>
  <c r="M95" i="7" s="1"/>
  <c r="AB90" i="3"/>
  <c r="O95" i="7" s="1"/>
  <c r="X90" i="3"/>
  <c r="K95" i="7" s="1"/>
  <c r="W90" i="3"/>
  <c r="AA90" i="3"/>
  <c r="N95" i="7" s="1"/>
  <c r="AC90" i="3"/>
  <c r="P95" i="7" s="1"/>
  <c r="E92" i="3"/>
  <c r="AT91" i="3"/>
  <c r="Q91" i="3"/>
  <c r="R91" i="3" s="1"/>
  <c r="E93" i="3" l="1"/>
  <c r="AT92" i="3"/>
  <c r="Q92" i="3"/>
  <c r="R92" i="3" s="1"/>
  <c r="Y91" i="3"/>
  <c r="L96" i="7" s="1"/>
  <c r="Z91" i="3"/>
  <c r="M96" i="7" s="1"/>
  <c r="AA91" i="3"/>
  <c r="N96" i="7" s="1"/>
  <c r="AB91" i="3"/>
  <c r="O96" i="7" s="1"/>
  <c r="AC91" i="3"/>
  <c r="P96" i="7" s="1"/>
  <c r="W91" i="3"/>
  <c r="X91" i="3"/>
  <c r="K96" i="7" s="1"/>
  <c r="Z92" i="3" l="1"/>
  <c r="M97" i="7" s="1"/>
  <c r="X92" i="3"/>
  <c r="K97" i="7" s="1"/>
  <c r="AA92" i="3"/>
  <c r="N97" i="7" s="1"/>
  <c r="AC92" i="3"/>
  <c r="P97" i="7" s="1"/>
  <c r="AB92" i="3"/>
  <c r="O97" i="7" s="1"/>
  <c r="W92" i="3"/>
  <c r="Y92" i="3"/>
  <c r="L97" i="7" s="1"/>
  <c r="E94" i="3"/>
  <c r="AT93" i="3"/>
  <c r="Q93" i="3"/>
  <c r="R93" i="3" s="1"/>
  <c r="Q94" i="3" l="1"/>
  <c r="R94" i="3" s="1"/>
  <c r="E95" i="3"/>
  <c r="AT94" i="3"/>
  <c r="Y93" i="3"/>
  <c r="L98" i="7" s="1"/>
  <c r="Z93" i="3"/>
  <c r="M98" i="7" s="1"/>
  <c r="X93" i="3"/>
  <c r="K98" i="7" s="1"/>
  <c r="AA93" i="3"/>
  <c r="N98" i="7" s="1"/>
  <c r="AB93" i="3"/>
  <c r="O98" i="7" s="1"/>
  <c r="AC93" i="3"/>
  <c r="P98" i="7" s="1"/>
  <c r="W93" i="3"/>
  <c r="AC94" i="3" l="1"/>
  <c r="P99" i="7" s="1"/>
  <c r="AB94" i="3"/>
  <c r="O99" i="7" s="1"/>
  <c r="W94" i="3"/>
  <c r="X94" i="3"/>
  <c r="K99" i="7" s="1"/>
  <c r="Y94" i="3"/>
  <c r="L99" i="7" s="1"/>
  <c r="AA94" i="3"/>
  <c r="N99" i="7" s="1"/>
  <c r="Z94" i="3"/>
  <c r="M99" i="7" s="1"/>
  <c r="E96" i="3"/>
  <c r="Q95" i="3"/>
  <c r="R95" i="3" s="1"/>
  <c r="AT95" i="3"/>
  <c r="E97" i="3" l="1"/>
  <c r="AT96" i="3"/>
  <c r="Q96" i="3"/>
  <c r="R96" i="3" s="1"/>
  <c r="W95" i="3"/>
  <c r="Z95" i="3"/>
  <c r="M100" i="7" s="1"/>
  <c r="Y95" i="3"/>
  <c r="L100" i="7" s="1"/>
  <c r="AC95" i="3"/>
  <c r="P100" i="7" s="1"/>
  <c r="AB95" i="3"/>
  <c r="O100" i="7" s="1"/>
  <c r="X95" i="3"/>
  <c r="K100" i="7" s="1"/>
  <c r="AA95" i="3"/>
  <c r="N100" i="7" s="1"/>
  <c r="E98" i="3" l="1"/>
  <c r="Q97" i="3"/>
  <c r="R97" i="3" s="1"/>
  <c r="AC97" i="3" s="1"/>
  <c r="P102" i="7" s="1"/>
  <c r="AT97" i="3"/>
  <c r="AA96" i="3"/>
  <c r="N101" i="7" s="1"/>
  <c r="Z96" i="3"/>
  <c r="M101" i="7" s="1"/>
  <c r="Y96" i="3"/>
  <c r="L101" i="7" s="1"/>
  <c r="X96" i="3"/>
  <c r="K101" i="7" s="1"/>
  <c r="AB96" i="3"/>
  <c r="O101" i="7" s="1"/>
  <c r="W96" i="3"/>
  <c r="AC96" i="3"/>
  <c r="P101" i="7" s="1"/>
  <c r="Q98" i="3" l="1"/>
  <c r="R98" i="3" s="1"/>
  <c r="E99" i="3"/>
  <c r="AT98" i="3"/>
  <c r="AA97" i="3"/>
  <c r="N102" i="7" s="1"/>
  <c r="X97" i="3"/>
  <c r="K102" i="7" s="1"/>
  <c r="AB97" i="3"/>
  <c r="O102" i="7" s="1"/>
  <c r="W97" i="3"/>
  <c r="Y97" i="3"/>
  <c r="L102" i="7" s="1"/>
  <c r="Z97" i="3"/>
  <c r="M102" i="7" s="1"/>
  <c r="W98" i="3" l="1"/>
  <c r="X98" i="3"/>
  <c r="K103" i="7" s="1"/>
  <c r="AA98" i="3"/>
  <c r="N103" i="7" s="1"/>
  <c r="Y98" i="3"/>
  <c r="L103" i="7" s="1"/>
  <c r="Z98" i="3"/>
  <c r="M103" i="7" s="1"/>
  <c r="AB98" i="3"/>
  <c r="O103" i="7" s="1"/>
  <c r="AC98" i="3"/>
  <c r="P103" i="7" s="1"/>
  <c r="E100" i="3"/>
  <c r="Q99" i="3"/>
  <c r="R99" i="3" s="1"/>
  <c r="AT99" i="3"/>
  <c r="E101" i="3" l="1"/>
  <c r="AT100" i="3"/>
  <c r="Q100" i="3"/>
  <c r="R100" i="3" s="1"/>
  <c r="AB99" i="3"/>
  <c r="O104" i="7" s="1"/>
  <c r="AA99" i="3"/>
  <c r="N104" i="7" s="1"/>
  <c r="AC99" i="3"/>
  <c r="P104" i="7" s="1"/>
  <c r="X99" i="3"/>
  <c r="K104" i="7" s="1"/>
  <c r="Z99" i="3"/>
  <c r="M104" i="7" s="1"/>
  <c r="Y99" i="3"/>
  <c r="L104" i="7" s="1"/>
  <c r="W99" i="3"/>
  <c r="E102" i="3" l="1"/>
  <c r="AT101" i="3"/>
  <c r="Q101" i="3"/>
  <c r="R101" i="3" s="1"/>
  <c r="Y100" i="3"/>
  <c r="L105" i="7" s="1"/>
  <c r="AB100" i="3"/>
  <c r="O105" i="7" s="1"/>
  <c r="AC100" i="3"/>
  <c r="P105" i="7" s="1"/>
  <c r="W100" i="3"/>
  <c r="Z100" i="3"/>
  <c r="M105" i="7" s="1"/>
  <c r="X100" i="3"/>
  <c r="K105" i="7" s="1"/>
  <c r="AA100" i="3"/>
  <c r="N105" i="7" s="1"/>
  <c r="Z101" i="3" l="1"/>
  <c r="M106" i="7" s="1"/>
  <c r="W101" i="3"/>
  <c r="AA101" i="3"/>
  <c r="N106" i="7" s="1"/>
  <c r="X101" i="3"/>
  <c r="K106" i="7" s="1"/>
  <c r="AB101" i="3"/>
  <c r="O106" i="7" s="1"/>
  <c r="Y101" i="3"/>
  <c r="L106" i="7" s="1"/>
  <c r="AC101" i="3"/>
  <c r="P106" i="7" s="1"/>
  <c r="Q102" i="3"/>
  <c r="R102" i="3" s="1"/>
  <c r="E103" i="3"/>
  <c r="AT102" i="3"/>
  <c r="W102" i="3" l="1"/>
  <c r="AB102" i="3"/>
  <c r="O107" i="7" s="1"/>
  <c r="Y102" i="3"/>
  <c r="L107" i="7" s="1"/>
  <c r="Z102" i="3"/>
  <c r="M107" i="7" s="1"/>
  <c r="AC102" i="3"/>
  <c r="P107" i="7" s="1"/>
  <c r="X102" i="3"/>
  <c r="K107" i="7" s="1"/>
  <c r="AA102" i="3"/>
  <c r="N107" i="7" s="1"/>
  <c r="E104" i="3"/>
  <c r="Q103" i="3"/>
  <c r="R103" i="3" s="1"/>
  <c r="AT103" i="3"/>
  <c r="E105" i="3" l="1"/>
  <c r="AT104" i="3"/>
  <c r="Q104" i="3"/>
  <c r="R104" i="3" s="1"/>
  <c r="Y103" i="3"/>
  <c r="L108" i="7" s="1"/>
  <c r="Z103" i="3"/>
  <c r="M108" i="7" s="1"/>
  <c r="W103" i="3"/>
  <c r="AA103" i="3"/>
  <c r="N108" i="7" s="1"/>
  <c r="AC103" i="3"/>
  <c r="P108" i="7" s="1"/>
  <c r="X103" i="3"/>
  <c r="K108" i="7" s="1"/>
  <c r="AB103" i="3"/>
  <c r="O108" i="7" s="1"/>
  <c r="Y104" i="3" l="1"/>
  <c r="L109" i="7" s="1"/>
  <c r="W104" i="3"/>
  <c r="AC104" i="3"/>
  <c r="P109" i="7" s="1"/>
  <c r="X104" i="3"/>
  <c r="K109" i="7" s="1"/>
  <c r="Z104" i="3"/>
  <c r="M109" i="7" s="1"/>
  <c r="AA104" i="3"/>
  <c r="N109" i="7" s="1"/>
  <c r="AB104" i="3"/>
  <c r="O109" i="7" s="1"/>
  <c r="E106" i="3"/>
  <c r="Q105" i="3"/>
  <c r="R105" i="3" s="1"/>
  <c r="AT105" i="3"/>
  <c r="AA105" i="3" l="1"/>
  <c r="N110" i="7" s="1"/>
  <c r="AC105" i="3"/>
  <c r="P110" i="7" s="1"/>
  <c r="W105" i="3"/>
  <c r="Z105" i="3"/>
  <c r="M110" i="7" s="1"/>
  <c r="AB105" i="3"/>
  <c r="O110" i="7" s="1"/>
  <c r="X105" i="3"/>
  <c r="K110" i="7" s="1"/>
  <c r="Y105" i="3"/>
  <c r="L110" i="7" s="1"/>
  <c r="E107" i="3"/>
  <c r="Q106" i="3"/>
  <c r="R106" i="3" s="1"/>
  <c r="AT106" i="3"/>
  <c r="E108" i="3" l="1"/>
  <c r="AT107" i="3"/>
  <c r="Q107" i="3"/>
  <c r="R107" i="3" s="1"/>
  <c r="AA106" i="3"/>
  <c r="N111" i="7" s="1"/>
  <c r="Z106" i="3"/>
  <c r="M111" i="7" s="1"/>
  <c r="W106" i="3"/>
  <c r="AB106" i="3"/>
  <c r="O111" i="7" s="1"/>
  <c r="Y106" i="3"/>
  <c r="L111" i="7" s="1"/>
  <c r="AC106" i="3"/>
  <c r="P111" i="7" s="1"/>
  <c r="X106" i="3"/>
  <c r="K111" i="7" s="1"/>
  <c r="Z107" i="3" l="1"/>
  <c r="M112" i="7" s="1"/>
  <c r="AB107" i="3"/>
  <c r="O112" i="7" s="1"/>
  <c r="W107" i="3"/>
  <c r="Y107" i="3"/>
  <c r="L112" i="7" s="1"/>
  <c r="X107" i="3"/>
  <c r="K112" i="7" s="1"/>
  <c r="AC107" i="3"/>
  <c r="P112" i="7" s="1"/>
  <c r="AA107" i="3"/>
  <c r="N112" i="7" s="1"/>
  <c r="E109" i="3"/>
  <c r="Q108" i="3"/>
  <c r="R108" i="3" s="1"/>
  <c r="AT108" i="3"/>
  <c r="E110" i="3" l="1"/>
  <c r="Q109" i="3"/>
  <c r="R109" i="3" s="1"/>
  <c r="AT109" i="3"/>
  <c r="W108" i="3"/>
  <c r="AC108" i="3"/>
  <c r="P115" i="7" s="1"/>
  <c r="X108" i="3"/>
  <c r="K115" i="7" s="1"/>
  <c r="Y108" i="3"/>
  <c r="L115" i="7" s="1"/>
  <c r="AB108" i="3"/>
  <c r="O115" i="7" s="1"/>
  <c r="AA108" i="3"/>
  <c r="N115" i="7" s="1"/>
  <c r="Z108" i="3"/>
  <c r="M115" i="7" s="1"/>
  <c r="E111" i="3" l="1"/>
  <c r="Q110" i="3"/>
  <c r="R110" i="3" s="1"/>
  <c r="AT110" i="3"/>
  <c r="X109" i="3"/>
  <c r="K116" i="7" s="1"/>
  <c r="W109" i="3"/>
  <c r="AC109" i="3"/>
  <c r="P116" i="7" s="1"/>
  <c r="Z109" i="3"/>
  <c r="M116" i="7" s="1"/>
  <c r="Y109" i="3"/>
  <c r="L116" i="7" s="1"/>
  <c r="AA109" i="3"/>
  <c r="N116" i="7" s="1"/>
  <c r="AB109" i="3"/>
  <c r="O116" i="7" s="1"/>
  <c r="E112" i="3" l="1"/>
  <c r="AT111" i="3"/>
  <c r="Q111" i="3"/>
  <c r="R111" i="3" s="1"/>
  <c r="Z110" i="3"/>
  <c r="M117" i="7" s="1"/>
  <c r="AA110" i="3"/>
  <c r="N117" i="7" s="1"/>
  <c r="X110" i="3"/>
  <c r="K117" i="7" s="1"/>
  <c r="AB110" i="3"/>
  <c r="O117" i="7" s="1"/>
  <c r="AC110" i="3"/>
  <c r="P117" i="7" s="1"/>
  <c r="W110" i="3"/>
  <c r="Y110" i="3"/>
  <c r="L117" i="7" s="1"/>
  <c r="E113" i="3" l="1"/>
  <c r="Q112" i="3"/>
  <c r="R112" i="3" s="1"/>
  <c r="AT112" i="3"/>
  <c r="AA111" i="3"/>
  <c r="N118" i="7" s="1"/>
  <c r="AC111" i="3"/>
  <c r="P118" i="7" s="1"/>
  <c r="AB111" i="3"/>
  <c r="O118" i="7" s="1"/>
  <c r="Z111" i="3"/>
  <c r="M118" i="7" s="1"/>
  <c r="Y111" i="3"/>
  <c r="L118" i="7" s="1"/>
  <c r="W111" i="3"/>
  <c r="X111" i="3"/>
  <c r="K118" i="7" s="1"/>
  <c r="E114" i="3" l="1"/>
  <c r="AT113" i="3"/>
  <c r="Q113" i="3"/>
  <c r="R113" i="3" s="1"/>
  <c r="Y112" i="3"/>
  <c r="L119" i="7" s="1"/>
  <c r="Z112" i="3"/>
  <c r="M119" i="7" s="1"/>
  <c r="W112" i="3"/>
  <c r="AA112" i="3"/>
  <c r="N119" i="7" s="1"/>
  <c r="AC112" i="3"/>
  <c r="P119" i="7" s="1"/>
  <c r="AB112" i="3"/>
  <c r="O119" i="7" s="1"/>
  <c r="X112" i="3"/>
  <c r="K119" i="7" s="1"/>
  <c r="Q114" i="3" l="1"/>
  <c r="R114" i="3" s="1"/>
  <c r="E115" i="3"/>
  <c r="AT114" i="3"/>
  <c r="AC113" i="3"/>
  <c r="P120" i="7" s="1"/>
  <c r="Z113" i="3"/>
  <c r="M120" i="7" s="1"/>
  <c r="AA113" i="3"/>
  <c r="N120" i="7" s="1"/>
  <c r="Y113" i="3"/>
  <c r="L120" i="7" s="1"/>
  <c r="X113" i="3"/>
  <c r="K120" i="7" s="1"/>
  <c r="AB113" i="3"/>
  <c r="O120" i="7" s="1"/>
  <c r="W113" i="3"/>
  <c r="W114" i="3" l="1"/>
  <c r="AB114" i="3"/>
  <c r="O121" i="7" s="1"/>
  <c r="AC114" i="3"/>
  <c r="P121" i="7" s="1"/>
  <c r="Y114" i="3"/>
  <c r="L121" i="7" s="1"/>
  <c r="AA114" i="3"/>
  <c r="N121" i="7" s="1"/>
  <c r="X114" i="3"/>
  <c r="K121" i="7" s="1"/>
  <c r="Z114" i="3"/>
  <c r="M121" i="7" s="1"/>
  <c r="E116" i="3"/>
  <c r="AT115" i="3"/>
  <c r="Q115" i="3"/>
  <c r="R115" i="3" s="1"/>
  <c r="E117" i="3" l="1"/>
  <c r="Q116" i="3"/>
  <c r="R116" i="3" s="1"/>
  <c r="AT116" i="3"/>
  <c r="AB115" i="3"/>
  <c r="O122" i="7" s="1"/>
  <c r="AA115" i="3"/>
  <c r="N122" i="7" s="1"/>
  <c r="W115" i="3"/>
  <c r="AC115" i="3"/>
  <c r="P122" i="7" s="1"/>
  <c r="X115" i="3"/>
  <c r="K122" i="7" s="1"/>
  <c r="Z115" i="3"/>
  <c r="M122" i="7" s="1"/>
  <c r="Y115" i="3"/>
  <c r="L122" i="7" s="1"/>
  <c r="E118" i="3" l="1"/>
  <c r="Q117" i="3"/>
  <c r="R117" i="3" s="1"/>
  <c r="AT117" i="3"/>
  <c r="AC116" i="3"/>
  <c r="P123" i="7" s="1"/>
  <c r="AA116" i="3"/>
  <c r="N123" i="7" s="1"/>
  <c r="X116" i="3"/>
  <c r="K123" i="7" s="1"/>
  <c r="Z116" i="3"/>
  <c r="M123" i="7" s="1"/>
  <c r="Y116" i="3"/>
  <c r="L123" i="7" s="1"/>
  <c r="W116" i="3"/>
  <c r="AB116" i="3"/>
  <c r="O123" i="7" s="1"/>
  <c r="Q118" i="3" l="1"/>
  <c r="R118" i="3" s="1"/>
  <c r="E119" i="3"/>
  <c r="AT118" i="3"/>
  <c r="W117" i="3"/>
  <c r="AB117" i="3"/>
  <c r="O124" i="7" s="1"/>
  <c r="AC117" i="3"/>
  <c r="P124" i="7" s="1"/>
  <c r="AA117" i="3"/>
  <c r="N124" i="7" s="1"/>
  <c r="X117" i="3"/>
  <c r="K124" i="7" s="1"/>
  <c r="Z117" i="3"/>
  <c r="M124" i="7" s="1"/>
  <c r="Y117" i="3"/>
  <c r="L124" i="7" s="1"/>
  <c r="Z118" i="3" l="1"/>
  <c r="M125" i="7" s="1"/>
  <c r="X118" i="3"/>
  <c r="K125" i="7" s="1"/>
  <c r="W118" i="3"/>
  <c r="AB118" i="3"/>
  <c r="O125" i="7" s="1"/>
  <c r="Y118" i="3"/>
  <c r="L125" i="7" s="1"/>
  <c r="AA118" i="3"/>
  <c r="N125" i="7" s="1"/>
  <c r="AC118" i="3"/>
  <c r="P125" i="7" s="1"/>
  <c r="E120" i="3"/>
  <c r="Q119" i="3"/>
  <c r="R119" i="3" s="1"/>
  <c r="AT119" i="3"/>
  <c r="X119" i="3" l="1"/>
  <c r="K126" i="7" s="1"/>
  <c r="Z119" i="3"/>
  <c r="M126" i="7" s="1"/>
  <c r="AB119" i="3"/>
  <c r="O126" i="7" s="1"/>
  <c r="AA119" i="3"/>
  <c r="N126" i="7" s="1"/>
  <c r="Y119" i="3"/>
  <c r="L126" i="7" s="1"/>
  <c r="AC119" i="3"/>
  <c r="P126" i="7" s="1"/>
  <c r="W119" i="3"/>
  <c r="E121" i="3"/>
  <c r="AT120" i="3"/>
  <c r="Q120" i="3"/>
  <c r="R120" i="3" s="1"/>
  <c r="X120" i="3" l="1"/>
  <c r="K127" i="7" s="1"/>
  <c r="AB120" i="3"/>
  <c r="O127" i="7" s="1"/>
  <c r="AA120" i="3"/>
  <c r="N127" i="7" s="1"/>
  <c r="Z120" i="3"/>
  <c r="M127" i="7" s="1"/>
  <c r="W120" i="3"/>
  <c r="AC120" i="3"/>
  <c r="P127" i="7" s="1"/>
  <c r="Y120" i="3"/>
  <c r="L127" i="7" s="1"/>
  <c r="E122" i="3"/>
  <c r="AT121" i="3"/>
  <c r="Q121" i="3"/>
  <c r="R121" i="3" s="1"/>
  <c r="W121" i="3" l="1"/>
  <c r="AC121" i="3"/>
  <c r="P128" i="7" s="1"/>
  <c r="AB121" i="3"/>
  <c r="O128" i="7" s="1"/>
  <c r="AA121" i="3"/>
  <c r="N128" i="7" s="1"/>
  <c r="X121" i="3"/>
  <c r="K128" i="7" s="1"/>
  <c r="Z121" i="3"/>
  <c r="M128" i="7" s="1"/>
  <c r="Y121" i="3"/>
  <c r="L128" i="7" s="1"/>
  <c r="E123" i="3"/>
  <c r="Q122" i="3"/>
  <c r="R122" i="3" s="1"/>
  <c r="AT122" i="3"/>
  <c r="Z122" i="3" l="1"/>
  <c r="M129" i="7" s="1"/>
  <c r="Y122" i="3"/>
  <c r="L129" i="7" s="1"/>
  <c r="AC122" i="3"/>
  <c r="P129" i="7" s="1"/>
  <c r="X122" i="3"/>
  <c r="K129" i="7" s="1"/>
  <c r="AB122" i="3"/>
  <c r="O129" i="7" s="1"/>
  <c r="W122" i="3"/>
  <c r="AA122" i="3"/>
  <c r="N129" i="7" s="1"/>
  <c r="E124" i="3"/>
  <c r="Q123" i="3"/>
  <c r="R123" i="3" s="1"/>
  <c r="AT123" i="3"/>
  <c r="Y123" i="3" l="1"/>
  <c r="L130" i="7" s="1"/>
  <c r="W123" i="3"/>
  <c r="AC123" i="3"/>
  <c r="P130" i="7" s="1"/>
  <c r="Z123" i="3"/>
  <c r="M130" i="7" s="1"/>
  <c r="X123" i="3"/>
  <c r="K130" i="7" s="1"/>
  <c r="AA123" i="3"/>
  <c r="N130" i="7" s="1"/>
  <c r="AB123" i="3"/>
  <c r="O130" i="7" s="1"/>
  <c r="E125" i="3"/>
  <c r="AT124" i="3"/>
  <c r="Q124" i="3"/>
  <c r="R124" i="3" s="1"/>
  <c r="W124" i="3" l="1"/>
  <c r="X124" i="3"/>
  <c r="K131" i="7" s="1"/>
  <c r="AA124" i="3"/>
  <c r="N131" i="7" s="1"/>
  <c r="Y124" i="3"/>
  <c r="L131" i="7" s="1"/>
  <c r="Z124" i="3"/>
  <c r="M131" i="7" s="1"/>
  <c r="AB124" i="3"/>
  <c r="O131" i="7" s="1"/>
  <c r="AC124" i="3"/>
  <c r="P131" i="7" s="1"/>
  <c r="E126" i="3"/>
  <c r="AT125" i="3"/>
  <c r="Q125" i="3"/>
  <c r="R125" i="3" s="1"/>
  <c r="Y125" i="3" l="1"/>
  <c r="L132" i="7" s="1"/>
  <c r="Z125" i="3"/>
  <c r="M132" i="7" s="1"/>
  <c r="AB125" i="3"/>
  <c r="O132" i="7" s="1"/>
  <c r="AC125" i="3"/>
  <c r="P132" i="7" s="1"/>
  <c r="X125" i="3"/>
  <c r="K132" i="7" s="1"/>
  <c r="AA125" i="3"/>
  <c r="N132" i="7" s="1"/>
  <c r="W125" i="3"/>
  <c r="AT126" i="3"/>
  <c r="E127" i="3"/>
  <c r="Q126" i="3"/>
  <c r="R126" i="3" s="1"/>
  <c r="E128" i="3" l="1"/>
  <c r="Q127" i="3"/>
  <c r="R127" i="3" s="1"/>
  <c r="AT127" i="3"/>
  <c r="W126" i="3"/>
  <c r="Y126" i="3"/>
  <c r="L133" i="7" s="1"/>
  <c r="AB126" i="3"/>
  <c r="O133" i="7" s="1"/>
  <c r="X126" i="3"/>
  <c r="K133" i="7" s="1"/>
  <c r="AC126" i="3"/>
  <c r="P133" i="7" s="1"/>
  <c r="Z126" i="3"/>
  <c r="M133" i="7" s="1"/>
  <c r="AA126" i="3"/>
  <c r="N133" i="7" s="1"/>
  <c r="E129" i="3" l="1"/>
  <c r="AT128" i="3"/>
  <c r="Q128" i="3"/>
  <c r="R128" i="3" s="1"/>
  <c r="AA127" i="3"/>
  <c r="N134" i="7" s="1"/>
  <c r="X127" i="3"/>
  <c r="K134" i="7" s="1"/>
  <c r="Y127" i="3"/>
  <c r="L134" i="7" s="1"/>
  <c r="W127" i="3"/>
  <c r="AC127" i="3"/>
  <c r="P134" i="7" s="1"/>
  <c r="Z127" i="3"/>
  <c r="M134" i="7" s="1"/>
  <c r="AB127" i="3"/>
  <c r="O134" i="7" s="1"/>
  <c r="E130" i="3" l="1"/>
  <c r="AT129" i="3"/>
  <c r="Q129" i="3"/>
  <c r="R129" i="3" s="1"/>
  <c r="Y128" i="3"/>
  <c r="L135" i="7" s="1"/>
  <c r="AA128" i="3"/>
  <c r="N135" i="7" s="1"/>
  <c r="X128" i="3"/>
  <c r="K135" i="7" s="1"/>
  <c r="AC128" i="3"/>
  <c r="P135" i="7" s="1"/>
  <c r="W128" i="3"/>
  <c r="Z128" i="3"/>
  <c r="M135" i="7" s="1"/>
  <c r="AB128" i="3"/>
  <c r="O135" i="7" s="1"/>
  <c r="Q130" i="3" l="1"/>
  <c r="R130" i="3" s="1"/>
  <c r="E131" i="3"/>
  <c r="AT130" i="3"/>
  <c r="AA129" i="3"/>
  <c r="N136" i="7" s="1"/>
  <c r="Y129" i="3"/>
  <c r="L136" i="7" s="1"/>
  <c r="AB129" i="3"/>
  <c r="O136" i="7" s="1"/>
  <c r="W129" i="3"/>
  <c r="X129" i="3"/>
  <c r="K136" i="7" s="1"/>
  <c r="AC129" i="3"/>
  <c r="P136" i="7" s="1"/>
  <c r="Z129" i="3"/>
  <c r="M136" i="7" s="1"/>
  <c r="AC130" i="3" l="1"/>
  <c r="P137" i="7" s="1"/>
  <c r="Y130" i="3"/>
  <c r="L137" i="7" s="1"/>
  <c r="AA130" i="3"/>
  <c r="N137" i="7" s="1"/>
  <c r="W130" i="3"/>
  <c r="X130" i="3"/>
  <c r="K137" i="7" s="1"/>
  <c r="Z130" i="3"/>
  <c r="M137" i="7" s="1"/>
  <c r="AB130" i="3"/>
  <c r="O137" i="7" s="1"/>
  <c r="E132" i="3"/>
  <c r="Q131" i="3"/>
  <c r="R131" i="3" s="1"/>
  <c r="AT131" i="3"/>
  <c r="AA131" i="3" l="1"/>
  <c r="N138" i="7" s="1"/>
  <c r="W131" i="3"/>
  <c r="AC131" i="3"/>
  <c r="P138" i="7" s="1"/>
  <c r="Z131" i="3"/>
  <c r="M138" i="7" s="1"/>
  <c r="AB131" i="3"/>
  <c r="O138" i="7" s="1"/>
  <c r="Y131" i="3"/>
  <c r="L138" i="7" s="1"/>
  <c r="X131" i="3"/>
  <c r="K138" i="7" s="1"/>
  <c r="E133" i="3"/>
  <c r="AT132" i="3"/>
  <c r="Q132" i="3"/>
  <c r="R132" i="3" s="1"/>
  <c r="E134" i="3" l="1"/>
  <c r="AT133" i="3"/>
  <c r="Q133" i="3"/>
  <c r="R133" i="3" s="1"/>
  <c r="AC132" i="3"/>
  <c r="P139" i="7" s="1"/>
  <c r="Z132" i="3"/>
  <c r="M139" i="7" s="1"/>
  <c r="Y132" i="3"/>
  <c r="L139" i="7" s="1"/>
  <c r="X132" i="3"/>
  <c r="K139" i="7" s="1"/>
  <c r="W132" i="3"/>
  <c r="AB132" i="3"/>
  <c r="O139" i="7" s="1"/>
  <c r="AA132" i="3"/>
  <c r="N139" i="7" s="1"/>
  <c r="Q134" i="3" l="1"/>
  <c r="R134" i="3" s="1"/>
  <c r="E135" i="3"/>
  <c r="AT134" i="3"/>
  <c r="W133" i="3"/>
  <c r="AB133" i="3"/>
  <c r="O140" i="7" s="1"/>
  <c r="X133" i="3"/>
  <c r="K140" i="7" s="1"/>
  <c r="AA133" i="3"/>
  <c r="N140" i="7" s="1"/>
  <c r="Y133" i="3"/>
  <c r="L140" i="7" s="1"/>
  <c r="Z133" i="3"/>
  <c r="M140" i="7" s="1"/>
  <c r="AC133" i="3"/>
  <c r="P140" i="7" s="1"/>
  <c r="W134" i="3" l="1"/>
  <c r="AB134" i="3"/>
  <c r="O141" i="7" s="1"/>
  <c r="X134" i="3"/>
  <c r="K141" i="7" s="1"/>
  <c r="Y134" i="3"/>
  <c r="L141" i="7" s="1"/>
  <c r="AC134" i="3"/>
  <c r="P141" i="7" s="1"/>
  <c r="AA134" i="3"/>
  <c r="N141" i="7" s="1"/>
  <c r="Z134" i="3"/>
  <c r="M141" i="7" s="1"/>
  <c r="E136" i="3"/>
  <c r="Q135" i="3"/>
  <c r="R135" i="3" s="1"/>
  <c r="AT135" i="3"/>
  <c r="Y135" i="3" l="1"/>
  <c r="L142" i="7" s="1"/>
  <c r="W135" i="3"/>
  <c r="AA135" i="3"/>
  <c r="N142" i="7" s="1"/>
  <c r="AC135" i="3"/>
  <c r="P142" i="7" s="1"/>
  <c r="Z135" i="3"/>
  <c r="M142" i="7" s="1"/>
  <c r="AB135" i="3"/>
  <c r="O142" i="7" s="1"/>
  <c r="X135" i="3"/>
  <c r="K142" i="7" s="1"/>
  <c r="E137" i="3"/>
  <c r="AT136" i="3"/>
  <c r="Q136" i="3"/>
  <c r="R136" i="3" s="1"/>
  <c r="E138" i="3" l="1"/>
  <c r="Q137" i="3"/>
  <c r="R137" i="3" s="1"/>
  <c r="AT137" i="3"/>
  <c r="Y136" i="3"/>
  <c r="L143" i="7" s="1"/>
  <c r="W136" i="3"/>
  <c r="AC136" i="3"/>
  <c r="P143" i="7" s="1"/>
  <c r="AA136" i="3"/>
  <c r="N143" i="7" s="1"/>
  <c r="AB136" i="3"/>
  <c r="O143" i="7" s="1"/>
  <c r="Z136" i="3"/>
  <c r="M143" i="7" s="1"/>
  <c r="X136" i="3"/>
  <c r="K143" i="7" s="1"/>
  <c r="AT138" i="3" l="1"/>
  <c r="E139" i="3"/>
  <c r="Q138" i="3"/>
  <c r="R138" i="3" s="1"/>
  <c r="W137" i="3"/>
  <c r="X137" i="3"/>
  <c r="K144" i="7" s="1"/>
  <c r="AB137" i="3"/>
  <c r="O144" i="7" s="1"/>
  <c r="Y137" i="3"/>
  <c r="L144" i="7" s="1"/>
  <c r="AA137" i="3"/>
  <c r="N144" i="7" s="1"/>
  <c r="Z137" i="3"/>
  <c r="M144" i="7" s="1"/>
  <c r="AC137" i="3"/>
  <c r="P144" i="7" s="1"/>
  <c r="W138" i="3" l="1"/>
  <c r="X138" i="3"/>
  <c r="K145" i="7" s="1"/>
  <c r="Y138" i="3"/>
  <c r="L145" i="7" s="1"/>
  <c r="AB138" i="3"/>
  <c r="O145" i="7" s="1"/>
  <c r="AC138" i="3"/>
  <c r="P145" i="7" s="1"/>
  <c r="AA138" i="3"/>
  <c r="N145" i="7" s="1"/>
  <c r="E140" i="3"/>
  <c r="Q139" i="3"/>
  <c r="R139" i="3" s="1"/>
  <c r="AT139" i="3"/>
  <c r="Z138" i="3"/>
  <c r="M145" i="7" s="1"/>
  <c r="E141" i="3" l="1"/>
  <c r="Q140" i="3"/>
  <c r="R140" i="3" s="1"/>
  <c r="AT140" i="3"/>
  <c r="W139" i="3"/>
  <c r="AC139" i="3"/>
  <c r="P146" i="7" s="1"/>
  <c r="AA139" i="3"/>
  <c r="N146" i="7" s="1"/>
  <c r="AB139" i="3"/>
  <c r="O146" i="7" s="1"/>
  <c r="Z139" i="3"/>
  <c r="M146" i="7" s="1"/>
  <c r="Y139" i="3"/>
  <c r="L146" i="7" s="1"/>
  <c r="X139" i="3"/>
  <c r="K146" i="7" s="1"/>
  <c r="E142" i="3" l="1"/>
  <c r="Q141" i="3"/>
  <c r="R141" i="3" s="1"/>
  <c r="AT141" i="3"/>
  <c r="AA140" i="3"/>
  <c r="N147" i="7" s="1"/>
  <c r="Z140" i="3"/>
  <c r="M147" i="7" s="1"/>
  <c r="W140" i="3"/>
  <c r="Y140" i="3"/>
  <c r="L147" i="7" s="1"/>
  <c r="X140" i="3"/>
  <c r="K147" i="7" s="1"/>
  <c r="AC140" i="3"/>
  <c r="P147" i="7" s="1"/>
  <c r="AB140" i="3"/>
  <c r="O147" i="7" s="1"/>
  <c r="Q142" i="3" l="1"/>
  <c r="R142" i="3" s="1"/>
  <c r="E143" i="3"/>
  <c r="AT142" i="3"/>
  <c r="AC141" i="3"/>
  <c r="P148" i="7" s="1"/>
  <c r="Y141" i="3"/>
  <c r="L148" i="7" s="1"/>
  <c r="W141" i="3"/>
  <c r="AB141" i="3"/>
  <c r="O148" i="7" s="1"/>
  <c r="AA141" i="3"/>
  <c r="N148" i="7" s="1"/>
  <c r="Z141" i="3"/>
  <c r="M148" i="7" s="1"/>
  <c r="X141" i="3"/>
  <c r="K148" i="7" s="1"/>
  <c r="W142" i="3" l="1"/>
  <c r="AA142" i="3"/>
  <c r="N149" i="7" s="1"/>
  <c r="Z142" i="3"/>
  <c r="M149" i="7" s="1"/>
  <c r="Y142" i="3"/>
  <c r="L149" i="7" s="1"/>
  <c r="X142" i="3"/>
  <c r="K149" i="7" s="1"/>
  <c r="AC142" i="3"/>
  <c r="P149" i="7" s="1"/>
  <c r="AB142" i="3"/>
  <c r="O149" i="7" s="1"/>
  <c r="E144" i="3"/>
  <c r="Q143" i="3"/>
  <c r="R143" i="3" s="1"/>
  <c r="AT143" i="3"/>
  <c r="X143" i="3" l="1"/>
  <c r="K152" i="7" s="1"/>
  <c r="Y143" i="3"/>
  <c r="L152" i="7" s="1"/>
  <c r="Z143" i="3"/>
  <c r="M152" i="7" s="1"/>
  <c r="AC143" i="3"/>
  <c r="P152" i="7" s="1"/>
  <c r="W143" i="3"/>
  <c r="AA143" i="3"/>
  <c r="N152" i="7" s="1"/>
  <c r="AB143" i="3"/>
  <c r="O152" i="7" s="1"/>
  <c r="E145" i="3"/>
  <c r="AT144" i="3"/>
  <c r="Q144" i="3"/>
  <c r="R144" i="3" s="1"/>
  <c r="E146" i="3" l="1"/>
  <c r="Q145" i="3"/>
  <c r="R145" i="3" s="1"/>
  <c r="AT145" i="3"/>
  <c r="AA144" i="3"/>
  <c r="N153" i="7" s="1"/>
  <c r="Y144" i="3"/>
  <c r="L153" i="7" s="1"/>
  <c r="W144" i="3"/>
  <c r="X144" i="3"/>
  <c r="K153" i="7" s="1"/>
  <c r="AB144" i="3"/>
  <c r="O153" i="7" s="1"/>
  <c r="Z144" i="3"/>
  <c r="M153" i="7" s="1"/>
  <c r="AC144" i="3"/>
  <c r="P153" i="7" s="1"/>
  <c r="Q146" i="3" l="1"/>
  <c r="R146" i="3" s="1"/>
  <c r="E147" i="3"/>
  <c r="AT146" i="3"/>
  <c r="AA145" i="3"/>
  <c r="N154" i="7" s="1"/>
  <c r="W145" i="3"/>
  <c r="AC145" i="3"/>
  <c r="P154" i="7" s="1"/>
  <c r="AB145" i="3"/>
  <c r="O154" i="7" s="1"/>
  <c r="Y145" i="3"/>
  <c r="L154" i="7" s="1"/>
  <c r="Z145" i="3"/>
  <c r="M154" i="7" s="1"/>
  <c r="X145" i="3"/>
  <c r="K154" i="7" s="1"/>
  <c r="Z146" i="3" l="1"/>
  <c r="M155" i="7" s="1"/>
  <c r="AC146" i="3"/>
  <c r="P155" i="7" s="1"/>
  <c r="Y146" i="3"/>
  <c r="L155" i="7" s="1"/>
  <c r="AA146" i="3"/>
  <c r="N155" i="7" s="1"/>
  <c r="W146" i="3"/>
  <c r="AB146" i="3"/>
  <c r="O155" i="7" s="1"/>
  <c r="X146" i="3"/>
  <c r="K155" i="7" s="1"/>
  <c r="E148" i="3"/>
  <c r="Q147" i="3"/>
  <c r="R147" i="3" s="1"/>
  <c r="AT147" i="3"/>
  <c r="Y147" i="3" l="1"/>
  <c r="L156" i="7" s="1"/>
  <c r="AA147" i="3"/>
  <c r="N156" i="7" s="1"/>
  <c r="X147" i="3"/>
  <c r="K156" i="7" s="1"/>
  <c r="AB147" i="3"/>
  <c r="O156" i="7" s="1"/>
  <c r="Z147" i="3"/>
  <c r="M156" i="7" s="1"/>
  <c r="AC147" i="3"/>
  <c r="P156" i="7" s="1"/>
  <c r="W147" i="3"/>
  <c r="E149" i="3"/>
  <c r="AT148" i="3"/>
  <c r="Q148" i="3"/>
  <c r="R148" i="3" s="1"/>
  <c r="E150" i="3" l="1"/>
  <c r="AT149" i="3"/>
  <c r="Q149" i="3"/>
  <c r="R149" i="3" s="1"/>
  <c r="X149" i="3" s="1"/>
  <c r="K158" i="7" s="1"/>
  <c r="Z148" i="3"/>
  <c r="M157" i="7" s="1"/>
  <c r="AB148" i="3"/>
  <c r="O157" i="7" s="1"/>
  <c r="Y148" i="3"/>
  <c r="L157" i="7" s="1"/>
  <c r="W148" i="3"/>
  <c r="X148" i="3"/>
  <c r="K157" i="7" s="1"/>
  <c r="AC148" i="3"/>
  <c r="P157" i="7" s="1"/>
  <c r="AA148" i="3"/>
  <c r="N157" i="7" s="1"/>
  <c r="AT150" i="3" l="1"/>
  <c r="E151" i="3"/>
  <c r="Q150" i="3"/>
  <c r="R150" i="3" s="1"/>
  <c r="Z149" i="3"/>
  <c r="M158" i="7" s="1"/>
  <c r="AC149" i="3"/>
  <c r="P158" i="7" s="1"/>
  <c r="W149" i="3"/>
  <c r="AB149" i="3"/>
  <c r="O158" i="7" s="1"/>
  <c r="Y149" i="3"/>
  <c r="L158" i="7" s="1"/>
  <c r="AA149" i="3"/>
  <c r="N158" i="7" s="1"/>
  <c r="AA150" i="3" l="1"/>
  <c r="N159" i="7" s="1"/>
  <c r="Z150" i="3"/>
  <c r="M159" i="7" s="1"/>
  <c r="X150" i="3"/>
  <c r="K159" i="7" s="1"/>
  <c r="W150" i="3"/>
  <c r="Y150" i="3"/>
  <c r="L159" i="7" s="1"/>
  <c r="AB150" i="3"/>
  <c r="O159" i="7" s="1"/>
  <c r="AC150" i="3"/>
  <c r="P159" i="7" s="1"/>
  <c r="E152" i="3"/>
  <c r="Q151" i="3"/>
  <c r="R151" i="3" s="1"/>
  <c r="AT151" i="3"/>
  <c r="AB151" i="3" l="1"/>
  <c r="O160" i="7" s="1"/>
  <c r="W151" i="3"/>
  <c r="Y151" i="3"/>
  <c r="L160" i="7" s="1"/>
  <c r="Z151" i="3"/>
  <c r="M160" i="7" s="1"/>
  <c r="AA151" i="3"/>
  <c r="N160" i="7" s="1"/>
  <c r="AC151" i="3"/>
  <c r="P160" i="7" s="1"/>
  <c r="X151" i="3"/>
  <c r="K160" i="7" s="1"/>
  <c r="E153" i="3"/>
  <c r="AT152" i="3"/>
  <c r="Q152" i="3"/>
  <c r="R152" i="3" s="1"/>
  <c r="AB152" i="3" l="1"/>
  <c r="O161" i="7" s="1"/>
  <c r="AC152" i="3"/>
  <c r="P161" i="7" s="1"/>
  <c r="Y152" i="3"/>
  <c r="L161" i="7" s="1"/>
  <c r="X152" i="3"/>
  <c r="K161" i="7" s="1"/>
  <c r="W152" i="3"/>
  <c r="Z152" i="3"/>
  <c r="M161" i="7" s="1"/>
  <c r="AA152" i="3"/>
  <c r="N161" i="7" s="1"/>
  <c r="E154" i="3"/>
  <c r="Q153" i="3"/>
  <c r="R153" i="3" s="1"/>
  <c r="AT153" i="3"/>
  <c r="Z153" i="3" l="1"/>
  <c r="M162" i="7" s="1"/>
  <c r="AA153" i="3"/>
  <c r="N162" i="7" s="1"/>
  <c r="Y153" i="3"/>
  <c r="L162" i="7" s="1"/>
  <c r="W153" i="3"/>
  <c r="AB153" i="3"/>
  <c r="O162" i="7" s="1"/>
  <c r="X153" i="3"/>
  <c r="K162" i="7" s="1"/>
  <c r="AC153" i="3"/>
  <c r="P162" i="7" s="1"/>
  <c r="Q154" i="3"/>
  <c r="R154" i="3" s="1"/>
  <c r="E155" i="3"/>
  <c r="AT154" i="3"/>
  <c r="Z154" i="3" l="1"/>
  <c r="M163" i="7" s="1"/>
  <c r="AA154" i="3"/>
  <c r="N163" i="7" s="1"/>
  <c r="W154" i="3"/>
  <c r="X154" i="3"/>
  <c r="K163" i="7" s="1"/>
  <c r="AC154" i="3"/>
  <c r="P163" i="7" s="1"/>
  <c r="Y154" i="3"/>
  <c r="L163" i="7" s="1"/>
  <c r="AB154" i="3"/>
  <c r="O163" i="7" s="1"/>
  <c r="E156" i="3"/>
  <c r="Q155" i="3"/>
  <c r="R155" i="3" s="1"/>
  <c r="AT155" i="3"/>
  <c r="AB155" i="3" l="1"/>
  <c r="O164" i="7" s="1"/>
  <c r="W155" i="3"/>
  <c r="X155" i="3"/>
  <c r="K164" i="7" s="1"/>
  <c r="AA155" i="3"/>
  <c r="N164" i="7" s="1"/>
  <c r="Y155" i="3"/>
  <c r="L164" i="7" s="1"/>
  <c r="AC155" i="3"/>
  <c r="P164" i="7" s="1"/>
  <c r="Z155" i="3"/>
  <c r="M164" i="7" s="1"/>
  <c r="E157" i="3"/>
  <c r="AT156" i="3"/>
  <c r="Q156" i="3"/>
  <c r="R156" i="3" s="1"/>
  <c r="E158" i="3" l="1"/>
  <c r="AT157" i="3"/>
  <c r="Q157" i="3"/>
  <c r="R157" i="3" s="1"/>
  <c r="Z156" i="3"/>
  <c r="M165" i="7" s="1"/>
  <c r="AA156" i="3"/>
  <c r="N165" i="7" s="1"/>
  <c r="AB156" i="3"/>
  <c r="O165" i="7" s="1"/>
  <c r="AC156" i="3"/>
  <c r="P165" i="7" s="1"/>
  <c r="Y156" i="3"/>
  <c r="L165" i="7" s="1"/>
  <c r="X156" i="3"/>
  <c r="K165" i="7" s="1"/>
  <c r="W156" i="3"/>
  <c r="AT158" i="3" l="1"/>
  <c r="E159" i="3"/>
  <c r="Q158" i="3"/>
  <c r="R158" i="3" s="1"/>
  <c r="Y157" i="3"/>
  <c r="L166" i="7" s="1"/>
  <c r="W157" i="3"/>
  <c r="X157" i="3"/>
  <c r="K166" i="7" s="1"/>
  <c r="AC157" i="3"/>
  <c r="P166" i="7" s="1"/>
  <c r="AA157" i="3"/>
  <c r="N166" i="7" s="1"/>
  <c r="Z157" i="3"/>
  <c r="M166" i="7" s="1"/>
  <c r="AB157" i="3"/>
  <c r="O166" i="7" s="1"/>
  <c r="E160" i="3" l="1"/>
  <c r="Q159" i="3"/>
  <c r="R159" i="3" s="1"/>
  <c r="AT159" i="3"/>
  <c r="W158" i="3"/>
  <c r="AC158" i="3"/>
  <c r="P167" i="7" s="1"/>
  <c r="X158" i="3"/>
  <c r="K167" i="7" s="1"/>
  <c r="Z158" i="3"/>
  <c r="M167" i="7" s="1"/>
  <c r="AA158" i="3"/>
  <c r="N167" i="7" s="1"/>
  <c r="AB158" i="3"/>
  <c r="O167" i="7" s="1"/>
  <c r="Y158" i="3"/>
  <c r="L167" i="7" s="1"/>
  <c r="E161" i="3" l="1"/>
  <c r="Q160" i="3"/>
  <c r="R160" i="3" s="1"/>
  <c r="AT160" i="3"/>
  <c r="AA159" i="3"/>
  <c r="N168" i="7" s="1"/>
  <c r="AB159" i="3"/>
  <c r="O168" i="7" s="1"/>
  <c r="AC159" i="3"/>
  <c r="P168" i="7" s="1"/>
  <c r="W159" i="3"/>
  <c r="X159" i="3"/>
  <c r="K168" i="7" s="1"/>
  <c r="Z159" i="3"/>
  <c r="M168" i="7" s="1"/>
  <c r="Y159" i="3"/>
  <c r="L168" i="7" s="1"/>
  <c r="E162" i="3" l="1"/>
  <c r="AT161" i="3"/>
  <c r="Q161" i="3"/>
  <c r="R161" i="3" s="1"/>
  <c r="AC160" i="3"/>
  <c r="P169" i="7" s="1"/>
  <c r="AB160" i="3"/>
  <c r="O169" i="7" s="1"/>
  <c r="W160" i="3"/>
  <c r="X160" i="3"/>
  <c r="K169" i="7" s="1"/>
  <c r="AA160" i="3"/>
  <c r="N169" i="7" s="1"/>
  <c r="Z160" i="3"/>
  <c r="M169" i="7" s="1"/>
  <c r="Y160" i="3"/>
  <c r="L169" i="7" s="1"/>
  <c r="Q162" i="3" l="1"/>
  <c r="R162" i="3" s="1"/>
  <c r="E163" i="3"/>
  <c r="AT162" i="3"/>
  <c r="X161" i="3"/>
  <c r="K170" i="7" s="1"/>
  <c r="Y161" i="3"/>
  <c r="L170" i="7" s="1"/>
  <c r="W161" i="3"/>
  <c r="AA161" i="3"/>
  <c r="N170" i="7" s="1"/>
  <c r="Z161" i="3"/>
  <c r="M170" i="7" s="1"/>
  <c r="AB161" i="3"/>
  <c r="O170" i="7" s="1"/>
  <c r="AC161" i="3"/>
  <c r="P170" i="7" s="1"/>
  <c r="AC162" i="3" l="1"/>
  <c r="P171" i="7" s="1"/>
  <c r="W162" i="3"/>
  <c r="Y162" i="3"/>
  <c r="L171" i="7" s="1"/>
  <c r="X162" i="3"/>
  <c r="K171" i="7" s="1"/>
  <c r="AA162" i="3"/>
  <c r="N171" i="7" s="1"/>
  <c r="Z162" i="3"/>
  <c r="M171" i="7" s="1"/>
  <c r="AB162" i="3"/>
  <c r="O171" i="7" s="1"/>
  <c r="E164" i="3"/>
  <c r="Q163" i="3"/>
  <c r="R163" i="3" s="1"/>
  <c r="AT163" i="3"/>
  <c r="Y163" i="3" l="1"/>
  <c r="L172" i="7" s="1"/>
  <c r="AA163" i="3"/>
  <c r="N172" i="7" s="1"/>
  <c r="X163" i="3"/>
  <c r="K172" i="7" s="1"/>
  <c r="W163" i="3"/>
  <c r="AC163" i="3"/>
  <c r="P172" i="7" s="1"/>
  <c r="Z163" i="3"/>
  <c r="M172" i="7" s="1"/>
  <c r="AB163" i="3"/>
  <c r="O172" i="7" s="1"/>
  <c r="E165" i="3"/>
  <c r="AT164" i="3"/>
  <c r="Q164" i="3"/>
  <c r="R164" i="3" s="1"/>
  <c r="AB164" i="3" l="1"/>
  <c r="O173" i="7" s="1"/>
  <c r="Y164" i="3"/>
  <c r="L173" i="7" s="1"/>
  <c r="AA164" i="3"/>
  <c r="N173" i="7" s="1"/>
  <c r="X164" i="3"/>
  <c r="K173" i="7" s="1"/>
  <c r="W164" i="3"/>
  <c r="AC164" i="3"/>
  <c r="P173" i="7" s="1"/>
  <c r="Z164" i="3"/>
  <c r="M173" i="7" s="1"/>
  <c r="E166" i="3"/>
  <c r="AT165" i="3"/>
  <c r="Q165" i="3"/>
  <c r="R165" i="3" s="1"/>
  <c r="AC165" i="3" l="1"/>
  <c r="P174" i="7" s="1"/>
  <c r="Y165" i="3"/>
  <c r="L174" i="7" s="1"/>
  <c r="AB165" i="3"/>
  <c r="O174" i="7" s="1"/>
  <c r="AA165" i="3"/>
  <c r="N174" i="7" s="1"/>
  <c r="Z165" i="3"/>
  <c r="M174" i="7" s="1"/>
  <c r="W165" i="3"/>
  <c r="X165" i="3"/>
  <c r="K174" i="7" s="1"/>
  <c r="Q166" i="3"/>
  <c r="R166" i="3" s="1"/>
  <c r="E167" i="3"/>
  <c r="AT166" i="3"/>
  <c r="E168" i="3" l="1"/>
  <c r="Q167" i="3"/>
  <c r="R167" i="3" s="1"/>
  <c r="AT167" i="3"/>
  <c r="AB166" i="3"/>
  <c r="O175" i="7" s="1"/>
  <c r="X166" i="3"/>
  <c r="K175" i="7" s="1"/>
  <c r="W166" i="3"/>
  <c r="AC166" i="3"/>
  <c r="P175" i="7" s="1"/>
  <c r="Z166" i="3"/>
  <c r="M175" i="7" s="1"/>
  <c r="Y166" i="3"/>
  <c r="L175" i="7" s="1"/>
  <c r="AA166" i="3"/>
  <c r="N175" i="7" s="1"/>
  <c r="E169" i="3" l="1"/>
  <c r="AT168" i="3"/>
  <c r="Q168" i="3"/>
  <c r="R168" i="3" s="1"/>
  <c r="Y167" i="3"/>
  <c r="L176" i="7" s="1"/>
  <c r="AB167" i="3"/>
  <c r="O176" i="7" s="1"/>
  <c r="AA167" i="3"/>
  <c r="N176" i="7" s="1"/>
  <c r="AC167" i="3"/>
  <c r="P176" i="7" s="1"/>
  <c r="X167" i="3"/>
  <c r="K176" i="7" s="1"/>
  <c r="Z167" i="3"/>
  <c r="M176" i="7" s="1"/>
  <c r="W167" i="3"/>
  <c r="E170" i="3" l="1"/>
  <c r="Q169" i="3"/>
  <c r="R169" i="3" s="1"/>
  <c r="AT169" i="3"/>
  <c r="Y168" i="3"/>
  <c r="L177" i="7" s="1"/>
  <c r="X168" i="3"/>
  <c r="K177" i="7" s="1"/>
  <c r="Z168" i="3"/>
  <c r="M177" i="7" s="1"/>
  <c r="AB168" i="3"/>
  <c r="O177" i="7" s="1"/>
  <c r="AA168" i="3"/>
  <c r="N177" i="7" s="1"/>
  <c r="AC168" i="3"/>
  <c r="P177" i="7" s="1"/>
  <c r="W168" i="3"/>
  <c r="Q170" i="3" l="1"/>
  <c r="R170" i="3" s="1"/>
  <c r="E171" i="3"/>
  <c r="AT170" i="3"/>
  <c r="Y169" i="3"/>
  <c r="L178" i="7" s="1"/>
  <c r="X169" i="3"/>
  <c r="K178" i="7" s="1"/>
  <c r="Z169" i="3"/>
  <c r="M178" i="7" s="1"/>
  <c r="AC169" i="3"/>
  <c r="P178" i="7" s="1"/>
  <c r="W169" i="3"/>
  <c r="AB169" i="3"/>
  <c r="O178" i="7" s="1"/>
  <c r="AA169" i="3"/>
  <c r="N178" i="7" s="1"/>
  <c r="W170" i="3" l="1"/>
  <c r="AB170" i="3"/>
  <c r="O179" i="7" s="1"/>
  <c r="Z170" i="3"/>
  <c r="M179" i="7" s="1"/>
  <c r="AA170" i="3"/>
  <c r="N179" i="7" s="1"/>
  <c r="X170" i="3"/>
  <c r="K179" i="7" s="1"/>
  <c r="AC170" i="3"/>
  <c r="P179" i="7" s="1"/>
  <c r="Y170" i="3"/>
  <c r="L179" i="7" s="1"/>
  <c r="E172" i="3"/>
  <c r="Q171" i="3"/>
  <c r="R171" i="3" s="1"/>
  <c r="AT171" i="3"/>
  <c r="AC171" i="3" l="1"/>
  <c r="P180" i="7" s="1"/>
  <c r="Z171" i="3"/>
  <c r="M180" i="7" s="1"/>
  <c r="W171" i="3"/>
  <c r="Y171" i="3"/>
  <c r="L180" i="7" s="1"/>
  <c r="AB171" i="3"/>
  <c r="O180" i="7" s="1"/>
  <c r="AA171" i="3"/>
  <c r="N180" i="7" s="1"/>
  <c r="X171" i="3"/>
  <c r="K180" i="7" s="1"/>
  <c r="E173" i="3"/>
  <c r="Q172" i="3"/>
  <c r="R172" i="3" s="1"/>
  <c r="AA172" i="3" s="1"/>
  <c r="N181" i="7" s="1"/>
  <c r="AT172" i="3"/>
  <c r="E174" i="3" l="1"/>
  <c r="AT173" i="3"/>
  <c r="Q173" i="3"/>
  <c r="R173" i="3" s="1"/>
  <c r="AC172" i="3"/>
  <c r="P181" i="7" s="1"/>
  <c r="W172" i="3"/>
  <c r="X172" i="3"/>
  <c r="K181" i="7" s="1"/>
  <c r="Y172" i="3"/>
  <c r="L181" i="7" s="1"/>
  <c r="Z172" i="3"/>
  <c r="M181" i="7" s="1"/>
  <c r="AB172" i="3"/>
  <c r="O181" i="7" s="1"/>
  <c r="AT174" i="3" l="1"/>
  <c r="E175" i="3"/>
  <c r="Q174" i="3"/>
  <c r="R174" i="3" s="1"/>
  <c r="AC173" i="3"/>
  <c r="P182" i="7" s="1"/>
  <c r="X173" i="3"/>
  <c r="K182" i="7" s="1"/>
  <c r="Z173" i="3"/>
  <c r="M182" i="7" s="1"/>
  <c r="W173" i="3"/>
  <c r="AA173" i="3"/>
  <c r="N182" i="7" s="1"/>
  <c r="Y173" i="3"/>
  <c r="L182" i="7" s="1"/>
  <c r="AB173" i="3"/>
  <c r="O182" i="7" s="1"/>
  <c r="E176" i="3" l="1"/>
  <c r="Q175" i="3"/>
  <c r="R175" i="3" s="1"/>
  <c r="AT175" i="3"/>
  <c r="AA174" i="3"/>
  <c r="N183" i="7" s="1"/>
  <c r="AB174" i="3"/>
  <c r="O183" i="7" s="1"/>
  <c r="AC174" i="3"/>
  <c r="P183" i="7" s="1"/>
  <c r="Y174" i="3"/>
  <c r="L183" i="7" s="1"/>
  <c r="Z174" i="3"/>
  <c r="M183" i="7" s="1"/>
  <c r="X174" i="3"/>
  <c r="K183" i="7" s="1"/>
  <c r="W174" i="3"/>
  <c r="E177" i="3" l="1"/>
  <c r="AT176" i="3"/>
  <c r="Q176" i="3"/>
  <c r="R176" i="3" s="1"/>
  <c r="Z175" i="3"/>
  <c r="M184" i="7" s="1"/>
  <c r="AC175" i="3"/>
  <c r="P184" i="7" s="1"/>
  <c r="X175" i="3"/>
  <c r="K184" i="7" s="1"/>
  <c r="Y175" i="3"/>
  <c r="L184" i="7" s="1"/>
  <c r="AB175" i="3"/>
  <c r="O184" i="7" s="1"/>
  <c r="AA175" i="3"/>
  <c r="N184" i="7" s="1"/>
  <c r="W175" i="3"/>
  <c r="E178" i="3" l="1"/>
  <c r="Q177" i="3"/>
  <c r="R177" i="3" s="1"/>
  <c r="AT177" i="3"/>
  <c r="Y176" i="3"/>
  <c r="L185" i="7" s="1"/>
  <c r="AA176" i="3"/>
  <c r="N185" i="7" s="1"/>
  <c r="W176" i="3"/>
  <c r="Z176" i="3"/>
  <c r="M185" i="7" s="1"/>
  <c r="AC176" i="3"/>
  <c r="P185" i="7" s="1"/>
  <c r="AB176" i="3"/>
  <c r="O185" i="7" s="1"/>
  <c r="X176" i="3"/>
  <c r="K185" i="7" s="1"/>
  <c r="Q178" i="3" l="1"/>
  <c r="R178" i="3" s="1"/>
  <c r="E179" i="3"/>
  <c r="AT178" i="3"/>
  <c r="Y177" i="3"/>
  <c r="L188" i="7" s="1"/>
  <c r="W177" i="3"/>
  <c r="AC177" i="3"/>
  <c r="P188" i="7" s="1"/>
  <c r="X177" i="3"/>
  <c r="K188" i="7" s="1"/>
  <c r="AB177" i="3"/>
  <c r="O188" i="7" s="1"/>
  <c r="AA177" i="3"/>
  <c r="N188" i="7" s="1"/>
  <c r="Z177" i="3"/>
  <c r="M188" i="7" s="1"/>
  <c r="X178" i="3" l="1"/>
  <c r="K189" i="7" s="1"/>
  <c r="Y178" i="3"/>
  <c r="L189" i="7" s="1"/>
  <c r="AB178" i="3"/>
  <c r="O189" i="7" s="1"/>
  <c r="Z178" i="3"/>
  <c r="M189" i="7" s="1"/>
  <c r="AC178" i="3"/>
  <c r="P189" i="7" s="1"/>
  <c r="W178" i="3"/>
  <c r="AA178" i="3"/>
  <c r="N189" i="7" s="1"/>
  <c r="E180" i="3"/>
  <c r="Q179" i="3"/>
  <c r="R179" i="3" s="1"/>
  <c r="AT179" i="3"/>
  <c r="AA179" i="3" l="1"/>
  <c r="N190" i="7" s="1"/>
  <c r="AB179" i="3"/>
  <c r="O190" i="7" s="1"/>
  <c r="X179" i="3"/>
  <c r="K190" i="7" s="1"/>
  <c r="Z179" i="3"/>
  <c r="M190" i="7" s="1"/>
  <c r="Y179" i="3"/>
  <c r="L190" i="7" s="1"/>
  <c r="W179" i="3"/>
  <c r="AC179" i="3"/>
  <c r="P190" i="7" s="1"/>
  <c r="E181" i="3"/>
  <c r="Q180" i="3"/>
  <c r="R180" i="3" s="1"/>
  <c r="AT180" i="3"/>
  <c r="Y180" i="3" l="1"/>
  <c r="L191" i="7" s="1"/>
  <c r="Z180" i="3"/>
  <c r="M191" i="7" s="1"/>
  <c r="AC180" i="3"/>
  <c r="P191" i="7" s="1"/>
  <c r="AB180" i="3"/>
  <c r="O191" i="7" s="1"/>
  <c r="AA180" i="3"/>
  <c r="N191" i="7" s="1"/>
  <c r="X180" i="3"/>
  <c r="K191" i="7" s="1"/>
  <c r="W180" i="3"/>
  <c r="E182" i="3"/>
  <c r="Q181" i="3"/>
  <c r="R181" i="3" s="1"/>
  <c r="AT181" i="3"/>
  <c r="AA181" i="3" l="1"/>
  <c r="N192" i="7" s="1"/>
  <c r="AC181" i="3"/>
  <c r="P192" i="7" s="1"/>
  <c r="X181" i="3"/>
  <c r="K192" i="7" s="1"/>
  <c r="W181" i="3"/>
  <c r="Y181" i="3"/>
  <c r="L192" i="7" s="1"/>
  <c r="Z181" i="3"/>
  <c r="M192" i="7" s="1"/>
  <c r="AB181" i="3"/>
  <c r="O192" i="7" s="1"/>
  <c r="AT182" i="3"/>
  <c r="E183" i="3"/>
  <c r="Q182" i="3"/>
  <c r="R182" i="3" s="1"/>
  <c r="Y182" i="3" l="1"/>
  <c r="L193" i="7" s="1"/>
  <c r="AB182" i="3"/>
  <c r="O193" i="7" s="1"/>
  <c r="W182" i="3"/>
  <c r="AC182" i="3"/>
  <c r="P193" i="7" s="1"/>
  <c r="AA182" i="3"/>
  <c r="N193" i="7" s="1"/>
  <c r="Z182" i="3"/>
  <c r="M193" i="7" s="1"/>
  <c r="X182" i="3"/>
  <c r="K193" i="7" s="1"/>
  <c r="E184" i="3"/>
  <c r="Q183" i="3"/>
  <c r="R183" i="3" s="1"/>
  <c r="AT183" i="3"/>
  <c r="X183" i="3" l="1"/>
  <c r="K194" i="7" s="1"/>
  <c r="AC183" i="3"/>
  <c r="P194" i="7" s="1"/>
  <c r="Y183" i="3"/>
  <c r="L194" i="7" s="1"/>
  <c r="W183" i="3"/>
  <c r="AA183" i="3"/>
  <c r="N194" i="7" s="1"/>
  <c r="Z183" i="3"/>
  <c r="M194" i="7" s="1"/>
  <c r="AB183" i="3"/>
  <c r="O194" i="7" s="1"/>
  <c r="E185" i="3"/>
  <c r="AT184" i="3"/>
  <c r="Q184" i="3"/>
  <c r="R184" i="3" s="1"/>
  <c r="W184" i="3" l="1"/>
  <c r="X184" i="3"/>
  <c r="K195" i="7" s="1"/>
  <c r="Z184" i="3"/>
  <c r="M195" i="7" s="1"/>
  <c r="AA184" i="3"/>
  <c r="N195" i="7" s="1"/>
  <c r="Y184" i="3"/>
  <c r="L195" i="7" s="1"/>
  <c r="AB184" i="3"/>
  <c r="O195" i="7" s="1"/>
  <c r="AC184" i="3"/>
  <c r="P195" i="7" s="1"/>
  <c r="E186" i="3"/>
  <c r="AT185" i="3"/>
  <c r="Q185" i="3"/>
  <c r="R185" i="3" s="1"/>
  <c r="W185" i="3" l="1"/>
  <c r="AC185" i="3"/>
  <c r="P196" i="7" s="1"/>
  <c r="X185" i="3"/>
  <c r="K196" i="7" s="1"/>
  <c r="AB185" i="3"/>
  <c r="O196" i="7" s="1"/>
  <c r="Y185" i="3"/>
  <c r="L196" i="7" s="1"/>
  <c r="Z185" i="3"/>
  <c r="M196" i="7" s="1"/>
  <c r="AA185" i="3"/>
  <c r="N196" i="7" s="1"/>
  <c r="Q186" i="3"/>
  <c r="R186" i="3" s="1"/>
  <c r="E187" i="3"/>
  <c r="AT186" i="3"/>
  <c r="E188" i="3" l="1"/>
  <c r="Q187" i="3"/>
  <c r="R187" i="3" s="1"/>
  <c r="AT187" i="3"/>
  <c r="W186" i="3"/>
  <c r="X186" i="3"/>
  <c r="K197" i="7" s="1"/>
  <c r="AC186" i="3"/>
  <c r="P197" i="7" s="1"/>
  <c r="Y186" i="3"/>
  <c r="L197" i="7" s="1"/>
  <c r="AA186" i="3"/>
  <c r="N197" i="7" s="1"/>
  <c r="AB186" i="3"/>
  <c r="O197" i="7" s="1"/>
  <c r="Z186" i="3"/>
  <c r="M197" i="7" s="1"/>
  <c r="E189" i="3" l="1"/>
  <c r="Q188" i="3"/>
  <c r="R188" i="3" s="1"/>
  <c r="AT188" i="3"/>
  <c r="X187" i="3"/>
  <c r="K198" i="7" s="1"/>
  <c r="W187" i="3"/>
  <c r="AB187" i="3"/>
  <c r="O198" i="7" s="1"/>
  <c r="Y187" i="3"/>
  <c r="L198" i="7" s="1"/>
  <c r="AC187" i="3"/>
  <c r="P198" i="7" s="1"/>
  <c r="Z187" i="3"/>
  <c r="M198" i="7" s="1"/>
  <c r="AA187" i="3"/>
  <c r="N198" i="7" s="1"/>
  <c r="E190" i="3" l="1"/>
  <c r="Q189" i="3"/>
  <c r="R189" i="3" s="1"/>
  <c r="AT189" i="3"/>
  <c r="Z188" i="3"/>
  <c r="M199" i="7" s="1"/>
  <c r="W188" i="3"/>
  <c r="AC188" i="3"/>
  <c r="P199" i="7" s="1"/>
  <c r="X188" i="3"/>
  <c r="K199" i="7" s="1"/>
  <c r="Y188" i="3"/>
  <c r="L199" i="7" s="1"/>
  <c r="AA188" i="3"/>
  <c r="N199" i="7" s="1"/>
  <c r="AB188" i="3"/>
  <c r="O199" i="7" s="1"/>
  <c r="E191" i="3" l="1"/>
  <c r="Q190" i="3"/>
  <c r="R190" i="3" s="1"/>
  <c r="AT190" i="3"/>
  <c r="AC189" i="3"/>
  <c r="P200" i="7" s="1"/>
  <c r="W189" i="3"/>
  <c r="Z189" i="3"/>
  <c r="M200" i="7" s="1"/>
  <c r="X189" i="3"/>
  <c r="K200" i="7" s="1"/>
  <c r="AB189" i="3"/>
  <c r="O200" i="7" s="1"/>
  <c r="AA189" i="3"/>
  <c r="N200" i="7" s="1"/>
  <c r="Y189" i="3"/>
  <c r="L200" i="7" s="1"/>
  <c r="AA190" i="3" l="1"/>
  <c r="N201" i="7" s="1"/>
  <c r="X190" i="3"/>
  <c r="K201" i="7" s="1"/>
  <c r="Z190" i="3"/>
  <c r="M201" i="7" s="1"/>
  <c r="AC190" i="3"/>
  <c r="P201" i="7" s="1"/>
  <c r="AB190" i="3"/>
  <c r="O201" i="7" s="1"/>
  <c r="W190" i="3"/>
  <c r="Y190" i="3"/>
  <c r="L201" i="7" s="1"/>
  <c r="E192" i="3"/>
  <c r="AT191" i="3"/>
  <c r="Q191" i="3"/>
  <c r="R191" i="3" s="1"/>
  <c r="AA191" i="3" l="1"/>
  <c r="N202" i="7" s="1"/>
  <c r="AC191" i="3"/>
  <c r="P202" i="7" s="1"/>
  <c r="Y191" i="3"/>
  <c r="L202" i="7" s="1"/>
  <c r="X191" i="3"/>
  <c r="K202" i="7" s="1"/>
  <c r="W191" i="3"/>
  <c r="AB191" i="3"/>
  <c r="O202" i="7" s="1"/>
  <c r="Z191" i="3"/>
  <c r="M202" i="7" s="1"/>
  <c r="E193" i="3"/>
  <c r="AT192" i="3"/>
  <c r="Q192" i="3"/>
  <c r="R192" i="3" s="1"/>
  <c r="Y192" i="3" l="1"/>
  <c r="L203" i="7" s="1"/>
  <c r="X192" i="3"/>
  <c r="K203" i="7" s="1"/>
  <c r="AB192" i="3"/>
  <c r="O203" i="7" s="1"/>
  <c r="Z192" i="3"/>
  <c r="M203" i="7" s="1"/>
  <c r="AC192" i="3"/>
  <c r="P203" i="7" s="1"/>
  <c r="W192" i="3"/>
  <c r="AA192" i="3"/>
  <c r="N203" i="7" s="1"/>
  <c r="E194" i="3"/>
  <c r="Q193" i="3"/>
  <c r="R193" i="3" s="1"/>
  <c r="AT193" i="3"/>
  <c r="AB193" i="3" l="1"/>
  <c r="O204" i="7" s="1"/>
  <c r="AA193" i="3"/>
  <c r="N204" i="7" s="1"/>
  <c r="X193" i="3"/>
  <c r="K204" i="7" s="1"/>
  <c r="Z193" i="3"/>
  <c r="M204" i="7" s="1"/>
  <c r="AC193" i="3"/>
  <c r="P204" i="7" s="1"/>
  <c r="W193" i="3"/>
  <c r="Y193" i="3"/>
  <c r="L204" i="7" s="1"/>
  <c r="E195" i="3"/>
  <c r="Q194" i="3"/>
  <c r="R194" i="3" s="1"/>
  <c r="AT194" i="3"/>
  <c r="AA194" i="3" l="1"/>
  <c r="N205" i="7" s="1"/>
  <c r="AB194" i="3"/>
  <c r="O205" i="7" s="1"/>
  <c r="Y194" i="3"/>
  <c r="L205" i="7" s="1"/>
  <c r="AC194" i="3"/>
  <c r="P205" i="7" s="1"/>
  <c r="W194" i="3"/>
  <c r="X194" i="3"/>
  <c r="K205" i="7" s="1"/>
  <c r="Z194" i="3"/>
  <c r="M205" i="7" s="1"/>
  <c r="E196" i="3"/>
  <c r="AT195" i="3"/>
  <c r="Q195" i="3"/>
  <c r="R195" i="3" s="1"/>
  <c r="Z195" i="3" l="1"/>
  <c r="M206" i="7" s="1"/>
  <c r="Y195" i="3"/>
  <c r="L206" i="7" s="1"/>
  <c r="AB195" i="3"/>
  <c r="O206" i="7" s="1"/>
  <c r="AA195" i="3"/>
  <c r="N206" i="7" s="1"/>
  <c r="W195" i="3"/>
  <c r="AC195" i="3"/>
  <c r="P206" i="7" s="1"/>
  <c r="X195" i="3"/>
  <c r="K206" i="7" s="1"/>
  <c r="E197" i="3"/>
  <c r="Q196" i="3"/>
  <c r="R196" i="3" s="1"/>
  <c r="AT196" i="3"/>
  <c r="Z196" i="3" l="1"/>
  <c r="M207" i="7" s="1"/>
  <c r="AA196" i="3"/>
  <c r="N207" i="7" s="1"/>
  <c r="Y196" i="3"/>
  <c r="L207" i="7" s="1"/>
  <c r="AC196" i="3"/>
  <c r="P207" i="7" s="1"/>
  <c r="AB196" i="3"/>
  <c r="O207" i="7" s="1"/>
  <c r="X196" i="3"/>
  <c r="K207" i="7" s="1"/>
  <c r="W196" i="3"/>
  <c r="E198" i="3"/>
  <c r="Q197" i="3"/>
  <c r="R197" i="3" s="1"/>
  <c r="AT197" i="3"/>
  <c r="AA197" i="3" l="1"/>
  <c r="N208" i="7" s="1"/>
  <c r="AB197" i="3"/>
  <c r="O208" i="7" s="1"/>
  <c r="X197" i="3"/>
  <c r="K208" i="7" s="1"/>
  <c r="AC197" i="3"/>
  <c r="P208" i="7" s="1"/>
  <c r="W197" i="3"/>
  <c r="Y197" i="3"/>
  <c r="L208" i="7" s="1"/>
  <c r="Z197" i="3"/>
  <c r="M208" i="7" s="1"/>
  <c r="Q198" i="3"/>
  <c r="R198" i="3" s="1"/>
  <c r="E199" i="3"/>
  <c r="AT198" i="3"/>
  <c r="E200" i="3" l="1"/>
  <c r="AT199" i="3"/>
  <c r="Q199" i="3"/>
  <c r="R199" i="3" s="1"/>
  <c r="AC198" i="3"/>
  <c r="P209" i="7" s="1"/>
  <c r="AA198" i="3"/>
  <c r="N209" i="7" s="1"/>
  <c r="X198" i="3"/>
  <c r="K209" i="7" s="1"/>
  <c r="Y198" i="3"/>
  <c r="L209" i="7" s="1"/>
  <c r="AB198" i="3"/>
  <c r="O209" i="7" s="1"/>
  <c r="W198" i="3"/>
  <c r="Z198" i="3"/>
  <c r="M209" i="7" s="1"/>
  <c r="E201" i="3" l="1"/>
  <c r="AT200" i="3"/>
  <c r="Q200" i="3"/>
  <c r="R200" i="3" s="1"/>
  <c r="AA199" i="3"/>
  <c r="N210" i="7" s="1"/>
  <c r="AC199" i="3"/>
  <c r="P210" i="7" s="1"/>
  <c r="Z199" i="3"/>
  <c r="M210" i="7" s="1"/>
  <c r="Y199" i="3"/>
  <c r="L210" i="7" s="1"/>
  <c r="X199" i="3"/>
  <c r="K210" i="7" s="1"/>
  <c r="AB199" i="3"/>
  <c r="O210" i="7" s="1"/>
  <c r="W199" i="3"/>
  <c r="E202" i="3" l="1"/>
  <c r="AT201" i="3"/>
  <c r="Q201" i="3"/>
  <c r="R201" i="3" s="1"/>
  <c r="AB200" i="3"/>
  <c r="O211" i="7" s="1"/>
  <c r="AC200" i="3"/>
  <c r="P211" i="7" s="1"/>
  <c r="Z200" i="3"/>
  <c r="M211" i="7" s="1"/>
  <c r="Y200" i="3"/>
  <c r="L211" i="7" s="1"/>
  <c r="X200" i="3"/>
  <c r="K211" i="7" s="1"/>
  <c r="W200" i="3"/>
  <c r="AA200" i="3"/>
  <c r="N211" i="7" s="1"/>
  <c r="Y201" i="3" l="1"/>
  <c r="L212" i="7" s="1"/>
  <c r="Z201" i="3"/>
  <c r="M212" i="7" s="1"/>
  <c r="AB201" i="3"/>
  <c r="O212" i="7" s="1"/>
  <c r="W201" i="3"/>
  <c r="AA201" i="3"/>
  <c r="N212" i="7" s="1"/>
  <c r="AC201" i="3"/>
  <c r="P212" i="7" s="1"/>
  <c r="X201" i="3"/>
  <c r="K212" i="7" s="1"/>
  <c r="Q202" i="3"/>
  <c r="R202" i="3" s="1"/>
  <c r="E203" i="3"/>
  <c r="AT202" i="3"/>
  <c r="E204" i="3" l="1"/>
  <c r="AT203" i="3"/>
  <c r="Q203" i="3"/>
  <c r="R203" i="3" s="1"/>
  <c r="Z202" i="3"/>
  <c r="M213" i="7" s="1"/>
  <c r="Y202" i="3"/>
  <c r="L213" i="7" s="1"/>
  <c r="AC202" i="3"/>
  <c r="P213" i="7" s="1"/>
  <c r="AA202" i="3"/>
  <c r="N213" i="7" s="1"/>
  <c r="X202" i="3"/>
  <c r="K213" i="7" s="1"/>
  <c r="W202" i="3"/>
  <c r="AB202" i="3"/>
  <c r="O213" i="7" s="1"/>
  <c r="E205" i="3" l="1"/>
  <c r="AT204" i="3"/>
  <c r="Q204" i="3"/>
  <c r="R204" i="3" s="1"/>
  <c r="AA203" i="3"/>
  <c r="N214" i="7" s="1"/>
  <c r="Y203" i="3"/>
  <c r="L214" i="7" s="1"/>
  <c r="AB203" i="3"/>
  <c r="O214" i="7" s="1"/>
  <c r="W203" i="3"/>
  <c r="X203" i="3"/>
  <c r="K214" i="7" s="1"/>
  <c r="Z203" i="3"/>
  <c r="M214" i="7" s="1"/>
  <c r="AC203" i="3"/>
  <c r="P214" i="7" s="1"/>
  <c r="E206" i="3" l="1"/>
  <c r="Q205" i="3"/>
  <c r="R205" i="3" s="1"/>
  <c r="AT205" i="3"/>
  <c r="X204" i="3"/>
  <c r="K215" i="7" s="1"/>
  <c r="AB204" i="3"/>
  <c r="O215" i="7" s="1"/>
  <c r="Y204" i="3"/>
  <c r="L215" i="7" s="1"/>
  <c r="Z204" i="3"/>
  <c r="M215" i="7" s="1"/>
  <c r="AA204" i="3"/>
  <c r="N215" i="7" s="1"/>
  <c r="AC204" i="3"/>
  <c r="P215" i="7" s="1"/>
  <c r="W204" i="3"/>
  <c r="Q206" i="3" l="1"/>
  <c r="R206" i="3" s="1"/>
  <c r="E207" i="3"/>
  <c r="AT206" i="3"/>
  <c r="AB205" i="3"/>
  <c r="O216" i="7" s="1"/>
  <c r="W205" i="3"/>
  <c r="X205" i="3"/>
  <c r="K216" i="7" s="1"/>
  <c r="AC205" i="3"/>
  <c r="P216" i="7" s="1"/>
  <c r="Z205" i="3"/>
  <c r="M216" i="7" s="1"/>
  <c r="Y205" i="3"/>
  <c r="L216" i="7" s="1"/>
  <c r="AA205" i="3"/>
  <c r="N216" i="7" s="1"/>
  <c r="Y206" i="3" l="1"/>
  <c r="L217" i="7" s="1"/>
  <c r="AA206" i="3"/>
  <c r="N217" i="7" s="1"/>
  <c r="W206" i="3"/>
  <c r="X206" i="3"/>
  <c r="K217" i="7" s="1"/>
  <c r="AB206" i="3"/>
  <c r="O217" i="7" s="1"/>
  <c r="Z206" i="3"/>
  <c r="M217" i="7" s="1"/>
  <c r="AC206" i="3"/>
  <c r="P217" i="7" s="1"/>
  <c r="Q207" i="3"/>
  <c r="R207" i="3" s="1"/>
  <c r="X207" i="3" s="1"/>
  <c r="K218" i="7" s="1"/>
  <c r="AT207" i="3"/>
  <c r="Z207" i="3" l="1"/>
  <c r="M218" i="7" s="1"/>
  <c r="Y207" i="3"/>
  <c r="L218" i="7" s="1"/>
  <c r="AA207" i="3"/>
  <c r="N218" i="7" s="1"/>
  <c r="W207" i="3"/>
  <c r="AB207" i="3"/>
  <c r="O218" i="7" s="1"/>
  <c r="AC207" i="3"/>
  <c r="P218"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CDC 70</author>
  </authors>
  <commentList>
    <comment ref="G2" authorId="0" shapeId="0" xr:uid="{00000000-0006-0000-0100-000001000000}">
      <text>
        <r>
          <rPr>
            <b/>
            <sz val="10"/>
            <color indexed="81"/>
            <rFont val="Tahoma"/>
            <family val="2"/>
          </rPr>
          <t>saisir la date (mode chiffre)
ex: 5/4/2002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CDC 70</author>
  </authors>
  <commentList>
    <comment ref="D1" authorId="0" shapeId="0" xr:uid="{00000000-0006-0000-0200-000001000000}">
      <text>
        <r>
          <rPr>
            <b/>
            <sz val="10"/>
            <color indexed="81"/>
            <rFont val="Tahoma"/>
            <family val="2"/>
          </rPr>
          <t>Classement:</t>
        </r>
        <r>
          <rPr>
            <sz val="10"/>
            <color indexed="81"/>
            <rFont val="Tahoma"/>
            <family val="2"/>
          </rPr>
          <t xml:space="preserve"> 
Ce tableau doit être renseigné avec précision pour les concurrents concernés par les prix (attention aux prix spéciaux) ou les points FFC. 
Les éléments suivants sont impérativement à faire figurer: N° de dossard, nom, prénom, club, série, n° de licence (le code UCI concerne seulement les coureurs licenciés dans un club étranger) et le temps de ces coureurs. 
Pour les concurrents suivants, les dossards, nom, prénom et temps sont suffisants.
</t>
        </r>
        <r>
          <rPr>
            <b/>
            <sz val="10"/>
            <color indexed="12"/>
            <rFont val="Tahoma"/>
            <family val="2"/>
          </rPr>
          <t>NB</t>
        </r>
        <r>
          <rPr>
            <sz val="10"/>
            <color indexed="12"/>
            <rFont val="Tahoma"/>
            <family val="2"/>
          </rPr>
          <t xml:space="preserve">: Si ces éléments n'apparaissent pas sur ce modèle informatisé, il faut rechercher les omissions ou erreurs dans les feuilles 'Émargement' ou 'Saisie' </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CDC 70</author>
  </authors>
  <commentList>
    <comment ref="E4" authorId="0" shapeId="0" xr:uid="{00000000-0006-0000-0300-000001000000}">
      <text>
        <r>
          <rPr>
            <b/>
            <sz val="8"/>
            <color indexed="81"/>
            <rFont val="Tahoma"/>
            <family val="2"/>
          </rPr>
          <t>saisir la distance 
ex: 120</t>
        </r>
        <r>
          <rPr>
            <sz val="8"/>
            <color indexed="81"/>
            <rFont val="Tahoma"/>
            <family val="2"/>
          </rPr>
          <t xml:space="preserve">
</t>
        </r>
      </text>
    </comment>
    <comment ref="N6" authorId="0" shapeId="0" xr:uid="{00000000-0006-0000-0300-000002000000}">
      <text>
        <r>
          <rPr>
            <b/>
            <sz val="8"/>
            <color indexed="14"/>
            <rFont val="Tahoma"/>
            <family val="2"/>
          </rPr>
          <t>Contrôle si saisie de n° de dossard doublon:</t>
        </r>
        <r>
          <rPr>
            <b/>
            <sz val="8"/>
            <color indexed="81"/>
            <rFont val="Tahoma"/>
            <family val="2"/>
          </rPr>
          <t xml:space="preserve">
le message d'erreur </t>
        </r>
        <r>
          <rPr>
            <b/>
            <sz val="8"/>
            <color indexed="10"/>
            <rFont val="Tahoma"/>
            <family val="2"/>
          </rPr>
          <t>(Doublon)</t>
        </r>
        <r>
          <rPr>
            <b/>
            <sz val="8"/>
            <color indexed="81"/>
            <rFont val="Tahoma"/>
            <family val="2"/>
          </rPr>
          <t xml:space="preserve"> apparaît</t>
        </r>
        <r>
          <rPr>
            <sz val="8"/>
            <color indexed="81"/>
            <rFont val="Tahoma"/>
            <family val="2"/>
          </rPr>
          <t xml:space="preserve">
</t>
        </r>
      </text>
    </comment>
    <comment ref="P6" authorId="0" shapeId="0" xr:uid="{00000000-0006-0000-0300-000003000000}">
      <text>
        <r>
          <rPr>
            <b/>
            <sz val="8"/>
            <color indexed="14"/>
            <rFont val="Tahoma"/>
            <family val="2"/>
          </rPr>
          <t>Contrôle si saisie de n° de Coureur non partant:</t>
        </r>
        <r>
          <rPr>
            <b/>
            <sz val="8"/>
            <color indexed="81"/>
            <rFont val="Tahoma"/>
            <family val="2"/>
          </rPr>
          <t xml:space="preserve">
le message d'erreur </t>
        </r>
        <r>
          <rPr>
            <b/>
            <sz val="8"/>
            <color indexed="10"/>
            <rFont val="Tahoma"/>
            <family val="2"/>
          </rPr>
          <t>(NP)</t>
        </r>
        <r>
          <rPr>
            <b/>
            <sz val="8"/>
            <color indexed="81"/>
            <rFont val="Tahoma"/>
            <family val="2"/>
          </rPr>
          <t xml:space="preserve"> apparaît</t>
        </r>
        <r>
          <rPr>
            <sz val="8"/>
            <color indexed="81"/>
            <rFont val="Tahoma"/>
            <family val="2"/>
          </rPr>
          <t xml:space="preserve">
</t>
        </r>
      </text>
    </comment>
    <comment ref="S6" authorId="0" shapeId="0" xr:uid="{00000000-0006-0000-0300-000004000000}">
      <text>
        <r>
          <rPr>
            <b/>
            <sz val="8"/>
            <color indexed="14"/>
            <rFont val="Tahoma"/>
            <family val="2"/>
          </rPr>
          <t>Avec l'utilisation de cette option:</t>
        </r>
        <r>
          <rPr>
            <b/>
            <sz val="8"/>
            <color indexed="81"/>
            <rFont val="Tahoma"/>
            <family val="2"/>
          </rPr>
          <t xml:space="preserve">
Vous contrôlez si le coureur est doublé 1fois, 2fois, ou est noté comme abandon</t>
        </r>
        <r>
          <rPr>
            <sz val="8"/>
            <color indexed="81"/>
            <rFont val="Tahoma"/>
            <family val="2"/>
          </rPr>
          <t xml:space="preserve">
</t>
        </r>
      </text>
    </comment>
    <comment ref="W6" authorId="0" shapeId="0" xr:uid="{00000000-0006-0000-0300-000005000000}">
      <text>
        <r>
          <rPr>
            <b/>
            <sz val="8"/>
            <color indexed="81"/>
            <rFont val="Tahoma"/>
            <family val="2"/>
          </rPr>
          <t xml:space="preserve">contrôlez la saisie </t>
        </r>
      </text>
    </comment>
    <comment ref="C7" authorId="0" shapeId="0" xr:uid="{00000000-0006-0000-0300-000006000000}">
      <text>
        <r>
          <rPr>
            <b/>
            <sz val="8"/>
            <color indexed="81"/>
            <rFont val="Tahoma"/>
            <family val="2"/>
          </rPr>
          <t xml:space="preserve">Cette colonne est à modifier seulement en cas d'ex aequo 
</t>
        </r>
        <r>
          <rPr>
            <b/>
            <sz val="8"/>
            <color indexed="10"/>
            <rFont val="Tahoma"/>
            <family val="2"/>
          </rPr>
          <t>Exemple</t>
        </r>
        <r>
          <rPr>
            <b/>
            <sz val="8"/>
            <color indexed="81"/>
            <rFont val="Tahoma"/>
            <family val="2"/>
          </rPr>
          <t xml:space="preserve">: les 6ème, 7ème et 8ème sont ex aequos ; </t>
        </r>
        <r>
          <rPr>
            <b/>
            <sz val="8"/>
            <color indexed="10"/>
            <rFont val="Tahoma"/>
            <family val="2"/>
          </rPr>
          <t>modifiez ainsi:</t>
        </r>
        <r>
          <rPr>
            <b/>
            <sz val="8"/>
            <color indexed="81"/>
            <rFont val="Tahoma"/>
            <family val="2"/>
          </rPr>
          <t xml:space="preserve">
..
4
5
</t>
        </r>
        <r>
          <rPr>
            <b/>
            <sz val="8"/>
            <color indexed="14"/>
            <rFont val="Tahoma"/>
            <family val="2"/>
          </rPr>
          <t>6
6
6</t>
        </r>
        <r>
          <rPr>
            <b/>
            <sz val="8"/>
            <color indexed="81"/>
            <rFont val="Tahoma"/>
            <family val="2"/>
          </rPr>
          <t xml:space="preserve">
9
10
..
</t>
        </r>
      </text>
    </comment>
    <comment ref="C8" authorId="0" shapeId="0" xr:uid="{00000000-0006-0000-0300-000007000000}">
      <text>
        <r>
          <rPr>
            <b/>
            <sz val="8"/>
            <color indexed="81"/>
            <rFont val="Tahoma"/>
            <family val="2"/>
          </rPr>
          <t xml:space="preserve">Cette colonne est à modifier seulement en cas d'ex aequo 
</t>
        </r>
        <r>
          <rPr>
            <b/>
            <sz val="8"/>
            <color indexed="10"/>
            <rFont val="Tahoma"/>
            <family val="2"/>
          </rPr>
          <t>Exemple</t>
        </r>
        <r>
          <rPr>
            <b/>
            <sz val="8"/>
            <color indexed="81"/>
            <rFont val="Tahoma"/>
            <family val="2"/>
          </rPr>
          <t xml:space="preserve">: les 6ème, 7ème et 8ème sont ex aequos ; </t>
        </r>
        <r>
          <rPr>
            <b/>
            <sz val="8"/>
            <color indexed="10"/>
            <rFont val="Tahoma"/>
            <family val="2"/>
          </rPr>
          <t>modifiez ainsi:</t>
        </r>
        <r>
          <rPr>
            <b/>
            <sz val="8"/>
            <color indexed="81"/>
            <rFont val="Tahoma"/>
            <family val="2"/>
          </rPr>
          <t xml:space="preserve">
..
4
5
</t>
        </r>
        <r>
          <rPr>
            <b/>
            <sz val="8"/>
            <color indexed="14"/>
            <rFont val="Tahoma"/>
            <family val="2"/>
          </rPr>
          <t>6
6
6</t>
        </r>
        <r>
          <rPr>
            <b/>
            <sz val="8"/>
            <color indexed="81"/>
            <rFont val="Tahoma"/>
            <family val="2"/>
          </rPr>
          <t xml:space="preserve">
9
10
..
</t>
        </r>
      </text>
    </comment>
    <comment ref="D8" authorId="0" shapeId="0" xr:uid="{00000000-0006-0000-0300-000008000000}">
      <text>
        <r>
          <rPr>
            <b/>
            <sz val="8"/>
            <color indexed="81"/>
            <rFont val="Tahoma"/>
            <family val="2"/>
          </rPr>
          <t>saisir les n° de dossards respectifs
ex: 23</t>
        </r>
        <r>
          <rPr>
            <sz val="8"/>
            <color indexed="81"/>
            <rFont val="Tahoma"/>
            <family val="2"/>
          </rPr>
          <t xml:space="preserve">
</t>
        </r>
      </text>
    </comment>
    <comment ref="E8" authorId="0" shapeId="0" xr:uid="{00000000-0006-0000-0300-000009000000}">
      <text>
        <r>
          <rPr>
            <b/>
            <sz val="8"/>
            <color indexed="81"/>
            <rFont val="Tahoma"/>
            <family val="2"/>
          </rPr>
          <t xml:space="preserve">saisir les durées (seulement les heures)
ex: 3
</t>
        </r>
        <r>
          <rPr>
            <sz val="8"/>
            <color indexed="81"/>
            <rFont val="Tahoma"/>
            <family val="2"/>
          </rPr>
          <t xml:space="preserve">ne rien saisir si même temps que précédent
</t>
        </r>
      </text>
    </comment>
    <comment ref="F8" authorId="0" shapeId="0" xr:uid="{00000000-0006-0000-0300-00000A000000}">
      <text>
        <r>
          <rPr>
            <b/>
            <sz val="8"/>
            <color indexed="81"/>
            <rFont val="Tahoma"/>
            <family val="2"/>
          </rPr>
          <t>saisir les durées (seulement les minutes) 
ex: 15</t>
        </r>
        <r>
          <rPr>
            <sz val="8"/>
            <color indexed="81"/>
            <rFont val="Tahoma"/>
            <family val="2"/>
          </rPr>
          <t xml:space="preserve">
ne rien saisir si même temps que précédent</t>
        </r>
      </text>
    </comment>
    <comment ref="G8" authorId="0" shapeId="0" xr:uid="{00000000-0006-0000-0300-00000B000000}">
      <text>
        <r>
          <rPr>
            <b/>
            <sz val="8"/>
            <color indexed="81"/>
            <rFont val="Tahoma"/>
            <family val="2"/>
          </rPr>
          <t>saisir les durées (secondes)
ex: 45</t>
        </r>
        <r>
          <rPr>
            <sz val="8"/>
            <color indexed="81"/>
            <rFont val="Tahoma"/>
            <family val="2"/>
          </rPr>
          <t xml:space="preserve">
ne rien saisir si même temps que précédent</t>
        </r>
      </text>
    </comment>
    <comment ref="DQ8" authorId="0" shapeId="0" xr:uid="{00000000-0006-0000-0300-00000C000000}">
      <text>
        <r>
          <rPr>
            <b/>
            <sz val="8"/>
            <color indexed="81"/>
            <rFont val="Tahoma"/>
            <family val="2"/>
          </rPr>
          <t xml:space="preserve">Saisir les n° de dossard </t>
        </r>
        <r>
          <rPr>
            <sz val="8"/>
            <color indexed="81"/>
            <rFont val="Tahoma"/>
            <family val="2"/>
          </rPr>
          <t>(sans ordre particulier)</t>
        </r>
        <r>
          <rPr>
            <sz val="8"/>
            <color indexed="81"/>
            <rFont val="Tahoma"/>
            <family val="2"/>
          </rPr>
          <t xml:space="preserve">
</t>
        </r>
      </text>
    </comment>
    <comment ref="DT8" authorId="0" shapeId="0" xr:uid="{00000000-0006-0000-0300-00000D000000}">
      <text>
        <r>
          <rPr>
            <b/>
            <sz val="8"/>
            <color indexed="81"/>
            <rFont val="Tahoma"/>
            <family val="2"/>
          </rPr>
          <t xml:space="preserve">Saisir les n° de dossard </t>
        </r>
        <r>
          <rPr>
            <sz val="8"/>
            <color indexed="81"/>
            <rFont val="Tahoma"/>
            <family val="2"/>
          </rPr>
          <t>(sans ordre particulier)</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CDC 70</author>
  </authors>
  <commentList>
    <comment ref="C22" authorId="0" shapeId="0" xr:uid="{00000000-0006-0000-0400-000001000000}">
      <text>
        <r>
          <rPr>
            <b/>
            <sz val="8"/>
            <color indexed="81"/>
            <rFont val="Tahoma"/>
            <family val="2"/>
          </rPr>
          <t xml:space="preserve">Saisir les noms en MAJUSCULES </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CDC 70</author>
  </authors>
  <commentList>
    <comment ref="A4" authorId="0" shapeId="0" xr:uid="{00000000-0006-0000-0500-000001000000}">
      <text>
        <r>
          <rPr>
            <b/>
            <sz val="8"/>
            <color indexed="81"/>
            <rFont val="Tahoma"/>
            <family val="2"/>
          </rPr>
          <t>Indiqué le n° de dossard du coureur</t>
        </r>
        <r>
          <rPr>
            <sz val="8"/>
            <color indexed="81"/>
            <rFont val="Tahoma"/>
            <family val="2"/>
          </rPr>
          <t xml:space="preserve">
</t>
        </r>
      </text>
    </comment>
    <comment ref="I12" authorId="0" shapeId="0" xr:uid="{00000000-0006-0000-0500-000002000000}">
      <text>
        <r>
          <rPr>
            <b/>
            <sz val="8"/>
            <color indexed="81"/>
            <rFont val="Tahoma"/>
            <family val="2"/>
          </rPr>
          <t>Indiquez le nombre de coureur</t>
        </r>
        <r>
          <rPr>
            <sz val="8"/>
            <color indexed="81"/>
            <rFont val="Tahoma"/>
            <family val="2"/>
          </rPr>
          <t xml:space="preserve">
</t>
        </r>
      </text>
    </comment>
    <comment ref="B23" authorId="0" shapeId="0" xr:uid="{00000000-0006-0000-0500-000003000000}">
      <text>
        <r>
          <rPr>
            <b/>
            <sz val="8"/>
            <color indexed="81"/>
            <rFont val="Tahoma"/>
            <family val="2"/>
          </rPr>
          <t>Cocher la case (X)</t>
        </r>
        <r>
          <rPr>
            <sz val="8"/>
            <color indexed="81"/>
            <rFont val="Tahoma"/>
            <family val="2"/>
          </rPr>
          <t xml:space="preserve">
</t>
        </r>
      </text>
    </comment>
  </commentList>
</comments>
</file>

<file path=xl/sharedStrings.xml><?xml version="1.0" encoding="utf-8"?>
<sst xmlns="http://schemas.openxmlformats.org/spreadsheetml/2006/main" count="4753" uniqueCount="259">
  <si>
    <t>h</t>
  </si>
  <si>
    <t>min</t>
  </si>
  <si>
    <t>sec</t>
  </si>
  <si>
    <t>Nom</t>
  </si>
  <si>
    <t>Club</t>
  </si>
  <si>
    <t>sec2</t>
  </si>
  <si>
    <t>Nom du coureur</t>
  </si>
  <si>
    <t>Temps</t>
  </si>
  <si>
    <t>Moyenne</t>
  </si>
  <si>
    <t>Titre de la Course :</t>
  </si>
  <si>
    <t>Classement</t>
  </si>
  <si>
    <t>heure</t>
  </si>
  <si>
    <t>Catégorie</t>
  </si>
  <si>
    <t>n° Licence</t>
  </si>
  <si>
    <t>contrôle temps + écart</t>
  </si>
  <si>
    <t>Catégorie :</t>
  </si>
  <si>
    <r>
      <t>Société organisatrice :</t>
    </r>
    <r>
      <rPr>
        <i/>
        <sz val="11"/>
        <rFont val="Arial"/>
        <family val="2"/>
      </rPr>
      <t xml:space="preserve"> </t>
    </r>
  </si>
  <si>
    <t>n° de licence</t>
  </si>
  <si>
    <t xml:space="preserve">Place </t>
  </si>
  <si>
    <t>dossard</t>
  </si>
  <si>
    <t>Titre de la course :</t>
  </si>
  <si>
    <t xml:space="preserve">Saisir le </t>
  </si>
  <si>
    <t>Saisir:</t>
  </si>
  <si>
    <t>Saisir le Kilomètrage:</t>
  </si>
  <si>
    <t>N°
de dossard</t>
  </si>
  <si>
    <t>Nation</t>
  </si>
  <si>
    <t>Série</t>
  </si>
  <si>
    <t xml:space="preserve">Société organisatrice : </t>
  </si>
  <si>
    <t>TABLEAU DE CLASSEMENT</t>
  </si>
  <si>
    <t>km/h</t>
  </si>
  <si>
    <t>Président du Jury</t>
  </si>
  <si>
    <t>Commissaire titulaire</t>
  </si>
  <si>
    <t>Juge à l'arrivée</t>
  </si>
  <si>
    <t>Chronométreur</t>
  </si>
  <si>
    <t>Nom Prénom</t>
  </si>
  <si>
    <t>Qualification</t>
  </si>
  <si>
    <t>COURSE SUR ROUTE</t>
  </si>
  <si>
    <t>Ce dossier, avec toutes les pièces requises, est à transmettre au Comité Régional dans les 48 heures après le déroulement de l'épreuve par le commissaire délégué; ou à défaut (en accord avec celui-ci) par le responsable du club organisateur. Pour les couses du calendrier fédéral, prière d'utiliser l'imprimé n°1 établi par la FFC</t>
  </si>
  <si>
    <t>(rayer la mention inutile)</t>
  </si>
  <si>
    <t>OUI</t>
  </si>
  <si>
    <t>NON</t>
  </si>
  <si>
    <t>Date:</t>
  </si>
  <si>
    <t xml:space="preserve">Région: </t>
  </si>
  <si>
    <t>Comptabilité</t>
  </si>
  <si>
    <t>Secrétariat</t>
  </si>
  <si>
    <t>Commission d'homlogation</t>
  </si>
  <si>
    <t>Réception comité</t>
  </si>
  <si>
    <t>Titre de l'épreuve:</t>
  </si>
  <si>
    <t>Organisée par :</t>
  </si>
  <si>
    <t>Catégorie ou genre:</t>
  </si>
  <si>
    <t>Lieu de l'épreuve:</t>
  </si>
  <si>
    <t>Pour l'homologation de cette épreuve, le suivi des droits et la couverture assurance, il est nécessaire que les documents listés ci-dessous soient joints à ce dossier course. Merci de cocher d'une croix les cases ou le document est présent.</t>
  </si>
  <si>
    <t>Observations:</t>
  </si>
  <si>
    <t>Le président du jury,</t>
  </si>
  <si>
    <r>
      <t>CONTRÔLE DES LICENCES</t>
    </r>
    <r>
      <rPr>
        <sz val="9"/>
        <rFont val="Times New Roman"/>
        <family val="1"/>
      </rPr>
      <t xml:space="preserve"> - Les coureurs ne pouvant présenter leur licence (ou feuillet validé) sont admis à prendre le départ sous réserve de la signature d'une décharge. Sans cette notification au bas de l'imprimé, le départ doit être refusé au coureur. Toute fausse déclaration est sanctionnée comme indiqué sur le document.</t>
    </r>
  </si>
  <si>
    <t>Pénalité</t>
  </si>
  <si>
    <t>Motif</t>
  </si>
  <si>
    <t xml:space="preserve">Nom </t>
  </si>
  <si>
    <t>Prénom</t>
  </si>
  <si>
    <t>au tableau ci-joint et déclarent que les coureurs ont pris le départ au nombre de :</t>
  </si>
  <si>
    <t xml:space="preserve">Fait à:  </t>
  </si>
  <si>
    <t>SIGNATURES DES 3 COMMISSAIRES</t>
  </si>
  <si>
    <t xml:space="preserve">le </t>
  </si>
  <si>
    <t>Régional</t>
  </si>
  <si>
    <t>National</t>
  </si>
  <si>
    <t>2)  Après l'arrivée: afficher la feuille 'Saisie'</t>
  </si>
  <si>
    <t>3)  Afficher la feuille 'Classement'</t>
  </si>
  <si>
    <t>4)  Afficher, renseigner et imprimer la feuille 'Page de garde'</t>
  </si>
  <si>
    <t>5)  Afficher, renseigner et imprimer la feuille 'Page finale'</t>
  </si>
  <si>
    <t>a)  Saisir le kilométrage de la course</t>
  </si>
  <si>
    <t>b)  Ajuster la limite 'saut de page' au bas de ligne correspondant au dernier concurrent</t>
  </si>
  <si>
    <t>Afficher la feuille 'Émargement'</t>
  </si>
  <si>
    <t>b)  Saisir les coordonnées de chaque concurrent : nom, prénom, société, région, n° de licence, catégorie.</t>
  </si>
  <si>
    <t>1) Après le contrôle des signatures: afficher la feuille 'Émargement'</t>
  </si>
  <si>
    <r>
      <t xml:space="preserve">a)  Mettre à jour cette feuille </t>
    </r>
    <r>
      <rPr>
        <b/>
        <sz val="10"/>
        <color indexed="62"/>
        <rFont val="Times New Roman"/>
        <family val="1"/>
      </rPr>
      <t>'émargement</t>
    </r>
    <r>
      <rPr>
        <sz val="10"/>
        <color indexed="62"/>
        <rFont val="Times New Roman"/>
        <family val="1"/>
      </rPr>
      <t xml:space="preserve">' (ajouter les engagements de coureurs au départ,…, compléter des données erronées...). </t>
    </r>
    <r>
      <rPr>
        <b/>
        <sz val="10"/>
        <color indexed="62"/>
        <rFont val="Times New Roman"/>
        <family val="1"/>
      </rPr>
      <t>Attention</t>
    </r>
    <r>
      <rPr>
        <sz val="10"/>
        <color indexed="62"/>
        <rFont val="Times New Roman"/>
        <family val="1"/>
      </rPr>
      <t xml:space="preserve"> toutes les cellules de cette feuille doivent être renseignées.</t>
    </r>
  </si>
  <si>
    <t>a)  Vérifier l'affichage du classement. Si une erreur survient, il faut la rechercher dans les feuilles 'émargement ' et 'saisie'</t>
  </si>
  <si>
    <t xml:space="preserve">Ce traitement informatisé des résultats de course (route) est destiné à faciliter la tâche de rédaction des </t>
  </si>
  <si>
    <r>
      <t>SUIVI DES ENGAGEMENTS ET RÈGLEMENT DES DROITS -</t>
    </r>
    <r>
      <rPr>
        <sz val="9"/>
        <rFont val="Times New Roman"/>
        <family val="1"/>
      </rPr>
      <t xml:space="preserve"> Le nombre de partants, qui sera attesté par les commissaires, sert à définir le montant des droits d'engagement versé par le club organisateur au comité</t>
    </r>
  </si>
  <si>
    <r>
      <t>RÉCLAMATIONS</t>
    </r>
    <r>
      <rPr>
        <sz val="9"/>
        <rFont val="Times New Roman"/>
        <family val="1"/>
      </rPr>
      <t xml:space="preserve"> éventuelles des coureurs - Celles-ci doivent impérativement être reçues et examinées par les commissaires dès la réception. La décision qui est alors prise est à joindre à ce dossier avec la requête.</t>
    </r>
  </si>
  <si>
    <r>
      <t>LISTE DES VÉHICULES SUIVEURS</t>
    </r>
    <r>
      <rPr>
        <sz val="9"/>
        <rFont val="Times New Roman"/>
        <family val="1"/>
      </rPr>
      <t xml:space="preserve"> - Dans les épreuves sur la voie publique, cette liste est à joindre pour que les garanties 'dommages aux véhicules' intégrées dans la police d'assurance puissent entrer en vigueur</t>
    </r>
  </si>
  <si>
    <r>
      <t>INDEMNISATION</t>
    </r>
    <r>
      <rPr>
        <sz val="9"/>
        <rFont val="Times New Roman"/>
        <family val="1"/>
      </rPr>
      <t xml:space="preserve"> - Sur cet imprimé les commissaires porteront le montant des frais de déplacement et d'activité dont ils peuvent être bénéficiaire. Frais qui seront réglés par le CR. Il est toujours admis d'officier gratuitement. Il faudra alors le noter. Cette procédure s'applique à toutes les courses du calendrier régional.</t>
    </r>
  </si>
  <si>
    <t>DÉCISIONS PRISES PAR LE JURY DES COMMISSAIRES</t>
  </si>
  <si>
    <t xml:space="preserve">Les soussignés, Commissaires de courses et Juge à l'arrivée certifient la sincérité des résultats mentionnés </t>
  </si>
  <si>
    <t>SIGNATURE DU JUGE A L'ARRIVÉE</t>
  </si>
  <si>
    <t>SIGNATURE DU CHRONOMÉTREUR</t>
  </si>
  <si>
    <t>DOCUMENTS ANNEXES A CET ÉTAT DE RÉSULTAT</t>
  </si>
  <si>
    <r>
      <t>LISTE D'ÉMARGEMENT</t>
    </r>
    <r>
      <rPr>
        <sz val="9"/>
        <rFont val="Times New Roman"/>
        <family val="1"/>
      </rPr>
      <t xml:space="preserve"> - sur laquelle tous les participants ont apposé leur signature. Les n° de dossards des coureurs absents sont a encercler, et ceux des excusés à barrer. Le club organisateur conserve les bulletins d'engagement, car il n'y a plus d'obligation de les transmettre au comité régional. </t>
    </r>
  </si>
  <si>
    <t>LE COLLÈGE DES COMMISSAIRES</t>
  </si>
  <si>
    <t>FÉDÉRATION FRANÇAISE DE CYCLISME</t>
  </si>
  <si>
    <r>
      <t xml:space="preserve">État de résultats </t>
    </r>
    <r>
      <rPr>
        <b/>
        <sz val="9"/>
        <rFont val="Times New Roman"/>
        <family val="1"/>
      </rPr>
      <t>(n°2)</t>
    </r>
  </si>
  <si>
    <t>CONTRÔLE MÉDICAL</t>
  </si>
  <si>
    <t>Équipe - Société</t>
  </si>
  <si>
    <t>Date de L'Épreuve:</t>
  </si>
  <si>
    <t>LISTE D'ÉMARGEMENT</t>
  </si>
  <si>
    <t>commissaires de course et donc réduire l'attente de la remise de prix</t>
  </si>
  <si>
    <t>Toutes les cellules de la feuille se noircissent.</t>
  </si>
  <si>
    <t>km</t>
  </si>
  <si>
    <t xml:space="preserve">Option facultative: </t>
  </si>
  <si>
    <t>Option facultative</t>
  </si>
  <si>
    <r>
      <t xml:space="preserve">Saisir les dossard des coureurs </t>
    </r>
    <r>
      <rPr>
        <b/>
        <sz val="9"/>
        <rFont val="Times New Roman"/>
        <family val="1"/>
      </rPr>
      <t xml:space="preserve">doublés 1 fois </t>
    </r>
  </si>
  <si>
    <r>
      <t xml:space="preserve">Saisir les dossards des coureurs </t>
    </r>
    <r>
      <rPr>
        <b/>
        <sz val="9"/>
        <rFont val="Times New Roman"/>
        <family val="1"/>
      </rPr>
      <t xml:space="preserve">doublés 2 fois </t>
    </r>
  </si>
  <si>
    <r>
      <t xml:space="preserve">Saisir les dossards des coureurs </t>
    </r>
    <r>
      <rPr>
        <b/>
        <sz val="9"/>
        <rFont val="Times New Roman"/>
        <family val="1"/>
      </rPr>
      <t>ayant abandonné</t>
    </r>
  </si>
  <si>
    <t>Contrôle si doublé: 1x ou 2 x ou abandon</t>
  </si>
  <si>
    <t>Il est aux normes du tableau de résultat n°2 de la Fédération Française de Cyclisme</t>
  </si>
  <si>
    <t>b) Saisir éventuellement les n° de dossard des coureurs doublés ou ayant abandonné (option facultative de contrôle)</t>
  </si>
  <si>
    <t>c)  Saisir le n° de dossard et le temps correspondant à chaque concurrent dans l'ordre d'arrivée (inutile de saisir le temps s'il est identique au précédent)</t>
  </si>
  <si>
    <t>d)  Au fur et à mesure de la saisie, contrôler l'identité du dossard et le temps ou l'écart dans les colonnes de droite</t>
  </si>
  <si>
    <t>Préparation avant l'épreuve</t>
  </si>
  <si>
    <t>Le jour de l'épreuve</t>
  </si>
  <si>
    <t>d)  Imprimer ces feuilles d'émargement pour les commissaires de course (possibilité d'agrandissement en format A3)</t>
  </si>
  <si>
    <t>n°dossard</t>
  </si>
  <si>
    <t>Contrôle doublon</t>
  </si>
  <si>
    <t xml:space="preserve">*          Colonnes de contôle           *          Colonnes de contôle           *          Colonnes de contôle           *          Colonnes de contôle           *          Colonnes de contôle           *          Colonnes de contôle           *                      </t>
  </si>
  <si>
    <t>*           colonnes de saisie        *</t>
  </si>
  <si>
    <t xml:space="preserve">Contrôle de la saisie </t>
  </si>
  <si>
    <t>réf</t>
  </si>
  <si>
    <t>report</t>
  </si>
  <si>
    <r>
      <t xml:space="preserve">Saisir les dossards des coureurs </t>
    </r>
    <r>
      <rPr>
        <b/>
        <sz val="9"/>
        <rFont val="Times New Roman"/>
        <family val="1"/>
      </rPr>
      <t>non partants</t>
    </r>
  </si>
  <si>
    <t xml:space="preserve">doublon </t>
  </si>
  <si>
    <t xml:space="preserve">absent </t>
  </si>
  <si>
    <t>AB</t>
  </si>
  <si>
    <t>NC</t>
  </si>
  <si>
    <t>NP</t>
  </si>
  <si>
    <t xml:space="preserve">Contrôle Non partant </t>
  </si>
  <si>
    <t xml:space="preserve">NP </t>
  </si>
  <si>
    <t>Société</t>
  </si>
  <si>
    <t>Région</t>
  </si>
  <si>
    <t>N° de licence</t>
  </si>
  <si>
    <t>Emargement</t>
  </si>
  <si>
    <t>Observations</t>
  </si>
  <si>
    <t>Abandon</t>
  </si>
  <si>
    <t>Non partant</t>
  </si>
  <si>
    <t>Non classé</t>
  </si>
  <si>
    <t>Classé</t>
  </si>
  <si>
    <t>Dossard non attribué</t>
  </si>
  <si>
    <t>XX</t>
  </si>
  <si>
    <t>*      colonnes de saisie       *</t>
  </si>
  <si>
    <t>a)  Saisir les caractéristiques de la compétition : titre de la course, catégorie, date.</t>
  </si>
  <si>
    <r>
      <t xml:space="preserve">c)  En cas d'organisation de 2 épreuves simultanées, créer 1 nouveau classeur à l'aide de votre sauvegarde. Si pour la seconde épreuve, le 1er dossard n'est pas le n° 1: débuter la saisie du second classeur à partir de la ligne correspondant au 1er dossard </t>
    </r>
    <r>
      <rPr>
        <sz val="8"/>
        <color indexed="62"/>
        <rFont val="Times New Roman"/>
        <family val="1"/>
      </rPr>
      <t>(important les 1ères lignes non remplies ne doivent pas être</t>
    </r>
    <r>
      <rPr>
        <b/>
        <sz val="8"/>
        <color indexed="62"/>
        <rFont val="Times New Roman"/>
        <family val="1"/>
      </rPr>
      <t xml:space="preserve"> supprimées</t>
    </r>
    <r>
      <rPr>
        <sz val="8"/>
        <color indexed="62"/>
        <rFont val="Times New Roman"/>
        <family val="1"/>
      </rPr>
      <t>)</t>
    </r>
  </si>
  <si>
    <t>Le contrôle des Abandons et Non partants n'est valide qu'avec l'option facultative</t>
  </si>
  <si>
    <t>6)  Marche à suivre pour copier la feuille 'Classement' dans un autre classeur (ex: pour diffusion à la presse)</t>
  </si>
  <si>
    <t>Avant toutes manipulations de ce traitement informatisé des résultats, réaliser une copie de sauvegarde</t>
  </si>
  <si>
    <t>Fédéral</t>
  </si>
  <si>
    <t xml:space="preserve">7)  Effaccement des données : sélectionner la feuille 'remise à zéro' puis cliquez l'un des boutons </t>
  </si>
  <si>
    <t>a) Afficher la feuille 'classement'</t>
  </si>
  <si>
    <t>b) Sélectionner toutes  les cellules de la feuille en cliquant sur la case située au-dessus des références des lignes et à gauche des références des colonnes</t>
  </si>
  <si>
    <r>
      <t>c) Effectuer un copier (menu</t>
    </r>
    <r>
      <rPr>
        <b/>
        <sz val="10"/>
        <color indexed="62"/>
        <rFont val="Times New Roman"/>
        <family val="1"/>
      </rPr>
      <t xml:space="preserve"> Édition</t>
    </r>
    <r>
      <rPr>
        <sz val="10"/>
        <color indexed="62"/>
        <rFont val="Times New Roman"/>
        <family val="1"/>
      </rPr>
      <t xml:space="preserve">, </t>
    </r>
    <r>
      <rPr>
        <b/>
        <sz val="10"/>
        <color indexed="62"/>
        <rFont val="Times New Roman"/>
        <family val="1"/>
      </rPr>
      <t>Copier</t>
    </r>
    <r>
      <rPr>
        <sz val="10"/>
        <color indexed="62"/>
        <rFont val="Times New Roman"/>
        <family val="1"/>
      </rPr>
      <t>)</t>
    </r>
  </si>
  <si>
    <r>
      <t xml:space="preserve">f) Effectuer un </t>
    </r>
    <r>
      <rPr>
        <b/>
        <sz val="10"/>
        <color indexed="62"/>
        <rFont val="Times New Roman"/>
        <family val="1"/>
      </rPr>
      <t>Collage Spécial</t>
    </r>
    <r>
      <rPr>
        <sz val="10"/>
        <color indexed="62"/>
        <rFont val="Times New Roman"/>
        <family val="1"/>
      </rPr>
      <t xml:space="preserve"> : Coller … les valeurs (par le menu </t>
    </r>
    <r>
      <rPr>
        <b/>
        <sz val="10"/>
        <color indexed="62"/>
        <rFont val="Times New Roman"/>
        <family val="1"/>
      </rPr>
      <t xml:space="preserve">Édition, </t>
    </r>
    <r>
      <rPr>
        <sz val="10"/>
        <color indexed="62"/>
        <rFont val="Times New Roman"/>
        <family val="1"/>
      </rPr>
      <t>puis</t>
    </r>
    <r>
      <rPr>
        <b/>
        <sz val="10"/>
        <color indexed="62"/>
        <rFont val="Times New Roman"/>
        <family val="1"/>
      </rPr>
      <t xml:space="preserve"> Collage spécial, </t>
    </r>
    <r>
      <rPr>
        <sz val="10"/>
        <color indexed="62"/>
        <rFont val="Times New Roman"/>
        <family val="1"/>
      </rPr>
      <t>puis</t>
    </r>
    <r>
      <rPr>
        <b/>
        <sz val="10"/>
        <color indexed="62"/>
        <rFont val="Times New Roman"/>
        <family val="1"/>
      </rPr>
      <t xml:space="preserve"> Coller </t>
    </r>
    <r>
      <rPr>
        <sz val="10"/>
        <color indexed="62"/>
        <rFont val="Times New Roman"/>
        <family val="1"/>
      </rPr>
      <t xml:space="preserve">… </t>
    </r>
    <r>
      <rPr>
        <b/>
        <sz val="10"/>
        <color indexed="62"/>
        <rFont val="Times New Roman"/>
        <family val="1"/>
      </rPr>
      <t xml:space="preserve">Valeurs </t>
    </r>
    <r>
      <rPr>
        <sz val="10"/>
        <color indexed="62"/>
        <rFont val="Times New Roman"/>
        <family val="1"/>
      </rPr>
      <t>)</t>
    </r>
  </si>
  <si>
    <t>Date de l'épreuve:</t>
  </si>
  <si>
    <t>n° de licence                   ou code UCI</t>
  </si>
  <si>
    <t>Moyenne du 1er :</t>
  </si>
  <si>
    <t xml:space="preserve"> (en cas d'erreurs)</t>
  </si>
  <si>
    <t>(nouveau classement)</t>
  </si>
  <si>
    <t>e)  Au fur et à mesure de la saisie, contrôler également la grille : Classé, Abandon, Non partant, Non classé, Dossard non attribué (PS : le contrôle des Abandons et Non partants n'est valide qu'en utilisant l'option facultative § b.)</t>
  </si>
  <si>
    <r>
      <t xml:space="preserve">d) Ouvrir un second classeur Excel (menu </t>
    </r>
    <r>
      <rPr>
        <b/>
        <sz val="10"/>
        <color indexed="62"/>
        <rFont val="Times New Roman"/>
        <family val="1"/>
      </rPr>
      <t>Fichier</t>
    </r>
    <r>
      <rPr>
        <sz val="10"/>
        <color indexed="62"/>
        <rFont val="Times New Roman"/>
        <family val="1"/>
      </rPr>
      <t>, puis N</t>
    </r>
    <r>
      <rPr>
        <b/>
        <sz val="10"/>
        <color indexed="62"/>
        <rFont val="Times New Roman"/>
        <family val="1"/>
      </rPr>
      <t>ouveau</t>
    </r>
    <r>
      <rPr>
        <sz val="10"/>
        <color indexed="62"/>
        <rFont val="Times New Roman"/>
        <family val="1"/>
      </rPr>
      <t>)</t>
    </r>
  </si>
  <si>
    <t>e) Sélectionner toutes les cellules cette nouvelle feuille, idem § 2)</t>
  </si>
  <si>
    <r>
      <t xml:space="preserve">g) Conserver la sélection de toutes les celulles (idem § 2), effectuer "par dessus" un second </t>
    </r>
    <r>
      <rPr>
        <b/>
        <sz val="10"/>
        <color indexed="62"/>
        <rFont val="Times New Roman"/>
        <family val="1"/>
      </rPr>
      <t>Collage Spécial</t>
    </r>
    <r>
      <rPr>
        <sz val="10"/>
        <color indexed="62"/>
        <rFont val="Times New Roman"/>
        <family val="1"/>
      </rPr>
      <t xml:space="preserve"> : Coller … le format (par le menu </t>
    </r>
    <r>
      <rPr>
        <b/>
        <sz val="10"/>
        <color indexed="62"/>
        <rFont val="Times New Roman"/>
        <family val="1"/>
      </rPr>
      <t xml:space="preserve">Édition, </t>
    </r>
    <r>
      <rPr>
        <sz val="10"/>
        <color indexed="62"/>
        <rFont val="Times New Roman"/>
        <family val="1"/>
      </rPr>
      <t>puis</t>
    </r>
    <r>
      <rPr>
        <b/>
        <sz val="10"/>
        <color indexed="62"/>
        <rFont val="Times New Roman"/>
        <family val="1"/>
      </rPr>
      <t xml:space="preserve"> Collage spécial, </t>
    </r>
    <r>
      <rPr>
        <sz val="10"/>
        <color indexed="62"/>
        <rFont val="Times New Roman"/>
        <family val="1"/>
      </rPr>
      <t>puis</t>
    </r>
    <r>
      <rPr>
        <b/>
        <sz val="10"/>
        <color indexed="62"/>
        <rFont val="Times New Roman"/>
        <family val="1"/>
      </rPr>
      <t xml:space="preserve"> Coller </t>
    </r>
    <r>
      <rPr>
        <sz val="10"/>
        <color indexed="62"/>
        <rFont val="Times New Roman"/>
        <family val="1"/>
      </rPr>
      <t xml:space="preserve">… </t>
    </r>
    <r>
      <rPr>
        <b/>
        <sz val="10"/>
        <color indexed="62"/>
        <rFont val="Times New Roman"/>
        <family val="1"/>
      </rPr>
      <t xml:space="preserve">Formats </t>
    </r>
    <r>
      <rPr>
        <sz val="10"/>
        <color indexed="62"/>
        <rFont val="Times New Roman"/>
        <family val="1"/>
      </rPr>
      <t>)</t>
    </r>
  </si>
  <si>
    <r>
      <t>COMITE RÉGIONAL DE FRANCHE-COMTE</t>
    </r>
    <r>
      <rPr>
        <sz val="10"/>
        <rFont val="Times New Roman"/>
        <family val="1"/>
      </rPr>
      <t xml:space="preserve">   -   Courses n° _ _ _ _ _ _ </t>
    </r>
  </si>
  <si>
    <t>( création d'un nouveau classeur, pour diffusion via internet. Pensez à bien l'enregistrer)</t>
  </si>
  <si>
    <t>'</t>
  </si>
  <si>
    <t>''</t>
  </si>
  <si>
    <t>Fédération Française de Cyclisme                                                                                                                                                                                                                                      Comité Régional de Bourgogne Franche-Comté</t>
  </si>
  <si>
    <t>Bourgogne Franche-Comté</t>
  </si>
  <si>
    <t>,</t>
  </si>
  <si>
    <t>EC GRAY-ARC</t>
  </si>
  <si>
    <t>16ème PRIX AUVET ET LA CHAPELOTTE</t>
  </si>
  <si>
    <t>AUVET</t>
  </si>
  <si>
    <t>ACCES 3/4</t>
  </si>
  <si>
    <t>THIEBAUT</t>
  </si>
  <si>
    <t>Michael</t>
  </si>
  <si>
    <t>BERGERET</t>
  </si>
  <si>
    <t>Anthony</t>
  </si>
  <si>
    <t>MONNIER</t>
  </si>
  <si>
    <t>Thierry</t>
  </si>
  <si>
    <t>VICHOT</t>
  </si>
  <si>
    <t>Frédéric</t>
  </si>
  <si>
    <t>THIEVENT</t>
  </si>
  <si>
    <t>Jean Claude</t>
  </si>
  <si>
    <t>LOEUILLARD</t>
  </si>
  <si>
    <t>Daniel</t>
  </si>
  <si>
    <t>PERIGNON</t>
  </si>
  <si>
    <t>Sylvain</t>
  </si>
  <si>
    <t>CHEVREAU</t>
  </si>
  <si>
    <t>Jean Christophe</t>
  </si>
  <si>
    <t>MONTEIL</t>
  </si>
  <si>
    <t>Cédric</t>
  </si>
  <si>
    <t>VIGNERON</t>
  </si>
  <si>
    <t>Ludovic</t>
  </si>
  <si>
    <t>FRENAISIN</t>
  </si>
  <si>
    <t>Pierre</t>
  </si>
  <si>
    <t>BOUVIER</t>
  </si>
  <si>
    <t>Rodrigue</t>
  </si>
  <si>
    <t>DUPAS</t>
  </si>
  <si>
    <t>Mickaël</t>
  </si>
  <si>
    <t>THIEBAULT</t>
  </si>
  <si>
    <t>Tifène</t>
  </si>
  <si>
    <t>MOUGIN</t>
  </si>
  <si>
    <t>Cyrille</t>
  </si>
  <si>
    <t>CLERC</t>
  </si>
  <si>
    <t>David</t>
  </si>
  <si>
    <t>BRUANDET</t>
  </si>
  <si>
    <t>Laurent</t>
  </si>
  <si>
    <t>DUPASQUIER</t>
  </si>
  <si>
    <t>Julien</t>
  </si>
  <si>
    <t>E.C. Gray – Arc</t>
  </si>
  <si>
    <t>Cyclo Sport Vesoul</t>
  </si>
  <si>
    <t>AC Bisontine</t>
  </si>
  <si>
    <t>Besançon  R C</t>
  </si>
  <si>
    <t>Jura Dolois Cyclisme</t>
  </si>
  <si>
    <t>Phi. Wag.-Bazin Cycling</t>
  </si>
  <si>
    <t>RO Noidans</t>
  </si>
  <si>
    <t>TEAM Cobra Cycling</t>
  </si>
  <si>
    <t>VC Morteau  Montbenoit</t>
  </si>
  <si>
    <t>V C Ornans</t>
  </si>
  <si>
    <t>VESOUL VTT</t>
  </si>
  <si>
    <t>B. FC</t>
  </si>
  <si>
    <t>42700160201</t>
  </si>
  <si>
    <t>42700160031</t>
  </si>
  <si>
    <t>42700160192</t>
  </si>
  <si>
    <t>42700410009</t>
  </si>
  <si>
    <t>42250200538</t>
  </si>
  <si>
    <t>42250260009</t>
  </si>
  <si>
    <t>42250260120</t>
  </si>
  <si>
    <t>42390210039</t>
  </si>
  <si>
    <t>42700230121</t>
  </si>
  <si>
    <t>42700230013</t>
  </si>
  <si>
    <t>42700060082</t>
  </si>
  <si>
    <t>42250010017</t>
  </si>
  <si>
    <t>42250181300</t>
  </si>
  <si>
    <t>42250150374</t>
  </si>
  <si>
    <t>42700090168</t>
  </si>
  <si>
    <t>Acc 3</t>
  </si>
  <si>
    <t>Acc 4</t>
  </si>
  <si>
    <t>Op 2F</t>
  </si>
  <si>
    <t>CHENGUIT SAMI</t>
  </si>
  <si>
    <t>TEAM GENEUILLE VELO</t>
  </si>
  <si>
    <t>VEFOND MIREILLE</t>
  </si>
  <si>
    <t>CLUB NEUTRE COMITE</t>
  </si>
  <si>
    <t>JOFFRAIN YVON</t>
  </si>
  <si>
    <t>MOCQUEY</t>
  </si>
  <si>
    <t>Patrick</t>
  </si>
  <si>
    <t>TEAM CYCLISTE</t>
  </si>
  <si>
    <t>LOCATELLI</t>
  </si>
  <si>
    <t>Dominique</t>
  </si>
  <si>
    <t>MARTIN</t>
  </si>
  <si>
    <t>PRODIALOG</t>
  </si>
  <si>
    <t>LAMONTRE</t>
  </si>
  <si>
    <t>Eric</t>
  </si>
  <si>
    <t>HANS</t>
  </si>
  <si>
    <t>Patrice</t>
  </si>
  <si>
    <t>Nicolas</t>
  </si>
  <si>
    <t>ASSOCIATION SPORTIVE DE L'ALLON</t>
  </si>
  <si>
    <t>FAVRE</t>
  </si>
  <si>
    <t>Christophe</t>
  </si>
  <si>
    <t xml:space="preserve">EC ARBENT MARCHON </t>
  </si>
  <si>
    <t>UC CONTREX MIRECOURT</t>
  </si>
  <si>
    <t>m,t</t>
  </si>
  <si>
    <t>m.t</t>
  </si>
  <si>
    <t>AS l'ALLAN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</si>
</sst>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0\ &quot;€&quot;;[Red]\-#,##0\ &quot;€&quot;"/>
    <numFmt numFmtId="164" formatCode="d\ mmmm\ yyyy"/>
    <numFmt numFmtId="165" formatCode="0\.00\.000\.000"/>
    <numFmt numFmtId="166" formatCode="00\.00\.000\.000"/>
    <numFmt numFmtId="167" formatCode="0.0"/>
    <numFmt numFmtId="168" formatCode="#00&quot; &quot;00&quot; &quot;000&quot; &quot;000"/>
    <numFmt numFmtId="169" formatCode="_-* #,##0.00\ [$€-1]_-;\-* #,##0.00\ [$€-1]_-;_-* &quot;-&quot;??\ [$€-1]_-"/>
    <numFmt numFmtId="170" formatCode="h:mm:ss\ "/>
  </numFmts>
  <fonts count="80" x14ac:knownFonts="1">
    <font>
      <sz val="10"/>
      <name val="Times New Roman"/>
    </font>
    <font>
      <sz val="10"/>
      <name val="Times New Roman"/>
      <family val="1"/>
    </font>
    <font>
      <b/>
      <sz val="12"/>
      <name val="Times New Roman"/>
      <family val="1"/>
    </font>
    <font>
      <b/>
      <sz val="8"/>
      <name val="Times New Roman"/>
      <family val="1"/>
    </font>
    <font>
      <b/>
      <sz val="10"/>
      <name val="Times New Roman"/>
      <family val="1"/>
    </font>
    <font>
      <sz val="10"/>
      <name val="Arial"/>
      <family val="2"/>
    </font>
    <font>
      <b/>
      <sz val="10"/>
      <name val="Arial"/>
      <family val="2"/>
    </font>
    <font>
      <sz val="10"/>
      <name val="Arial"/>
      <family val="2"/>
    </font>
    <font>
      <b/>
      <sz val="10"/>
      <name val="Arial"/>
      <family val="2"/>
    </font>
    <font>
      <sz val="10"/>
      <name val="Times New Roman"/>
      <family val="1"/>
    </font>
    <font>
      <sz val="8"/>
      <name val="Arial"/>
      <family val="2"/>
    </font>
    <font>
      <sz val="14"/>
      <name val="Arial"/>
      <family val="2"/>
    </font>
    <font>
      <sz val="10"/>
      <name val="Times New Roman"/>
      <family val="1"/>
    </font>
    <font>
      <sz val="8"/>
      <name val="Times New Roman"/>
      <family val="1"/>
    </font>
    <font>
      <sz val="11"/>
      <name val="Times New Roman"/>
      <family val="1"/>
    </font>
    <font>
      <i/>
      <sz val="11"/>
      <name val="Arial"/>
      <family val="2"/>
    </font>
    <font>
      <b/>
      <sz val="10"/>
      <name val="Bookman Old Style"/>
      <family val="1"/>
    </font>
    <font>
      <b/>
      <sz val="14"/>
      <name val="Bookman Old Style"/>
      <family val="1"/>
    </font>
    <font>
      <b/>
      <sz val="16"/>
      <name val="Bookman Old Style"/>
      <family val="1"/>
    </font>
    <font>
      <sz val="11"/>
      <name val="Times New Roman"/>
      <family val="1"/>
    </font>
    <font>
      <sz val="11"/>
      <name val="Arial"/>
      <family val="2"/>
    </font>
    <font>
      <b/>
      <sz val="8"/>
      <name val="Times New Roman"/>
      <family val="1"/>
    </font>
    <font>
      <sz val="11"/>
      <name val="Forte"/>
      <family val="4"/>
    </font>
    <font>
      <b/>
      <sz val="9"/>
      <name val="Times New Roman"/>
      <family val="1"/>
    </font>
    <font>
      <b/>
      <i/>
      <sz val="10"/>
      <name val="Times New Roman"/>
      <family val="1"/>
    </font>
    <font>
      <b/>
      <sz val="11"/>
      <name val="Times New Roman"/>
      <family val="1"/>
    </font>
    <font>
      <sz val="8"/>
      <color indexed="81"/>
      <name val="Tahoma"/>
      <family val="2"/>
    </font>
    <font>
      <b/>
      <sz val="8"/>
      <color indexed="81"/>
      <name val="Tahoma"/>
      <family val="2"/>
    </font>
    <font>
      <b/>
      <sz val="10"/>
      <color indexed="81"/>
      <name val="Tahoma"/>
      <family val="2"/>
    </font>
    <font>
      <sz val="10"/>
      <color indexed="81"/>
      <name val="Tahoma"/>
      <family val="2"/>
    </font>
    <font>
      <b/>
      <sz val="18"/>
      <name val="Times New Roman"/>
      <family val="1"/>
    </font>
    <font>
      <sz val="20"/>
      <name val="Rockwell"/>
      <family val="1"/>
    </font>
    <font>
      <u/>
      <sz val="10"/>
      <name val="Times New Roman"/>
      <family val="1"/>
    </font>
    <font>
      <b/>
      <sz val="14"/>
      <name val="Times New Roman"/>
      <family val="1"/>
    </font>
    <font>
      <sz val="7"/>
      <name val="Times New Roman"/>
      <family val="1"/>
    </font>
    <font>
      <sz val="9"/>
      <name val="Times New Roman"/>
      <family val="1"/>
    </font>
    <font>
      <sz val="10"/>
      <color indexed="62"/>
      <name val="Times New Roman"/>
      <family val="1"/>
    </font>
    <font>
      <b/>
      <sz val="10"/>
      <color indexed="62"/>
      <name val="Times New Roman"/>
      <family val="1"/>
    </font>
    <font>
      <b/>
      <sz val="8"/>
      <color indexed="17"/>
      <name val="Arial"/>
      <family val="2"/>
    </font>
    <font>
      <b/>
      <u/>
      <sz val="10"/>
      <color indexed="9"/>
      <name val="Arial"/>
      <family val="2"/>
    </font>
    <font>
      <b/>
      <u/>
      <sz val="10"/>
      <color indexed="61"/>
      <name val="Arial"/>
      <family val="2"/>
    </font>
    <font>
      <b/>
      <sz val="11"/>
      <name val="Bookman Old Style"/>
      <family val="1"/>
    </font>
    <font>
      <sz val="8"/>
      <color indexed="10"/>
      <name val="Times New Roman"/>
      <family val="1"/>
    </font>
    <font>
      <sz val="9"/>
      <color indexed="10"/>
      <name val="Times New Roman"/>
      <family val="1"/>
    </font>
    <font>
      <b/>
      <sz val="9"/>
      <color indexed="14"/>
      <name val="Times New Roman"/>
      <family val="1"/>
    </font>
    <font>
      <b/>
      <sz val="7"/>
      <color indexed="14"/>
      <name val="Times New Roman"/>
      <family val="1"/>
    </font>
    <font>
      <b/>
      <sz val="8"/>
      <color indexed="14"/>
      <name val="Tahoma"/>
      <family val="2"/>
    </font>
    <font>
      <b/>
      <sz val="10"/>
      <color indexed="48"/>
      <name val="Times New Roman"/>
      <family val="1"/>
    </font>
    <font>
      <b/>
      <i/>
      <sz val="9"/>
      <color indexed="9"/>
      <name val="Arial"/>
      <family val="2"/>
    </font>
    <font>
      <sz val="8"/>
      <color indexed="62"/>
      <name val="Times New Roman"/>
      <family val="1"/>
    </font>
    <font>
      <b/>
      <sz val="8"/>
      <color indexed="62"/>
      <name val="Times New Roman"/>
      <family val="1"/>
    </font>
    <font>
      <sz val="6"/>
      <name val="Times New Roman"/>
      <family val="1"/>
    </font>
    <font>
      <sz val="10"/>
      <color indexed="10"/>
      <name val="Agency FB"/>
      <family val="2"/>
    </font>
    <font>
      <b/>
      <sz val="8"/>
      <color indexed="10"/>
      <name val="Tahoma"/>
      <family val="2"/>
    </font>
    <font>
      <sz val="10"/>
      <color indexed="9"/>
      <name val="Times New Roman"/>
      <family val="1"/>
    </font>
    <font>
      <b/>
      <sz val="10"/>
      <color indexed="9"/>
      <name val="Times New Roman"/>
      <family val="1"/>
    </font>
    <font>
      <b/>
      <i/>
      <sz val="9"/>
      <color indexed="20"/>
      <name val="Times New Roman"/>
      <family val="1"/>
    </font>
    <font>
      <b/>
      <sz val="9"/>
      <color indexed="20"/>
      <name val="Times New Roman"/>
      <family val="1"/>
    </font>
    <font>
      <b/>
      <sz val="10"/>
      <color indexed="12"/>
      <name val="Tahoma"/>
      <family val="2"/>
    </font>
    <font>
      <sz val="10"/>
      <color indexed="12"/>
      <name val="Tahoma"/>
      <family val="2"/>
    </font>
    <font>
      <i/>
      <sz val="10"/>
      <color indexed="20"/>
      <name val="Times New Roman"/>
      <family val="1"/>
    </font>
    <font>
      <b/>
      <sz val="12"/>
      <color indexed="40"/>
      <name val="Arial"/>
      <family val="2"/>
    </font>
    <font>
      <b/>
      <sz val="12"/>
      <name val="Arial"/>
      <family val="2"/>
    </font>
    <font>
      <b/>
      <sz val="12"/>
      <color indexed="9"/>
      <name val="Arial"/>
      <family val="2"/>
    </font>
    <font>
      <sz val="6.5"/>
      <name val="Times New Roman"/>
      <family val="1"/>
    </font>
    <font>
      <sz val="9"/>
      <name val="Arial"/>
      <family val="2"/>
    </font>
    <font>
      <b/>
      <sz val="10"/>
      <color indexed="40"/>
      <name val="Arial"/>
      <family val="2"/>
    </font>
    <font>
      <b/>
      <sz val="10"/>
      <color indexed="12"/>
      <name val="Times New Roman"/>
      <family val="1"/>
    </font>
    <font>
      <sz val="10"/>
      <color indexed="10"/>
      <name val="Times New Roman"/>
      <family val="1"/>
    </font>
    <font>
      <sz val="14"/>
      <name val="Bookman Old Style"/>
      <family val="1"/>
    </font>
    <font>
      <i/>
      <sz val="8"/>
      <name val="Times New Roman"/>
      <family val="1"/>
    </font>
    <font>
      <i/>
      <sz val="9"/>
      <name val="Times New Roman"/>
      <family val="1"/>
    </font>
    <font>
      <b/>
      <sz val="10"/>
      <color indexed="62"/>
      <name val="Arial"/>
      <family val="2"/>
    </font>
    <font>
      <i/>
      <sz val="10"/>
      <name val="Times New Roman"/>
      <family val="1"/>
    </font>
    <font>
      <sz val="10"/>
      <name val="Arial"/>
      <family val="2"/>
    </font>
    <font>
      <sz val="11"/>
      <color indexed="8"/>
      <name val="Cambria"/>
      <family val="1"/>
      <charset val="1"/>
    </font>
    <font>
      <sz val="10"/>
      <name val="Cambria"/>
      <family val="1"/>
    </font>
    <font>
      <sz val="12"/>
      <name val="Calibri"/>
      <family val="2"/>
      <scheme val="minor"/>
    </font>
    <font>
      <sz val="12"/>
      <name val="Cambria"/>
      <family val="1"/>
    </font>
    <font>
      <sz val="11"/>
      <name val="Cambria"/>
      <family val="1"/>
    </font>
  </fonts>
  <fills count="11">
    <fill>
      <patternFill patternType="none"/>
    </fill>
    <fill>
      <patternFill patternType="gray125"/>
    </fill>
    <fill>
      <patternFill patternType="solid">
        <fgColor indexed="47"/>
        <bgColor indexed="64"/>
      </patternFill>
    </fill>
    <fill>
      <patternFill patternType="solid">
        <fgColor indexed="51"/>
        <bgColor indexed="64"/>
      </patternFill>
    </fill>
    <fill>
      <patternFill patternType="solid">
        <fgColor indexed="44"/>
        <bgColor indexed="64"/>
      </patternFill>
    </fill>
    <fill>
      <patternFill patternType="solid">
        <fgColor indexed="47"/>
        <bgColor indexed="52"/>
      </patternFill>
    </fill>
    <fill>
      <patternFill patternType="solid">
        <fgColor indexed="13"/>
        <bgColor indexed="64"/>
      </patternFill>
    </fill>
    <fill>
      <patternFill patternType="darkGray">
        <fgColor indexed="10"/>
      </patternFill>
    </fill>
    <fill>
      <patternFill patternType="solid">
        <fgColor indexed="23"/>
        <bgColor indexed="64"/>
      </patternFill>
    </fill>
    <fill>
      <patternFill patternType="solid">
        <fgColor indexed="22"/>
        <bgColor indexed="64"/>
      </patternFill>
    </fill>
    <fill>
      <patternFill patternType="solid">
        <fgColor theme="0"/>
        <bgColor rgb="FFFFFF00"/>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23"/>
      </left>
      <right style="thin">
        <color indexed="23"/>
      </right>
      <top/>
      <bottom style="thin">
        <color indexed="23"/>
      </bottom>
      <diagonal/>
    </border>
    <border>
      <left style="thin">
        <color indexed="23"/>
      </left>
      <right/>
      <top/>
      <bottom style="thin">
        <color indexed="23"/>
      </bottom>
      <diagonal/>
    </border>
    <border>
      <left/>
      <right/>
      <top/>
      <bottom style="thin">
        <color indexed="23"/>
      </bottom>
      <diagonal/>
    </border>
    <border>
      <left/>
      <right style="medium">
        <color indexed="64"/>
      </right>
      <top style="thin">
        <color indexed="23"/>
      </top>
      <bottom style="medium">
        <color indexed="64"/>
      </bottom>
      <diagonal/>
    </border>
    <border>
      <left/>
      <right style="medium">
        <color indexed="64"/>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53"/>
      </left>
      <right style="double">
        <color indexed="53"/>
      </right>
      <top style="double">
        <color indexed="53"/>
      </top>
      <bottom style="double">
        <color indexed="5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double">
        <color indexed="30"/>
      </right>
      <top/>
      <bottom/>
      <diagonal/>
    </border>
    <border>
      <left style="double">
        <color indexed="30"/>
      </left>
      <right style="double">
        <color indexed="30"/>
      </right>
      <top/>
      <bottom/>
      <diagonal/>
    </border>
    <border>
      <left style="thin">
        <color indexed="10"/>
      </left>
      <right style="thin">
        <color indexed="10"/>
      </right>
      <top style="double">
        <color indexed="10"/>
      </top>
      <bottom/>
      <diagonal/>
    </border>
    <border>
      <left/>
      <right style="double">
        <color indexed="10"/>
      </right>
      <top style="double">
        <color indexed="10"/>
      </top>
      <bottom/>
      <diagonal/>
    </border>
    <border>
      <left style="double">
        <color indexed="10"/>
      </left>
      <right style="thin">
        <color indexed="10"/>
      </right>
      <top/>
      <bottom/>
      <diagonal/>
    </border>
    <border>
      <left style="thin">
        <color indexed="10"/>
      </left>
      <right style="thin">
        <color indexed="10"/>
      </right>
      <top/>
      <bottom/>
      <diagonal/>
    </border>
    <border>
      <left/>
      <right style="double">
        <color indexed="10"/>
      </right>
      <top/>
      <bottom/>
      <diagonal/>
    </border>
    <border>
      <left/>
      <right/>
      <top style="thin">
        <color indexed="23"/>
      </top>
      <bottom style="medium">
        <color indexed="64"/>
      </bottom>
      <diagonal/>
    </border>
    <border>
      <left style="double">
        <color indexed="10"/>
      </left>
      <right style="thin">
        <color indexed="10"/>
      </right>
      <top style="double">
        <color indexed="10"/>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medium">
        <color indexed="64"/>
      </top>
      <bottom style="thin">
        <color indexed="23"/>
      </bottom>
      <diagonal/>
    </border>
    <border>
      <left style="thin">
        <color indexed="23"/>
      </left>
      <right style="thin">
        <color indexed="23"/>
      </right>
      <top style="thin">
        <color indexed="23"/>
      </top>
      <bottom style="medium">
        <color indexed="64"/>
      </bottom>
      <diagonal/>
    </border>
    <border>
      <left style="thin">
        <color indexed="23"/>
      </left>
      <right/>
      <top style="medium">
        <color indexed="64"/>
      </top>
      <bottom style="thin">
        <color indexed="23"/>
      </bottom>
      <diagonal/>
    </border>
    <border>
      <left style="thin">
        <color indexed="23"/>
      </left>
      <right/>
      <top style="thin">
        <color indexed="23"/>
      </top>
      <bottom style="medium">
        <color indexed="64"/>
      </bottom>
      <diagonal/>
    </border>
    <border>
      <left/>
      <right/>
      <top style="medium">
        <color indexed="64"/>
      </top>
      <bottom style="thin">
        <color indexed="23"/>
      </bottom>
      <diagonal/>
    </border>
    <border>
      <left/>
      <right style="medium">
        <color indexed="64"/>
      </right>
      <top style="medium">
        <color indexed="64"/>
      </top>
      <bottom style="thin">
        <color indexed="23"/>
      </bottom>
      <diagonal/>
    </border>
    <border>
      <left style="thin">
        <color indexed="23"/>
      </left>
      <right style="thin">
        <color indexed="23"/>
      </right>
      <top style="medium">
        <color indexed="64"/>
      </top>
      <bottom/>
      <diagonal/>
    </border>
    <border>
      <left style="thin">
        <color indexed="23"/>
      </left>
      <right style="thin">
        <color indexed="23"/>
      </right>
      <top/>
      <bottom style="medium">
        <color indexed="64"/>
      </bottom>
      <diagonal/>
    </border>
    <border>
      <left style="thin">
        <color indexed="23"/>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23"/>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30"/>
      </left>
      <right/>
      <top style="double">
        <color indexed="30"/>
      </top>
      <bottom style="double">
        <color indexed="30"/>
      </bottom>
      <diagonal/>
    </border>
    <border>
      <left/>
      <right/>
      <top style="double">
        <color indexed="30"/>
      </top>
      <bottom style="double">
        <color indexed="30"/>
      </bottom>
      <diagonal/>
    </border>
    <border>
      <left/>
      <right style="double">
        <color indexed="30"/>
      </right>
      <top style="double">
        <color indexed="30"/>
      </top>
      <bottom style="double">
        <color indexed="30"/>
      </bottom>
      <diagonal/>
    </border>
    <border>
      <left style="double">
        <color indexed="30"/>
      </left>
      <right style="double">
        <color indexed="30"/>
      </right>
      <top style="double">
        <color indexed="30"/>
      </top>
      <bottom/>
      <diagonal/>
    </border>
  </borders>
  <cellStyleXfs count="5">
    <xf numFmtId="0" fontId="0" fillId="0" borderId="0"/>
    <xf numFmtId="0" fontId="5" fillId="0" borderId="0">
      <alignment vertical="center"/>
    </xf>
    <xf numFmtId="0" fontId="5" fillId="0" borderId="0"/>
    <xf numFmtId="0" fontId="74" fillId="0" borderId="0"/>
    <xf numFmtId="0" fontId="5" fillId="0" borderId="0"/>
  </cellStyleXfs>
  <cellXfs count="414">
    <xf numFmtId="0" fontId="0" fillId="0" borderId="0" xfId="0"/>
    <xf numFmtId="0" fontId="0" fillId="0" borderId="0" xfId="0" applyAlignment="1" applyProtection="1">
      <alignment horizontal="center"/>
      <protection hidden="1"/>
    </xf>
    <xf numFmtId="0" fontId="4" fillId="0" borderId="0" xfId="0" applyFont="1" applyAlignment="1" applyProtection="1">
      <alignment horizontal="center"/>
      <protection hidden="1"/>
    </xf>
    <xf numFmtId="0" fontId="0" fillId="0" borderId="0" xfId="0" applyProtection="1">
      <protection hidden="1"/>
    </xf>
    <xf numFmtId="166" fontId="0" fillId="0" borderId="0" xfId="0" applyNumberFormat="1" applyAlignment="1" applyProtection="1">
      <alignment horizontal="center"/>
      <protection hidden="1"/>
    </xf>
    <xf numFmtId="2" fontId="0" fillId="0" borderId="0" xfId="0" applyNumberFormat="1" applyAlignment="1" applyProtection="1">
      <alignment horizontal="center"/>
      <protection hidden="1"/>
    </xf>
    <xf numFmtId="0" fontId="13" fillId="0" borderId="0" xfId="0" applyFont="1" applyAlignment="1" applyProtection="1">
      <alignment horizontal="center"/>
      <protection hidden="1"/>
    </xf>
    <xf numFmtId="168" fontId="9" fillId="0" borderId="0" xfId="0" applyNumberFormat="1" applyFont="1" applyAlignment="1" applyProtection="1">
      <alignment horizontal="center" wrapText="1"/>
      <protection hidden="1"/>
    </xf>
    <xf numFmtId="0" fontId="10" fillId="0" borderId="0" xfId="0" applyFont="1" applyProtection="1">
      <protection hidden="1"/>
    </xf>
    <xf numFmtId="0" fontId="5" fillId="0" borderId="0" xfId="4" applyAlignment="1" applyProtection="1">
      <alignment horizontal="center"/>
      <protection hidden="1"/>
    </xf>
    <xf numFmtId="0" fontId="8" fillId="0" borderId="0" xfId="0" applyFont="1" applyAlignment="1" applyProtection="1">
      <alignment vertical="center"/>
      <protection hidden="1"/>
    </xf>
    <xf numFmtId="0" fontId="5" fillId="0" borderId="0" xfId="4" applyAlignment="1" applyProtection="1">
      <alignment horizontal="right"/>
      <protection hidden="1"/>
    </xf>
    <xf numFmtId="0" fontId="6" fillId="0" borderId="0" xfId="4" applyFont="1" applyAlignment="1" applyProtection="1">
      <alignment horizontal="center"/>
      <protection hidden="1"/>
    </xf>
    <xf numFmtId="0" fontId="6" fillId="0" borderId="0" xfId="4" applyFont="1" applyAlignment="1" applyProtection="1">
      <alignment horizontal="left" indent="1"/>
      <protection hidden="1"/>
    </xf>
    <xf numFmtId="0" fontId="5" fillId="0" borderId="0" xfId="4" applyAlignment="1" applyProtection="1">
      <alignment horizontal="left" indent="1"/>
      <protection hidden="1"/>
    </xf>
    <xf numFmtId="0" fontId="9" fillId="2" borderId="0" xfId="0" applyFont="1" applyFill="1" applyAlignment="1" applyProtection="1">
      <alignment horizontal="center"/>
      <protection hidden="1"/>
    </xf>
    <xf numFmtId="0" fontId="13" fillId="2" borderId="0" xfId="0" applyFont="1" applyFill="1" applyAlignment="1" applyProtection="1">
      <alignment horizontal="center"/>
      <protection hidden="1"/>
    </xf>
    <xf numFmtId="0" fontId="0" fillId="3" borderId="0" xfId="0" applyFill="1" applyAlignment="1" applyProtection="1">
      <alignment horizontal="center"/>
      <protection hidden="1"/>
    </xf>
    <xf numFmtId="164" fontId="8" fillId="0" borderId="0" xfId="0" applyNumberFormat="1" applyFont="1" applyAlignment="1" applyProtection="1">
      <alignment horizontal="center" vertical="center"/>
      <protection hidden="1"/>
    </xf>
    <xf numFmtId="0" fontId="7" fillId="0" borderId="0" xfId="4" applyFont="1" applyAlignment="1" applyProtection="1">
      <alignment horizontal="center"/>
      <protection hidden="1"/>
    </xf>
    <xf numFmtId="0" fontId="7" fillId="0" borderId="2" xfId="4" applyFont="1" applyBorder="1" applyAlignment="1" applyProtection="1">
      <alignment horizontal="left" indent="1"/>
      <protection hidden="1"/>
    </xf>
    <xf numFmtId="0" fontId="7" fillId="0" borderId="1" xfId="4" applyFont="1" applyBorder="1" applyAlignment="1" applyProtection="1">
      <alignment horizontal="center"/>
      <protection hidden="1"/>
    </xf>
    <xf numFmtId="0" fontId="6" fillId="0" borderId="3" xfId="4" applyFont="1" applyBorder="1" applyAlignment="1" applyProtection="1">
      <alignment horizontal="center"/>
      <protection hidden="1"/>
    </xf>
    <xf numFmtId="0" fontId="5" fillId="0" borderId="3" xfId="4" applyBorder="1" applyAlignment="1" applyProtection="1">
      <alignment horizontal="center"/>
      <protection hidden="1"/>
    </xf>
    <xf numFmtId="0" fontId="6" fillId="0" borderId="4" xfId="4" applyFont="1" applyBorder="1" applyAlignment="1" applyProtection="1">
      <alignment horizontal="left" indent="1"/>
      <protection hidden="1"/>
    </xf>
    <xf numFmtId="168" fontId="19" fillId="0" borderId="4" xfId="0" applyNumberFormat="1" applyFont="1" applyBorder="1" applyAlignment="1" applyProtection="1">
      <alignment horizontal="center" wrapText="1"/>
      <protection hidden="1"/>
    </xf>
    <xf numFmtId="0" fontId="5" fillId="0" borderId="5" xfId="4" applyBorder="1" applyAlignment="1" applyProtection="1">
      <alignment horizontal="right"/>
      <protection hidden="1"/>
    </xf>
    <xf numFmtId="0" fontId="5" fillId="0" borderId="5" xfId="4" applyBorder="1" applyAlignment="1" applyProtection="1">
      <alignment horizontal="center"/>
      <protection hidden="1"/>
    </xf>
    <xf numFmtId="0" fontId="24" fillId="0" borderId="6" xfId="4" applyFont="1" applyBorder="1" applyAlignment="1" applyProtection="1">
      <alignment horizontal="center" vertical="center"/>
      <protection hidden="1"/>
    </xf>
    <xf numFmtId="0" fontId="5" fillId="0" borderId="7" xfId="4" applyBorder="1" applyAlignment="1" applyProtection="1">
      <alignment horizontal="center"/>
      <protection hidden="1"/>
    </xf>
    <xf numFmtId="0" fontId="8" fillId="0" borderId="0" xfId="0" applyFont="1" applyAlignment="1" applyProtection="1">
      <alignment horizontal="left" vertical="center" indent="1"/>
      <protection locked="0"/>
    </xf>
    <xf numFmtId="0" fontId="0" fillId="0" borderId="0" xfId="0" applyAlignment="1" applyProtection="1">
      <alignment horizontal="center"/>
      <protection locked="0"/>
    </xf>
    <xf numFmtId="0" fontId="0" fillId="0" borderId="0" xfId="0" applyAlignment="1" applyProtection="1">
      <alignment horizontal="center" vertical="center"/>
      <protection locked="0"/>
    </xf>
    <xf numFmtId="0" fontId="7" fillId="0" borderId="8" xfId="0" applyFont="1" applyBorder="1" applyAlignment="1" applyProtection="1">
      <alignment horizontal="center"/>
      <protection locked="0"/>
    </xf>
    <xf numFmtId="168" fontId="9" fillId="0" borderId="8" xfId="0" applyNumberFormat="1" applyFont="1" applyBorder="1" applyAlignment="1" applyProtection="1">
      <alignment horizontal="center" wrapText="1"/>
      <protection locked="0"/>
    </xf>
    <xf numFmtId="0" fontId="9" fillId="0" borderId="8" xfId="0" applyFont="1" applyBorder="1" applyAlignment="1" applyProtection="1">
      <alignment horizontal="center" wrapText="1"/>
      <protection locked="0"/>
    </xf>
    <xf numFmtId="0" fontId="0" fillId="0" borderId="8" xfId="0" applyBorder="1" applyAlignment="1" applyProtection="1">
      <alignment horizontal="center"/>
      <protection locked="0"/>
    </xf>
    <xf numFmtId="0" fontId="0" fillId="0" borderId="8" xfId="0" applyBorder="1" applyAlignment="1" applyProtection="1">
      <alignment horizontal="center" vertical="center"/>
      <protection locked="0"/>
    </xf>
    <xf numFmtId="0" fontId="1" fillId="0" borderId="0" xfId="0" applyFont="1"/>
    <xf numFmtId="0" fontId="12" fillId="0" borderId="0" xfId="0" applyFont="1"/>
    <xf numFmtId="164" fontId="16" fillId="0" borderId="0" xfId="0" applyNumberFormat="1" applyFont="1" applyAlignment="1">
      <alignment horizontal="left" vertical="center" indent="1"/>
    </xf>
    <xf numFmtId="0" fontId="8" fillId="0" borderId="0" xfId="0" applyFont="1" applyAlignment="1">
      <alignment horizontal="left" vertical="center" indent="1"/>
    </xf>
    <xf numFmtId="0" fontId="10" fillId="0" borderId="0" xfId="0" applyFont="1"/>
    <xf numFmtId="0" fontId="7" fillId="0" borderId="0" xfId="0" applyFont="1" applyAlignment="1">
      <alignment vertical="center"/>
    </xf>
    <xf numFmtId="0" fontId="0" fillId="0" borderId="0" xfId="0" applyAlignment="1">
      <alignment horizontal="center"/>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165" fontId="4" fillId="0" borderId="8" xfId="0" applyNumberFormat="1" applyFont="1" applyBorder="1" applyAlignment="1">
      <alignment horizontal="center" vertical="center" wrapText="1"/>
    </xf>
    <xf numFmtId="0" fontId="21" fillId="0" borderId="8" xfId="0" applyFont="1" applyBorder="1" applyAlignment="1">
      <alignment horizontal="center" vertical="center" wrapText="1"/>
    </xf>
    <xf numFmtId="0" fontId="4" fillId="0" borderId="8" xfId="0" applyFont="1" applyBorder="1" applyAlignment="1">
      <alignment horizontal="center" wrapText="1"/>
    </xf>
    <xf numFmtId="0" fontId="4" fillId="0" borderId="8" xfId="0" applyFont="1" applyBorder="1" applyAlignment="1">
      <alignment horizontal="center"/>
    </xf>
    <xf numFmtId="0" fontId="4" fillId="0" borderId="8" xfId="0" applyFont="1" applyBorder="1" applyAlignment="1">
      <alignment horizontal="center" vertical="center"/>
    </xf>
    <xf numFmtId="0" fontId="0" fillId="0" borderId="0" xfId="0" applyAlignment="1">
      <alignment wrapText="1"/>
    </xf>
    <xf numFmtId="0" fontId="0" fillId="0" borderId="0" xfId="0" applyAlignment="1">
      <alignment horizontal="left" wrapText="1" indent="3"/>
    </xf>
    <xf numFmtId="0" fontId="38" fillId="0" borderId="0" xfId="0" applyFont="1" applyAlignment="1">
      <alignment horizontal="left" wrapText="1" indent="1"/>
    </xf>
    <xf numFmtId="0" fontId="36" fillId="0" borderId="0" xfId="0" applyFont="1" applyAlignment="1">
      <alignment horizontal="left" wrapText="1" indent="3"/>
    </xf>
    <xf numFmtId="0" fontId="39" fillId="0" borderId="0" xfId="0" applyFont="1"/>
    <xf numFmtId="0" fontId="40" fillId="0" borderId="0" xfId="0" applyFont="1"/>
    <xf numFmtId="0" fontId="0" fillId="0" borderId="0" xfId="0" applyProtection="1">
      <protection locked="0"/>
    </xf>
    <xf numFmtId="0" fontId="0" fillId="0" borderId="0" xfId="0" applyAlignment="1" applyProtection="1">
      <alignment vertical="center"/>
      <protection locked="0"/>
    </xf>
    <xf numFmtId="0" fontId="0" fillId="0" borderId="9" xfId="0" applyBorder="1" applyAlignment="1">
      <alignment vertical="center"/>
    </xf>
    <xf numFmtId="0" fontId="0" fillId="0" borderId="0" xfId="0" applyAlignment="1">
      <alignment vertical="center"/>
    </xf>
    <xf numFmtId="0" fontId="32" fillId="0" borderId="0" xfId="0" applyFont="1"/>
    <xf numFmtId="0" fontId="13" fillId="0" borderId="10" xfId="0" applyFont="1" applyBorder="1"/>
    <xf numFmtId="0" fontId="13" fillId="0" borderId="11" xfId="0" applyFont="1" applyBorder="1"/>
    <xf numFmtId="0" fontId="0" fillId="0" borderId="12" xfId="0" applyBorder="1"/>
    <xf numFmtId="0" fontId="0" fillId="0" borderId="11" xfId="0" applyBorder="1"/>
    <xf numFmtId="0" fontId="0" fillId="0" borderId="9" xfId="0" applyBorder="1"/>
    <xf numFmtId="0" fontId="0" fillId="0" borderId="13" xfId="0" applyBorder="1"/>
    <xf numFmtId="0" fontId="0" fillId="0" borderId="14" xfId="0" applyBorder="1"/>
    <xf numFmtId="0" fontId="13" fillId="0" borderId="0" xfId="0" applyFont="1"/>
    <xf numFmtId="0" fontId="0" fillId="0" borderId="15" xfId="0" applyBorder="1"/>
    <xf numFmtId="0" fontId="0" fillId="0" borderId="16" xfId="0" applyBorder="1"/>
    <xf numFmtId="0" fontId="36" fillId="0" borderId="0" xfId="0" applyFont="1" applyAlignment="1">
      <alignment horizontal="left" indent="2"/>
    </xf>
    <xf numFmtId="164" fontId="41" fillId="0" borderId="0" xfId="0" applyNumberFormat="1" applyFont="1" applyAlignment="1">
      <alignment horizontal="left" vertical="center" indent="1"/>
    </xf>
    <xf numFmtId="0" fontId="20" fillId="0" borderId="0" xfId="0" applyFont="1" applyAlignment="1">
      <alignment vertical="center"/>
    </xf>
    <xf numFmtId="0" fontId="25" fillId="0" borderId="8" xfId="0" applyFont="1" applyBorder="1" applyAlignment="1">
      <alignment horizontal="center" vertical="center"/>
    </xf>
    <xf numFmtId="0" fontId="25" fillId="0" borderId="8" xfId="0" applyFont="1" applyBorder="1" applyAlignment="1">
      <alignment horizontal="center" vertical="top" textRotation="180"/>
    </xf>
    <xf numFmtId="0" fontId="25" fillId="0" borderId="8" xfId="0" applyFont="1" applyBorder="1" applyAlignment="1">
      <alignment horizontal="center" vertical="center" textRotation="180"/>
    </xf>
    <xf numFmtId="0" fontId="0" fillId="0" borderId="0" xfId="0" applyAlignment="1" applyProtection="1">
      <alignment horizontal="left"/>
      <protection hidden="1"/>
    </xf>
    <xf numFmtId="0" fontId="42" fillId="0" borderId="0" xfId="0" applyFont="1" applyAlignment="1" applyProtection="1">
      <alignment horizontal="left"/>
      <protection hidden="1"/>
    </xf>
    <xf numFmtId="0" fontId="42" fillId="0" borderId="0" xfId="0" applyFont="1" applyAlignment="1" applyProtection="1">
      <alignment horizontal="center"/>
      <protection hidden="1"/>
    </xf>
    <xf numFmtId="0" fontId="42" fillId="0" borderId="8" xfId="0" applyFont="1" applyBorder="1" applyAlignment="1" applyProtection="1">
      <alignment horizontal="left"/>
      <protection hidden="1"/>
    </xf>
    <xf numFmtId="0" fontId="42" fillId="0" borderId="8" xfId="0" applyFont="1" applyBorder="1" applyAlignment="1" applyProtection="1">
      <alignment horizontal="center"/>
      <protection hidden="1"/>
    </xf>
    <xf numFmtId="0" fontId="0" fillId="0" borderId="8" xfId="0" applyBorder="1" applyProtection="1">
      <protection hidden="1"/>
    </xf>
    <xf numFmtId="0" fontId="43" fillId="0" borderId="0" xfId="0" applyFont="1" applyAlignment="1" applyProtection="1">
      <alignment horizontal="left"/>
      <protection hidden="1"/>
    </xf>
    <xf numFmtId="0" fontId="0" fillId="0" borderId="10" xfId="0" applyBorder="1" applyProtection="1">
      <protection hidden="1"/>
    </xf>
    <xf numFmtId="0" fontId="0" fillId="0" borderId="11" xfId="0" applyBorder="1" applyProtection="1">
      <protection hidden="1"/>
    </xf>
    <xf numFmtId="0" fontId="0" fillId="0" borderId="12" xfId="0" applyBorder="1" applyProtection="1">
      <protection hidden="1"/>
    </xf>
    <xf numFmtId="0" fontId="0" fillId="0" borderId="9" xfId="0" applyBorder="1" applyProtection="1">
      <protection hidden="1"/>
    </xf>
    <xf numFmtId="0" fontId="0" fillId="0" borderId="13" xfId="0" applyBorder="1" applyProtection="1">
      <protection hidden="1"/>
    </xf>
    <xf numFmtId="2" fontId="0" fillId="0" borderId="13" xfId="0" applyNumberFormat="1" applyBorder="1" applyAlignment="1" applyProtection="1">
      <alignment horizontal="center"/>
      <protection hidden="1"/>
    </xf>
    <xf numFmtId="0" fontId="45" fillId="0" borderId="0" xfId="0" applyFont="1" applyAlignment="1" applyProtection="1">
      <alignment horizontal="center" wrapText="1"/>
      <protection hidden="1"/>
    </xf>
    <xf numFmtId="0" fontId="44" fillId="0" borderId="0" xfId="0" applyFont="1" applyAlignment="1" applyProtection="1">
      <alignment horizontal="center"/>
      <protection hidden="1"/>
    </xf>
    <xf numFmtId="0" fontId="47" fillId="0" borderId="10" xfId="0" applyFont="1" applyBorder="1" applyAlignment="1" applyProtection="1">
      <alignment horizontal="center"/>
      <protection hidden="1"/>
    </xf>
    <xf numFmtId="0" fontId="47" fillId="0" borderId="11" xfId="0" applyFont="1" applyBorder="1" applyAlignment="1" applyProtection="1">
      <alignment horizontal="center"/>
      <protection hidden="1"/>
    </xf>
    <xf numFmtId="0" fontId="47" fillId="0" borderId="9" xfId="0" applyFont="1" applyBorder="1" applyAlignment="1" applyProtection="1">
      <alignment horizontal="center"/>
      <protection hidden="1"/>
    </xf>
    <xf numFmtId="0" fontId="47" fillId="0" borderId="0" xfId="0" applyFont="1" applyAlignment="1" applyProtection="1">
      <alignment horizontal="center"/>
      <protection hidden="1"/>
    </xf>
    <xf numFmtId="0" fontId="47" fillId="0" borderId="13" xfId="0" applyFont="1" applyBorder="1" applyAlignment="1" applyProtection="1">
      <alignment horizontal="center"/>
      <protection hidden="1"/>
    </xf>
    <xf numFmtId="0" fontId="4" fillId="0" borderId="0" xfId="0" applyFont="1" applyAlignment="1" applyProtection="1">
      <alignment horizontal="left"/>
      <protection locked="0"/>
    </xf>
    <xf numFmtId="0" fontId="35" fillId="0" borderId="17" xfId="0" applyFont="1" applyBorder="1" applyAlignment="1" applyProtection="1">
      <alignment horizontal="left" vertical="top" wrapText="1" indent="1"/>
      <protection locked="0"/>
    </xf>
    <xf numFmtId="0" fontId="35" fillId="0" borderId="18" xfId="0" applyFont="1" applyBorder="1" applyAlignment="1" applyProtection="1">
      <alignment horizontal="left" vertical="top" wrapText="1" indent="1"/>
      <protection locked="0"/>
    </xf>
    <xf numFmtId="0" fontId="0" fillId="0" borderId="9" xfId="0" applyBorder="1" applyAlignment="1" applyProtection="1">
      <alignment horizontal="center" vertical="top"/>
      <protection locked="0"/>
    </xf>
    <xf numFmtId="0" fontId="0" fillId="0" borderId="15" xfId="0" applyBorder="1" applyAlignment="1" applyProtection="1">
      <alignment horizontal="center" vertical="top"/>
      <protection locked="0"/>
    </xf>
    <xf numFmtId="0" fontId="0" fillId="0" borderId="19" xfId="0" applyBorder="1" applyAlignment="1" applyProtection="1">
      <alignment horizontal="center"/>
      <protection locked="0"/>
    </xf>
    <xf numFmtId="0" fontId="48" fillId="0" borderId="0" xfId="0" applyFont="1" applyAlignment="1">
      <alignment horizontal="left" wrapText="1" indent="3"/>
    </xf>
    <xf numFmtId="0" fontId="0" fillId="0" borderId="20" xfId="0" applyBorder="1" applyAlignment="1" applyProtection="1">
      <alignment horizontal="center"/>
      <protection hidden="1"/>
    </xf>
    <xf numFmtId="0" fontId="0" fillId="0" borderId="21" xfId="0" applyBorder="1" applyAlignment="1" applyProtection="1">
      <alignment horizontal="center"/>
      <protection hidden="1"/>
    </xf>
    <xf numFmtId="0" fontId="4" fillId="0" borderId="9" xfId="0" applyFont="1" applyBorder="1" applyAlignment="1" applyProtection="1">
      <alignment horizontal="center"/>
      <protection hidden="1"/>
    </xf>
    <xf numFmtId="2" fontId="0" fillId="0" borderId="22" xfId="0" applyNumberFormat="1" applyBorder="1" applyAlignment="1" applyProtection="1">
      <alignment horizontal="center"/>
      <protection hidden="1"/>
    </xf>
    <xf numFmtId="166" fontId="0" fillId="0" borderId="21" xfId="0" applyNumberFormat="1" applyBorder="1" applyAlignment="1" applyProtection="1">
      <alignment horizontal="center"/>
      <protection hidden="1"/>
    </xf>
    <xf numFmtId="0" fontId="56" fillId="0" borderId="14" xfId="0" applyFont="1" applyBorder="1" applyAlignment="1" applyProtection="1">
      <alignment horizontal="center"/>
      <protection hidden="1"/>
    </xf>
    <xf numFmtId="0" fontId="60" fillId="0" borderId="0" xfId="0" applyFont="1" applyAlignment="1" applyProtection="1">
      <alignment horizontal="right"/>
      <protection hidden="1"/>
    </xf>
    <xf numFmtId="0" fontId="0" fillId="0" borderId="17" xfId="0" applyBorder="1" applyProtection="1">
      <protection hidden="1"/>
    </xf>
    <xf numFmtId="0" fontId="55" fillId="4" borderId="20" xfId="0" applyFont="1" applyFill="1" applyBorder="1" applyAlignment="1" applyProtection="1">
      <alignment horizontal="center"/>
      <protection hidden="1"/>
    </xf>
    <xf numFmtId="0" fontId="54" fillId="4" borderId="21" xfId="0" applyFont="1" applyFill="1" applyBorder="1" applyAlignment="1" applyProtection="1">
      <alignment horizontal="center"/>
      <protection hidden="1"/>
    </xf>
    <xf numFmtId="0" fontId="54" fillId="4" borderId="22" xfId="0" applyFont="1" applyFill="1" applyBorder="1" applyAlignment="1" applyProtection="1">
      <alignment horizontal="center"/>
      <protection hidden="1"/>
    </xf>
    <xf numFmtId="0" fontId="0" fillId="2" borderId="0" xfId="0" applyFill="1" applyAlignment="1" applyProtection="1">
      <alignment horizontal="right"/>
      <protection hidden="1"/>
    </xf>
    <xf numFmtId="0" fontId="9" fillId="3" borderId="0" xfId="0" applyFont="1" applyFill="1" applyAlignment="1" applyProtection="1">
      <alignment horizontal="center"/>
      <protection hidden="1"/>
    </xf>
    <xf numFmtId="0" fontId="57" fillId="0" borderId="14" xfId="0" applyFont="1" applyBorder="1" applyAlignment="1" applyProtection="1">
      <alignment horizontal="left"/>
      <protection hidden="1"/>
    </xf>
    <xf numFmtId="0" fontId="34" fillId="0" borderId="23" xfId="0" applyFont="1" applyBorder="1" applyAlignment="1" applyProtection="1">
      <alignment horizontal="center" vertical="center" textRotation="90" wrapText="1"/>
      <protection hidden="1"/>
    </xf>
    <xf numFmtId="0" fontId="51" fillId="0" borderId="0" xfId="0" applyFont="1" applyProtection="1">
      <protection hidden="1"/>
    </xf>
    <xf numFmtId="0" fontId="52" fillId="0" borderId="0" xfId="0" applyFont="1" applyAlignment="1" applyProtection="1">
      <alignment horizontal="center"/>
      <protection hidden="1"/>
    </xf>
    <xf numFmtId="0" fontId="8" fillId="0" borderId="22" xfId="0" applyFont="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7" fillId="0" borderId="0" xfId="0" applyFont="1" applyProtection="1">
      <protection hidden="1"/>
    </xf>
    <xf numFmtId="0" fontId="8" fillId="0" borderId="0" xfId="0" applyFont="1" applyAlignment="1" applyProtection="1">
      <alignment horizontal="center" vertical="center"/>
      <protection hidden="1"/>
    </xf>
    <xf numFmtId="0" fontId="0" fillId="2" borderId="0" xfId="0" applyFill="1" applyAlignment="1" applyProtection="1">
      <alignment horizontal="left"/>
      <protection hidden="1"/>
    </xf>
    <xf numFmtId="0" fontId="34" fillId="0" borderId="18" xfId="0" applyFont="1" applyBorder="1" applyAlignment="1" applyProtection="1">
      <alignment horizontal="center" vertical="center" textRotation="90" wrapText="1"/>
      <protection hidden="1"/>
    </xf>
    <xf numFmtId="0" fontId="62" fillId="0" borderId="0" xfId="0" applyFont="1" applyAlignment="1" applyProtection="1">
      <alignment horizontal="center" vertical="center"/>
      <protection hidden="1"/>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47" fillId="0" borderId="24" xfId="0" applyFont="1" applyBorder="1" applyAlignment="1" applyProtection="1">
      <alignment horizontal="center" vertical="center"/>
      <protection hidden="1"/>
    </xf>
    <xf numFmtId="2" fontId="0" fillId="0" borderId="0" xfId="0" applyNumberFormat="1" applyAlignment="1" applyProtection="1">
      <alignment horizontal="center" vertical="center"/>
      <protection hidden="1"/>
    </xf>
    <xf numFmtId="0" fontId="0" fillId="0" borderId="0" xfId="0" applyAlignment="1" applyProtection="1">
      <alignment horizontal="center" vertical="center"/>
      <protection hidden="1"/>
    </xf>
    <xf numFmtId="0" fontId="0" fillId="0" borderId="0" xfId="0" applyAlignment="1" applyProtection="1">
      <alignment horizontal="left" indent="1"/>
      <protection hidden="1"/>
    </xf>
    <xf numFmtId="0" fontId="65" fillId="0" borderId="0" xfId="0" applyFont="1" applyAlignment="1" applyProtection="1">
      <alignment horizontal="left" vertical="center" indent="1"/>
      <protection hidden="1"/>
    </xf>
    <xf numFmtId="0" fontId="66" fillId="0" borderId="0" xfId="0" applyFont="1" applyAlignment="1" applyProtection="1">
      <alignment horizontal="center" vertical="center"/>
      <protection hidden="1"/>
    </xf>
    <xf numFmtId="0" fontId="67" fillId="5" borderId="20" xfId="0" applyFont="1" applyFill="1" applyBorder="1" applyAlignment="1" applyProtection="1">
      <alignment horizontal="left"/>
      <protection hidden="1"/>
    </xf>
    <xf numFmtId="0" fontId="67" fillId="5" borderId="21" xfId="0" applyFont="1" applyFill="1" applyBorder="1" applyAlignment="1" applyProtection="1">
      <alignment horizontal="left"/>
      <protection hidden="1"/>
    </xf>
    <xf numFmtId="0" fontId="67" fillId="5" borderId="22" xfId="0" applyFont="1" applyFill="1" applyBorder="1" applyAlignment="1" applyProtection="1">
      <alignment horizontal="left"/>
      <protection hidden="1"/>
    </xf>
    <xf numFmtId="0" fontId="52" fillId="0" borderId="23" xfId="0" applyFont="1" applyBorder="1" applyAlignment="1" applyProtection="1">
      <alignment horizontal="center"/>
      <protection hidden="1"/>
    </xf>
    <xf numFmtId="0" fontId="52" fillId="0" borderId="13" xfId="0" applyFont="1" applyBorder="1" applyAlignment="1" applyProtection="1">
      <alignment horizontal="center"/>
      <protection hidden="1"/>
    </xf>
    <xf numFmtId="0" fontId="52" fillId="0" borderId="17" xfId="0" applyFont="1" applyBorder="1" applyAlignment="1" applyProtection="1">
      <alignment horizontal="center"/>
      <protection hidden="1"/>
    </xf>
    <xf numFmtId="0" fontId="4" fillId="0" borderId="25" xfId="0" applyFont="1" applyBorder="1" applyAlignment="1" applyProtection="1">
      <alignment horizontal="center"/>
      <protection locked="0"/>
    </xf>
    <xf numFmtId="2" fontId="0" fillId="0" borderId="0" xfId="0" applyNumberFormat="1" applyAlignment="1" applyProtection="1">
      <alignment horizontal="center"/>
      <protection locked="0"/>
    </xf>
    <xf numFmtId="0" fontId="13" fillId="0" borderId="0" xfId="0" applyFont="1" applyAlignment="1" applyProtection="1">
      <alignment horizontal="center"/>
      <protection locked="0"/>
    </xf>
    <xf numFmtId="0" fontId="0" fillId="0" borderId="26" xfId="0" applyBorder="1" applyAlignment="1" applyProtection="1">
      <alignment horizontal="center"/>
      <protection locked="0"/>
    </xf>
    <xf numFmtId="0" fontId="0" fillId="0" borderId="26" xfId="0" applyBorder="1" applyProtection="1">
      <protection locked="0"/>
    </xf>
    <xf numFmtId="0" fontId="0" fillId="0" borderId="27" xfId="0" applyBorder="1" applyProtection="1">
      <protection locked="0"/>
    </xf>
    <xf numFmtId="0" fontId="4" fillId="0" borderId="28" xfId="0" applyFont="1" applyBorder="1" applyAlignment="1" applyProtection="1">
      <alignment horizontal="center"/>
      <protection locked="0"/>
    </xf>
    <xf numFmtId="0" fontId="0" fillId="0" borderId="29" xfId="0" applyBorder="1" applyAlignment="1" applyProtection="1">
      <alignment horizontal="center"/>
      <protection locked="0"/>
    </xf>
    <xf numFmtId="0" fontId="0" fillId="0" borderId="29" xfId="0" applyBorder="1" applyProtection="1">
      <protection locked="0"/>
    </xf>
    <xf numFmtId="0" fontId="0" fillId="0" borderId="30" xfId="0" applyBorder="1" applyProtection="1">
      <protection locked="0"/>
    </xf>
    <xf numFmtId="165" fontId="0" fillId="0" borderId="0" xfId="0" applyNumberFormat="1" applyAlignment="1">
      <alignment horizontal="center"/>
    </xf>
    <xf numFmtId="0" fontId="19" fillId="0" borderId="0" xfId="0" applyFont="1" applyAlignment="1">
      <alignment horizontal="center"/>
    </xf>
    <xf numFmtId="0" fontId="66" fillId="0" borderId="10" xfId="0" applyFont="1" applyBorder="1" applyAlignment="1" applyProtection="1">
      <alignment horizontal="center" vertical="center"/>
      <protection hidden="1"/>
    </xf>
    <xf numFmtId="0" fontId="66" fillId="0" borderId="11" xfId="0" applyFont="1" applyBorder="1" applyAlignment="1" applyProtection="1">
      <alignment horizontal="center" vertical="center"/>
      <protection hidden="1"/>
    </xf>
    <xf numFmtId="0" fontId="66" fillId="0" borderId="12" xfId="0" applyFont="1" applyBorder="1" applyAlignment="1" applyProtection="1">
      <alignment horizontal="center" vertical="center"/>
      <protection hidden="1"/>
    </xf>
    <xf numFmtId="0" fontId="66" fillId="0" borderId="9" xfId="0" applyFont="1" applyBorder="1" applyAlignment="1" applyProtection="1">
      <alignment horizontal="center" vertical="center"/>
      <protection hidden="1"/>
    </xf>
    <xf numFmtId="0" fontId="66" fillId="0" borderId="13" xfId="0" applyFont="1" applyBorder="1" applyAlignment="1" applyProtection="1">
      <alignment horizontal="center" vertical="center"/>
      <protection hidden="1"/>
    </xf>
    <xf numFmtId="0" fontId="66" fillId="0" borderId="15" xfId="0" applyFont="1" applyBorder="1" applyAlignment="1" applyProtection="1">
      <alignment horizontal="center" vertical="center"/>
      <protection hidden="1"/>
    </xf>
    <xf numFmtId="0" fontId="66" fillId="0" borderId="14" xfId="0" applyFont="1" applyBorder="1" applyAlignment="1" applyProtection="1">
      <alignment horizontal="center" vertical="center"/>
      <protection hidden="1"/>
    </xf>
    <xf numFmtId="0" fontId="66" fillId="0" borderId="16" xfId="0" applyFont="1" applyBorder="1" applyAlignment="1" applyProtection="1">
      <alignment horizontal="center" vertical="center"/>
      <protection hidden="1"/>
    </xf>
    <xf numFmtId="0" fontId="0" fillId="0" borderId="0" xfId="0" applyAlignment="1">
      <alignment vertical="top"/>
    </xf>
    <xf numFmtId="0" fontId="35" fillId="0" borderId="0" xfId="0" applyFont="1"/>
    <xf numFmtId="168" fontId="13" fillId="0" borderId="0" xfId="0" applyNumberFormat="1" applyFont="1" applyAlignment="1">
      <alignment horizontal="center" wrapText="1"/>
    </xf>
    <xf numFmtId="0" fontId="0" fillId="0" borderId="0" xfId="0" applyAlignment="1">
      <alignment horizontal="left"/>
    </xf>
    <xf numFmtId="0" fontId="13" fillId="0" borderId="0" xfId="0" applyFont="1" applyAlignment="1">
      <alignment horizontal="center" wrapText="1"/>
    </xf>
    <xf numFmtId="0" fontId="9" fillId="0" borderId="0" xfId="0" applyFont="1" applyAlignment="1">
      <alignment horizontal="center"/>
    </xf>
    <xf numFmtId="0" fontId="9" fillId="0" borderId="0" xfId="0" applyFont="1"/>
    <xf numFmtId="0" fontId="9" fillId="0" borderId="0" xfId="0" applyFont="1" applyAlignment="1">
      <alignment horizontal="right"/>
    </xf>
    <xf numFmtId="0" fontId="9" fillId="0" borderId="0" xfId="0" applyFont="1" applyAlignment="1">
      <alignment horizontal="left" wrapText="1"/>
    </xf>
    <xf numFmtId="164" fontId="9" fillId="0" borderId="0" xfId="0" applyNumberFormat="1" applyFont="1" applyAlignment="1">
      <alignment horizontal="left"/>
    </xf>
    <xf numFmtId="0" fontId="13" fillId="0" borderId="0" xfId="0" applyFont="1" applyAlignment="1">
      <alignment horizontal="left"/>
    </xf>
    <xf numFmtId="0" fontId="13" fillId="0" borderId="0" xfId="0" applyFont="1" applyAlignment="1">
      <alignment horizontal="center"/>
    </xf>
    <xf numFmtId="0" fontId="13" fillId="0" borderId="0" xfId="0" applyFont="1" applyAlignment="1">
      <alignment horizontal="right"/>
    </xf>
    <xf numFmtId="164" fontId="13" fillId="0" borderId="0" xfId="0" applyNumberFormat="1" applyFont="1" applyAlignment="1">
      <alignment horizontal="right"/>
    </xf>
    <xf numFmtId="0" fontId="35" fillId="0" borderId="0" xfId="0" applyFont="1" applyAlignment="1">
      <alignment horizontal="left" wrapText="1"/>
    </xf>
    <xf numFmtId="0" fontId="35" fillId="0" borderId="0" xfId="0" applyFont="1" applyAlignment="1">
      <alignment horizontal="center"/>
    </xf>
    <xf numFmtId="0" fontId="0" fillId="0" borderId="15" xfId="0" applyBorder="1" applyAlignment="1">
      <alignment horizontal="center"/>
    </xf>
    <xf numFmtId="0" fontId="35" fillId="0" borderId="0" xfId="0" applyFont="1" applyProtection="1">
      <protection locked="0"/>
    </xf>
    <xf numFmtId="0" fontId="35" fillId="0" borderId="17" xfId="0" applyFont="1" applyBorder="1" applyAlignment="1" applyProtection="1">
      <alignment horizontal="left" vertical="top" wrapText="1" indent="1"/>
      <protection hidden="1"/>
    </xf>
    <xf numFmtId="168" fontId="9" fillId="0" borderId="0" xfId="0" applyNumberFormat="1" applyFont="1" applyAlignment="1" applyProtection="1">
      <alignment horizontal="center" vertical="top" wrapText="1"/>
      <protection hidden="1"/>
    </xf>
    <xf numFmtId="0" fontId="35" fillId="0" borderId="18" xfId="0" applyFont="1" applyBorder="1" applyAlignment="1" applyProtection="1">
      <alignment horizontal="left" vertical="top" wrapText="1" indent="1"/>
      <protection hidden="1"/>
    </xf>
    <xf numFmtId="168" fontId="9" fillId="0" borderId="14" xfId="0" applyNumberFormat="1" applyFont="1" applyBorder="1" applyAlignment="1" applyProtection="1">
      <alignment horizontal="center" vertical="top" wrapText="1"/>
      <protection hidden="1"/>
    </xf>
    <xf numFmtId="0" fontId="0" fillId="0" borderId="10" xfId="0" applyBorder="1" applyAlignment="1" applyProtection="1">
      <alignment horizontal="center" vertical="top"/>
      <protection locked="0"/>
    </xf>
    <xf numFmtId="0" fontId="35" fillId="0" borderId="23" xfId="0" applyFont="1" applyBorder="1" applyAlignment="1" applyProtection="1">
      <alignment horizontal="left" vertical="top" wrapText="1" indent="1"/>
      <protection hidden="1"/>
    </xf>
    <xf numFmtId="168" fontId="9" fillId="0" borderId="11" xfId="0" applyNumberFormat="1" applyFont="1" applyBorder="1" applyAlignment="1" applyProtection="1">
      <alignment horizontal="center" vertical="top" wrapText="1"/>
      <protection hidden="1"/>
    </xf>
    <xf numFmtId="0" fontId="36" fillId="0" borderId="0" xfId="0" applyFont="1" applyAlignment="1">
      <alignment horizontal="left" indent="3"/>
    </xf>
    <xf numFmtId="168" fontId="7" fillId="0" borderId="1" xfId="0" applyNumberFormat="1" applyFont="1" applyBorder="1" applyAlignment="1" applyProtection="1">
      <alignment horizontal="center" wrapText="1"/>
      <protection hidden="1"/>
    </xf>
    <xf numFmtId="164" fontId="7" fillId="0" borderId="0" xfId="0" applyNumberFormat="1" applyFont="1" applyAlignment="1" applyProtection="1">
      <alignment horizontal="center" vertical="center"/>
      <protection hidden="1"/>
    </xf>
    <xf numFmtId="0" fontId="69" fillId="0" borderId="0" xfId="0" applyFont="1" applyAlignment="1" applyProtection="1">
      <alignment horizontal="center" vertical="center"/>
      <protection hidden="1"/>
    </xf>
    <xf numFmtId="0" fontId="5" fillId="0" borderId="4" xfId="4" applyBorder="1" applyAlignment="1" applyProtection="1">
      <alignment horizontal="center"/>
      <protection hidden="1"/>
    </xf>
    <xf numFmtId="0" fontId="7" fillId="0" borderId="0" xfId="0" applyFont="1" applyAlignment="1" applyProtection="1">
      <alignment horizontal="right" vertical="center"/>
      <protection hidden="1"/>
    </xf>
    <xf numFmtId="164" fontId="8" fillId="0" borderId="0" xfId="0" applyNumberFormat="1" applyFont="1" applyAlignment="1" applyProtection="1">
      <alignment horizontal="right" vertical="center"/>
      <protection hidden="1"/>
    </xf>
    <xf numFmtId="164" fontId="8" fillId="0" borderId="0" xfId="0" applyNumberFormat="1" applyFont="1" applyAlignment="1" applyProtection="1">
      <alignment vertical="center"/>
      <protection hidden="1"/>
    </xf>
    <xf numFmtId="0" fontId="7" fillId="0" borderId="0" xfId="4" applyFont="1" applyProtection="1">
      <protection hidden="1"/>
    </xf>
    <xf numFmtId="0" fontId="7" fillId="0" borderId="0" xfId="0" applyFont="1" applyAlignment="1" applyProtection="1">
      <alignment vertical="center"/>
      <protection hidden="1"/>
    </xf>
    <xf numFmtId="0" fontId="9" fillId="0" borderId="0" xfId="4" applyFont="1" applyAlignment="1" applyProtection="1">
      <alignment horizontal="center"/>
      <protection hidden="1"/>
    </xf>
    <xf numFmtId="167" fontId="71" fillId="0" borderId="31" xfId="4" applyNumberFormat="1" applyFont="1" applyBorder="1" applyAlignment="1" applyProtection="1">
      <alignment horizontal="center" vertical="center"/>
      <protection hidden="1"/>
    </xf>
    <xf numFmtId="6" fontId="35" fillId="0" borderId="23" xfId="0" applyNumberFormat="1" applyFont="1" applyBorder="1" applyAlignment="1" applyProtection="1">
      <alignment horizontal="left" vertical="top" wrapText="1" indent="1"/>
      <protection locked="0"/>
    </xf>
    <xf numFmtId="0" fontId="23" fillId="0" borderId="8" xfId="0" applyFont="1" applyBorder="1" applyAlignment="1" applyProtection="1">
      <alignment horizontal="center"/>
      <protection locked="0"/>
    </xf>
    <xf numFmtId="0" fontId="23" fillId="0" borderId="0" xfId="0" applyFont="1" applyAlignment="1" applyProtection="1">
      <alignment horizontal="center"/>
      <protection locked="0"/>
    </xf>
    <xf numFmtId="0" fontId="73" fillId="0" borderId="0" xfId="0" applyFont="1" applyAlignment="1" applyProtection="1">
      <alignment horizontal="right" vertical="center"/>
      <protection hidden="1"/>
    </xf>
    <xf numFmtId="0" fontId="73" fillId="0" borderId="0" xfId="4" applyFont="1" applyAlignment="1" applyProtection="1">
      <alignment horizontal="left" indent="1"/>
      <protection hidden="1"/>
    </xf>
    <xf numFmtId="0" fontId="4" fillId="0" borderId="0" xfId="0" applyFont="1" applyAlignment="1" applyProtection="1">
      <alignment horizontal="left" vertical="center" indent="1"/>
      <protection locked="0" hidden="1"/>
    </xf>
    <xf numFmtId="164" fontId="4" fillId="0" borderId="0" xfId="4" applyNumberFormat="1" applyFont="1" applyAlignment="1" applyProtection="1">
      <alignment horizontal="left" indent="1"/>
      <protection locked="0" hidden="1"/>
    </xf>
    <xf numFmtId="0" fontId="9" fillId="0" borderId="0" xfId="0" applyFont="1" applyAlignment="1" applyProtection="1">
      <alignment horizontal="center" vertical="center"/>
      <protection locked="0" hidden="1"/>
    </xf>
    <xf numFmtId="0" fontId="0" fillId="0" borderId="14" xfId="0" applyBorder="1" applyAlignment="1" applyProtection="1">
      <alignment horizontal="center"/>
      <protection hidden="1"/>
    </xf>
    <xf numFmtId="0" fontId="0" fillId="0" borderId="14" xfId="0" applyBorder="1" applyProtection="1">
      <protection hidden="1"/>
    </xf>
    <xf numFmtId="0" fontId="52" fillId="0" borderId="18" xfId="0" applyFont="1" applyBorder="1" applyAlignment="1" applyProtection="1">
      <alignment horizontal="center"/>
      <protection hidden="1"/>
    </xf>
    <xf numFmtId="0" fontId="52" fillId="0" borderId="16" xfId="0" applyFont="1" applyBorder="1" applyAlignment="1" applyProtection="1">
      <alignment horizontal="center"/>
      <protection hidden="1"/>
    </xf>
    <xf numFmtId="0" fontId="47" fillId="0" borderId="16" xfId="0" applyFont="1" applyBorder="1" applyAlignment="1" applyProtection="1">
      <alignment horizontal="center"/>
      <protection hidden="1"/>
    </xf>
    <xf numFmtId="0" fontId="47" fillId="0" borderId="15" xfId="0" applyFont="1" applyBorder="1" applyAlignment="1" applyProtection="1">
      <alignment horizontal="center"/>
      <protection hidden="1"/>
    </xf>
    <xf numFmtId="0" fontId="47" fillId="0" borderId="14" xfId="0" applyFont="1" applyBorder="1" applyAlignment="1" applyProtection="1">
      <alignment horizontal="center"/>
      <protection hidden="1"/>
    </xf>
    <xf numFmtId="0" fontId="42" fillId="0" borderId="14" xfId="0" applyFont="1" applyBorder="1" applyAlignment="1" applyProtection="1">
      <alignment horizontal="left"/>
      <protection hidden="1"/>
    </xf>
    <xf numFmtId="0" fontId="0" fillId="0" borderId="15" xfId="0" applyBorder="1" applyProtection="1">
      <protection hidden="1"/>
    </xf>
    <xf numFmtId="0" fontId="0" fillId="0" borderId="16" xfId="0" applyBorder="1" applyProtection="1">
      <protection hidden="1"/>
    </xf>
    <xf numFmtId="168" fontId="9" fillId="0" borderId="14" xfId="0" applyNumberFormat="1" applyFont="1" applyBorder="1" applyAlignment="1" applyProtection="1">
      <alignment horizontal="center" wrapText="1"/>
      <protection hidden="1"/>
    </xf>
    <xf numFmtId="2" fontId="0" fillId="0" borderId="16" xfId="0" applyNumberFormat="1" applyBorder="1" applyAlignment="1" applyProtection="1">
      <alignment horizontal="center"/>
      <protection hidden="1"/>
    </xf>
    <xf numFmtId="0" fontId="67" fillId="5" borderId="21" xfId="0" applyFont="1" applyFill="1" applyBorder="1" applyProtection="1">
      <protection hidden="1"/>
    </xf>
    <xf numFmtId="0" fontId="62" fillId="6" borderId="8" xfId="0" applyFont="1" applyFill="1" applyBorder="1" applyAlignment="1" applyProtection="1">
      <alignment vertical="center"/>
      <protection hidden="1"/>
    </xf>
    <xf numFmtId="0" fontId="63" fillId="7" borderId="8" xfId="0" applyFont="1" applyFill="1" applyBorder="1" applyAlignment="1" applyProtection="1">
      <alignment vertical="center"/>
      <protection hidden="1"/>
    </xf>
    <xf numFmtId="0" fontId="63" fillId="8" borderId="8" xfId="0" applyFont="1" applyFill="1" applyBorder="1" applyAlignment="1" applyProtection="1">
      <alignment vertical="center"/>
      <protection hidden="1"/>
    </xf>
    <xf numFmtId="0" fontId="61" fillId="0" borderId="8" xfId="0" applyFont="1" applyBorder="1" applyAlignment="1" applyProtection="1">
      <alignment vertical="center"/>
      <protection hidden="1"/>
    </xf>
    <xf numFmtId="0" fontId="63" fillId="0" borderId="8" xfId="0" applyFont="1" applyBorder="1" applyAlignment="1" applyProtection="1">
      <alignment vertical="center"/>
      <protection hidden="1"/>
    </xf>
    <xf numFmtId="0" fontId="4" fillId="0" borderId="32" xfId="0" quotePrefix="1" applyFont="1" applyBorder="1" applyAlignment="1" applyProtection="1">
      <alignment horizontal="center"/>
      <protection locked="0"/>
    </xf>
    <xf numFmtId="170" fontId="5" fillId="0" borderId="0" xfId="4" applyNumberFormat="1" applyAlignment="1" applyProtection="1">
      <alignment horizontal="center"/>
      <protection hidden="1"/>
    </xf>
    <xf numFmtId="0" fontId="0" fillId="0" borderId="13" xfId="0" applyBorder="1" applyAlignment="1" applyProtection="1">
      <alignment horizontal="center"/>
      <protection hidden="1"/>
    </xf>
    <xf numFmtId="0" fontId="9" fillId="0" borderId="0" xfId="0" quotePrefix="1" applyFont="1" applyProtection="1">
      <protection hidden="1"/>
    </xf>
    <xf numFmtId="0" fontId="9" fillId="0" borderId="13" xfId="0" quotePrefix="1" applyFont="1" applyBorder="1" applyProtection="1">
      <protection hidden="1"/>
    </xf>
    <xf numFmtId="0" fontId="14" fillId="0" borderId="0" xfId="0" applyFont="1" applyAlignment="1">
      <alignment horizontal="center" vertical="center"/>
    </xf>
    <xf numFmtId="0" fontId="11" fillId="0" borderId="0" xfId="0" applyFont="1" applyAlignment="1">
      <alignment horizontal="center"/>
    </xf>
    <xf numFmtId="164" fontId="16" fillId="0" borderId="0" xfId="0" applyNumberFormat="1" applyFont="1" applyAlignment="1">
      <alignment horizontal="center" vertical="center"/>
    </xf>
    <xf numFmtId="165" fontId="11" fillId="0" borderId="0" xfId="0" applyNumberFormat="1" applyFont="1" applyAlignment="1">
      <alignment horizontal="center"/>
    </xf>
    <xf numFmtId="0" fontId="16" fillId="0" borderId="0" xfId="0" applyFont="1" applyAlignment="1">
      <alignment horizontal="center" vertical="center"/>
    </xf>
    <xf numFmtId="0" fontId="10" fillId="0" borderId="0" xfId="0" applyFont="1" applyAlignment="1">
      <alignment horizontal="center"/>
    </xf>
    <xf numFmtId="0" fontId="16" fillId="0" borderId="0" xfId="0" applyFont="1" applyAlignment="1">
      <alignment horizontal="left" vertical="center"/>
    </xf>
    <xf numFmtId="0" fontId="11" fillId="0" borderId="0" xfId="0" applyFont="1" applyAlignment="1">
      <alignment horizontal="left"/>
    </xf>
    <xf numFmtId="0" fontId="7" fillId="0" borderId="8" xfId="0" applyFont="1" applyBorder="1" applyAlignment="1" applyProtection="1">
      <alignment horizontal="left"/>
      <protection locked="0"/>
    </xf>
    <xf numFmtId="0" fontId="77" fillId="0" borderId="8" xfId="0" applyFont="1" applyBorder="1" applyAlignment="1">
      <alignment horizontal="center"/>
    </xf>
    <xf numFmtId="0" fontId="77" fillId="0" borderId="8" xfId="0" applyFont="1" applyBorder="1" applyAlignment="1">
      <alignment horizontal="left"/>
    </xf>
    <xf numFmtId="0" fontId="5" fillId="0" borderId="8" xfId="0" applyFont="1" applyBorder="1" applyAlignment="1" applyProtection="1">
      <alignment horizontal="left"/>
      <protection locked="0"/>
    </xf>
    <xf numFmtId="0" fontId="0" fillId="0" borderId="8" xfId="0" applyBorder="1" applyAlignment="1" applyProtection="1">
      <alignment horizontal="left"/>
      <protection locked="0"/>
    </xf>
    <xf numFmtId="0" fontId="25" fillId="0" borderId="8" xfId="0" applyFont="1" applyBorder="1" applyAlignment="1">
      <alignment horizontal="left" vertical="center" textRotation="180"/>
    </xf>
    <xf numFmtId="0" fontId="5" fillId="0" borderId="8" xfId="0" applyFont="1" applyBorder="1" applyAlignment="1" applyProtection="1">
      <alignment horizontal="center"/>
      <protection locked="0"/>
    </xf>
    <xf numFmtId="0" fontId="0" fillId="0" borderId="8" xfId="0" applyBorder="1"/>
    <xf numFmtId="0" fontId="0" fillId="10" borderId="33" xfId="0" applyFill="1" applyBorder="1"/>
    <xf numFmtId="0" fontId="0" fillId="0" borderId="8" xfId="0" applyBorder="1" applyAlignment="1">
      <alignment horizontal="center"/>
    </xf>
    <xf numFmtId="0" fontId="0" fillId="10" borderId="33" xfId="0" applyFill="1" applyBorder="1" applyAlignment="1">
      <alignment horizontal="center"/>
    </xf>
    <xf numFmtId="0" fontId="0" fillId="10" borderId="34" xfId="0" applyFill="1" applyBorder="1" applyAlignment="1">
      <alignment horizontal="center" wrapText="1"/>
    </xf>
    <xf numFmtId="0" fontId="75" fillId="0" borderId="8" xfId="1" applyFont="1" applyBorder="1">
      <alignment vertical="center"/>
    </xf>
    <xf numFmtId="0" fontId="76" fillId="0" borderId="8" xfId="1" applyFont="1" applyBorder="1">
      <alignment vertical="center"/>
    </xf>
    <xf numFmtId="0" fontId="75" fillId="0" borderId="8" xfId="1" applyFont="1" applyBorder="1" applyAlignment="1">
      <alignment horizontal="center" vertical="center"/>
    </xf>
    <xf numFmtId="0" fontId="78" fillId="0" borderId="8" xfId="1" applyFont="1" applyBorder="1">
      <alignment vertical="center"/>
    </xf>
    <xf numFmtId="0" fontId="79" fillId="0" borderId="8" xfId="0" applyFont="1" applyBorder="1"/>
    <xf numFmtId="0" fontId="78" fillId="0" borderId="8" xfId="0" applyFont="1" applyBorder="1"/>
    <xf numFmtId="49" fontId="78" fillId="0" borderId="8" xfId="0" applyNumberFormat="1" applyFont="1" applyBorder="1" applyAlignment="1">
      <alignment horizontal="left" vertical="center"/>
    </xf>
    <xf numFmtId="169" fontId="4" fillId="0" borderId="0" xfId="0" applyNumberFormat="1" applyFont="1" applyAlignment="1">
      <alignment horizontal="left" vertical="center" wrapText="1" indent="1"/>
    </xf>
    <xf numFmtId="0" fontId="18" fillId="0" borderId="0" xfId="0" applyFont="1" applyAlignment="1">
      <alignment horizontal="center" vertical="center"/>
    </xf>
    <xf numFmtId="0" fontId="22" fillId="0" borderId="0" xfId="0" applyFont="1" applyAlignment="1">
      <alignment horizontal="left" vertical="center" indent="1"/>
    </xf>
    <xf numFmtId="0" fontId="2" fillId="0" borderId="14" xfId="0" applyFont="1" applyBorder="1" applyAlignment="1">
      <alignment horizontal="center"/>
    </xf>
    <xf numFmtId="0" fontId="16" fillId="0" borderId="0" xfId="0" applyFont="1" applyAlignment="1" applyProtection="1">
      <alignment horizontal="left" vertical="center"/>
      <protection locked="0"/>
    </xf>
    <xf numFmtId="0" fontId="14" fillId="0" borderId="0" xfId="0" applyFont="1" applyAlignment="1">
      <alignment horizontal="center" vertical="center"/>
    </xf>
    <xf numFmtId="14" fontId="16" fillId="0" borderId="0" xfId="0" applyNumberFormat="1" applyFont="1" applyAlignment="1" applyProtection="1">
      <alignment horizontal="left" vertical="center" indent="1"/>
      <protection locked="0"/>
    </xf>
    <xf numFmtId="0" fontId="16" fillId="0" borderId="0" xfId="0" applyFont="1" applyAlignment="1" applyProtection="1">
      <alignment horizontal="left" vertical="center" indent="1"/>
      <protection locked="0"/>
    </xf>
    <xf numFmtId="164" fontId="16" fillId="0" borderId="0" xfId="0" applyNumberFormat="1" applyFont="1" applyAlignment="1" applyProtection="1">
      <alignment horizontal="left" vertical="center" indent="1"/>
      <protection locked="0"/>
    </xf>
    <xf numFmtId="0" fontId="4" fillId="0" borderId="43" xfId="4" applyFont="1" applyBorder="1" applyAlignment="1" applyProtection="1">
      <alignment horizontal="center" vertical="center"/>
      <protection hidden="1"/>
    </xf>
    <xf numFmtId="0" fontId="4" fillId="0" borderId="44" xfId="4" applyFont="1" applyBorder="1" applyAlignment="1" applyProtection="1">
      <alignment horizontal="center" vertical="center"/>
      <protection hidden="1"/>
    </xf>
    <xf numFmtId="0" fontId="4" fillId="0" borderId="45" xfId="4" applyFont="1" applyBorder="1" applyAlignment="1" applyProtection="1">
      <alignment horizontal="center" vertical="center"/>
      <protection hidden="1"/>
    </xf>
    <xf numFmtId="0" fontId="4" fillId="0" borderId="46" xfId="4" applyFont="1" applyBorder="1" applyAlignment="1" applyProtection="1">
      <alignment horizontal="center" vertical="center"/>
      <protection hidden="1"/>
    </xf>
    <xf numFmtId="0" fontId="4" fillId="0" borderId="47" xfId="4" applyFont="1" applyBorder="1" applyAlignment="1" applyProtection="1">
      <alignment horizontal="center" vertical="center"/>
      <protection hidden="1"/>
    </xf>
    <xf numFmtId="0" fontId="4" fillId="0" borderId="48" xfId="4" applyFont="1" applyBorder="1" applyAlignment="1" applyProtection="1">
      <alignment horizontal="center" vertical="center"/>
      <protection hidden="1"/>
    </xf>
    <xf numFmtId="0" fontId="9" fillId="0" borderId="35" xfId="4" applyFont="1" applyBorder="1" applyAlignment="1" applyProtection="1">
      <alignment horizontal="center" vertical="center" textRotation="90"/>
      <protection hidden="1"/>
    </xf>
    <xf numFmtId="0" fontId="9" fillId="0" borderId="36" xfId="4" applyFont="1" applyBorder="1" applyAlignment="1" applyProtection="1">
      <alignment horizontal="center" vertical="center" textRotation="90"/>
      <protection hidden="1"/>
    </xf>
    <xf numFmtId="0" fontId="13" fillId="0" borderId="35" xfId="4" applyFont="1" applyBorder="1" applyAlignment="1" applyProtection="1">
      <alignment horizontal="center" vertical="center" textRotation="90"/>
      <protection hidden="1"/>
    </xf>
    <xf numFmtId="0" fontId="13" fillId="0" borderId="36" xfId="4" applyFont="1" applyBorder="1" applyAlignment="1" applyProtection="1">
      <alignment horizontal="center" vertical="center" textRotation="90"/>
      <protection hidden="1"/>
    </xf>
    <xf numFmtId="0" fontId="4" fillId="0" borderId="37" xfId="4" applyFont="1" applyBorder="1" applyAlignment="1" applyProtection="1">
      <alignment horizontal="center" vertical="center"/>
      <protection hidden="1"/>
    </xf>
    <xf numFmtId="0" fontId="4" fillId="0" borderId="39" xfId="4" applyFont="1" applyBorder="1" applyAlignment="1" applyProtection="1">
      <alignment horizontal="center" vertical="center"/>
      <protection hidden="1"/>
    </xf>
    <xf numFmtId="0" fontId="4" fillId="0" borderId="38" xfId="4" applyFont="1" applyBorder="1" applyAlignment="1" applyProtection="1">
      <alignment horizontal="center" vertical="center"/>
      <protection hidden="1"/>
    </xf>
    <xf numFmtId="0" fontId="4" fillId="0" borderId="31" xfId="4" applyFont="1" applyBorder="1" applyAlignment="1" applyProtection="1">
      <alignment horizontal="center" vertical="center"/>
      <protection hidden="1"/>
    </xf>
    <xf numFmtId="0" fontId="4" fillId="0" borderId="41" xfId="4" applyFont="1" applyBorder="1" applyAlignment="1" applyProtection="1">
      <alignment horizontal="center" vertical="center"/>
      <protection hidden="1"/>
    </xf>
    <xf numFmtId="0" fontId="4" fillId="0" borderId="42" xfId="4" applyFont="1" applyBorder="1" applyAlignment="1" applyProtection="1">
      <alignment horizontal="center" vertical="center"/>
      <protection hidden="1"/>
    </xf>
    <xf numFmtId="0" fontId="4" fillId="0" borderId="41" xfId="4" applyFont="1" applyBorder="1" applyAlignment="1" applyProtection="1">
      <alignment horizontal="center" vertical="center" wrapText="1"/>
      <protection hidden="1"/>
    </xf>
    <xf numFmtId="0" fontId="4" fillId="0" borderId="42" xfId="4" applyFont="1" applyBorder="1" applyAlignment="1" applyProtection="1">
      <alignment horizontal="center" vertical="center" wrapText="1"/>
      <protection hidden="1"/>
    </xf>
    <xf numFmtId="0" fontId="4" fillId="0" borderId="35" xfId="4" applyFont="1" applyBorder="1" applyAlignment="1" applyProtection="1">
      <alignment horizontal="center" vertical="center"/>
      <protection hidden="1"/>
    </xf>
    <xf numFmtId="0" fontId="4" fillId="0" borderId="36" xfId="4" applyFont="1" applyBorder="1" applyAlignment="1" applyProtection="1">
      <alignment horizontal="center" vertical="center"/>
      <protection hidden="1"/>
    </xf>
    <xf numFmtId="0" fontId="4" fillId="0" borderId="35" xfId="4" applyFont="1" applyBorder="1" applyAlignment="1" applyProtection="1">
      <alignment horizontal="center" vertical="center" wrapText="1"/>
      <protection hidden="1"/>
    </xf>
    <xf numFmtId="0" fontId="4" fillId="0" borderId="36" xfId="4" applyFont="1" applyBorder="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17" fillId="0" borderId="0" xfId="0" applyFont="1" applyAlignment="1" applyProtection="1">
      <alignment horizontal="right" vertical="center"/>
      <protection hidden="1"/>
    </xf>
    <xf numFmtId="167" fontId="71" fillId="0" borderId="31" xfId="4" applyNumberFormat="1" applyFont="1" applyBorder="1" applyAlignment="1" applyProtection="1">
      <alignment horizontal="center" vertical="center"/>
      <protection hidden="1"/>
    </xf>
    <xf numFmtId="0" fontId="4" fillId="0" borderId="0" xfId="0" applyFont="1" applyAlignment="1" applyProtection="1">
      <alignment horizontal="left" vertical="center" wrapText="1" indent="1"/>
      <protection locked="0" hidden="1"/>
    </xf>
    <xf numFmtId="165" fontId="72" fillId="0" borderId="0" xfId="0" applyNumberFormat="1" applyFont="1" applyAlignment="1" applyProtection="1">
      <alignment horizontal="center" vertical="center"/>
      <protection hidden="1"/>
    </xf>
    <xf numFmtId="164" fontId="4" fillId="0" borderId="0" xfId="0" applyNumberFormat="1" applyFont="1" applyAlignment="1" applyProtection="1">
      <alignment horizontal="left" vertical="center" indent="1"/>
      <protection locked="0" hidden="1"/>
    </xf>
    <xf numFmtId="0" fontId="70" fillId="0" borderId="38" xfId="4" applyFont="1" applyBorder="1" applyAlignment="1" applyProtection="1">
      <alignment horizontal="center" vertical="center"/>
      <protection hidden="1"/>
    </xf>
    <xf numFmtId="0" fontId="70" fillId="0" borderId="31" xfId="4" applyFont="1" applyBorder="1" applyAlignment="1" applyProtection="1">
      <alignment horizontal="center" vertical="center"/>
      <protection hidden="1"/>
    </xf>
    <xf numFmtId="0" fontId="4" fillId="0" borderId="40" xfId="4" applyFont="1" applyBorder="1" applyAlignment="1" applyProtection="1">
      <alignment horizontal="center" vertical="center"/>
      <protection hidden="1"/>
    </xf>
    <xf numFmtId="0" fontId="13" fillId="9" borderId="52" xfId="0" applyFont="1" applyFill="1" applyBorder="1" applyAlignment="1" applyProtection="1">
      <alignment horizontal="center" vertical="center" wrapText="1"/>
      <protection hidden="1"/>
    </xf>
    <xf numFmtId="0" fontId="13" fillId="9" borderId="25" xfId="0" applyFont="1" applyFill="1" applyBorder="1" applyAlignment="1" applyProtection="1">
      <alignment horizontal="center" vertical="center" wrapText="1"/>
      <protection hidden="1"/>
    </xf>
    <xf numFmtId="0" fontId="55" fillId="4" borderId="20" xfId="0" applyFont="1" applyFill="1" applyBorder="1" applyAlignment="1" applyProtection="1">
      <alignment horizontal="center"/>
      <protection hidden="1"/>
    </xf>
    <xf numFmtId="0" fontId="55" fillId="4" borderId="21" xfId="0" applyFont="1" applyFill="1" applyBorder="1" applyAlignment="1" applyProtection="1">
      <alignment horizontal="center"/>
      <protection hidden="1"/>
    </xf>
    <xf numFmtId="0" fontId="47" fillId="0" borderId="0" xfId="0" applyFont="1" applyAlignment="1" applyProtection="1">
      <alignment horizontal="center"/>
      <protection hidden="1"/>
    </xf>
    <xf numFmtId="0" fontId="67" fillId="4" borderId="21" xfId="0" applyFont="1" applyFill="1" applyBorder="1" applyAlignment="1" applyProtection="1">
      <alignment horizontal="center"/>
      <protection hidden="1"/>
    </xf>
    <xf numFmtId="0" fontId="68" fillId="0" borderId="0" xfId="0" applyFont="1" applyAlignment="1" applyProtection="1">
      <alignment horizontal="center"/>
      <protection hidden="1"/>
    </xf>
    <xf numFmtId="0" fontId="0" fillId="0" borderId="21" xfId="0" applyBorder="1" applyAlignment="1" applyProtection="1">
      <alignment horizontal="center"/>
      <protection hidden="1"/>
    </xf>
    <xf numFmtId="0" fontId="0" fillId="0" borderId="22" xfId="0" applyBorder="1" applyAlignment="1" applyProtection="1">
      <alignment horizontal="center"/>
      <protection hidden="1"/>
    </xf>
    <xf numFmtId="0" fontId="47" fillId="0" borderId="49" xfId="0" applyFont="1" applyBorder="1" applyAlignment="1" applyProtection="1">
      <alignment horizontal="center" vertical="center"/>
      <protection hidden="1"/>
    </xf>
    <xf numFmtId="0" fontId="47" fillId="0" borderId="50" xfId="0" applyFont="1" applyBorder="1" applyAlignment="1" applyProtection="1">
      <alignment horizontal="center" vertical="center"/>
      <protection hidden="1"/>
    </xf>
    <xf numFmtId="0" fontId="47" fillId="0" borderId="51" xfId="0" applyFont="1" applyBorder="1" applyAlignment="1" applyProtection="1">
      <alignment horizontal="center" vertical="center"/>
      <protection hidden="1"/>
    </xf>
    <xf numFmtId="0" fontId="34" fillId="0" borderId="23" xfId="0" applyFont="1" applyBorder="1" applyAlignment="1" applyProtection="1">
      <alignment horizontal="center" vertical="center" textRotation="90" wrapText="1"/>
      <protection hidden="1"/>
    </xf>
    <xf numFmtId="0" fontId="34" fillId="0" borderId="18" xfId="0" applyFont="1" applyBorder="1" applyAlignment="1" applyProtection="1">
      <alignment horizontal="center" vertical="center" textRotation="90" wrapText="1"/>
      <protection hidden="1"/>
    </xf>
    <xf numFmtId="0" fontId="64" fillId="0" borderId="23" xfId="0" applyFont="1" applyBorder="1" applyAlignment="1" applyProtection="1">
      <alignment horizontal="center" vertical="center" textRotation="90" wrapText="1"/>
      <protection hidden="1"/>
    </xf>
    <xf numFmtId="0" fontId="64" fillId="0" borderId="18" xfId="0" applyFont="1" applyBorder="1" applyAlignment="1" applyProtection="1">
      <alignment horizontal="center" vertical="center" textRotation="90" wrapText="1"/>
      <protection hidden="1"/>
    </xf>
    <xf numFmtId="0" fontId="0" fillId="0" borderId="20" xfId="0" applyBorder="1" applyAlignment="1" applyProtection="1">
      <alignment horizontal="center"/>
      <protection hidden="1"/>
    </xf>
    <xf numFmtId="0" fontId="34" fillId="0" borderId="10" xfId="0" applyFont="1" applyBorder="1" applyAlignment="1" applyProtection="1">
      <alignment horizontal="center" wrapText="1"/>
      <protection hidden="1"/>
    </xf>
    <xf numFmtId="0" fontId="34" fillId="0" borderId="11" xfId="0" applyFont="1" applyBorder="1" applyAlignment="1" applyProtection="1">
      <alignment horizontal="center" wrapText="1"/>
      <protection hidden="1"/>
    </xf>
    <xf numFmtId="0" fontId="34" fillId="0" borderId="12" xfId="0" applyFont="1" applyBorder="1" applyAlignment="1" applyProtection="1">
      <alignment horizontal="center" wrapText="1"/>
      <protection hidden="1"/>
    </xf>
    <xf numFmtId="0" fontId="34" fillId="0" borderId="15" xfId="0" applyFont="1" applyBorder="1" applyAlignment="1" applyProtection="1">
      <alignment horizontal="center" wrapText="1"/>
      <protection hidden="1"/>
    </xf>
    <xf numFmtId="0" fontId="34" fillId="0" borderId="14" xfId="0" applyFont="1" applyBorder="1" applyAlignment="1" applyProtection="1">
      <alignment horizontal="center" wrapText="1"/>
      <protection hidden="1"/>
    </xf>
    <xf numFmtId="0" fontId="34" fillId="0" borderId="16" xfId="0" applyFont="1" applyBorder="1" applyAlignment="1" applyProtection="1">
      <alignment horizontal="center" wrapText="1"/>
      <protection hidden="1"/>
    </xf>
    <xf numFmtId="0" fontId="0" fillId="0" borderId="14"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pplyProtection="1">
      <alignment horizontal="left"/>
      <protection locked="0"/>
    </xf>
    <xf numFmtId="0" fontId="0" fillId="0" borderId="15" xfId="0" applyBorder="1" applyAlignment="1">
      <alignment horizontal="left" vertical="center" indent="1"/>
    </xf>
    <xf numFmtId="0" fontId="0" fillId="0" borderId="14" xfId="0" applyBorder="1" applyAlignment="1">
      <alignment horizontal="left" vertical="center" indent="1"/>
    </xf>
    <xf numFmtId="0" fontId="0" fillId="0" borderId="9" xfId="0"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9" xfId="0" applyBorder="1" applyAlignment="1" applyProtection="1">
      <alignment horizontal="left" vertical="center" indent="1"/>
      <protection locked="0"/>
    </xf>
    <xf numFmtId="0" fontId="0" fillId="0" borderId="0" xfId="0" applyAlignment="1" applyProtection="1">
      <alignment horizontal="left" vertical="center" indent="1"/>
      <protection locked="0"/>
    </xf>
    <xf numFmtId="0" fontId="0" fillId="0" borderId="13" xfId="0" applyBorder="1" applyAlignment="1" applyProtection="1">
      <alignment horizontal="left" vertical="center" indent="1"/>
      <protection locked="0"/>
    </xf>
    <xf numFmtId="0" fontId="9" fillId="0" borderId="9" xfId="0" applyFont="1" applyBorder="1" applyAlignment="1" applyProtection="1">
      <alignment horizontal="left" vertical="center" indent="1"/>
      <protection locked="0"/>
    </xf>
    <xf numFmtId="0" fontId="0" fillId="0" borderId="15" xfId="0" applyBorder="1" applyAlignment="1" applyProtection="1">
      <alignment horizontal="left" vertical="center" indent="1"/>
      <protection locked="0"/>
    </xf>
    <xf numFmtId="0" fontId="0" fillId="0" borderId="14" xfId="0" applyBorder="1" applyAlignment="1" applyProtection="1">
      <alignment horizontal="left" vertical="center" indent="1"/>
      <protection locked="0"/>
    </xf>
    <xf numFmtId="0" fontId="0" fillId="0" borderId="16" xfId="0" applyBorder="1" applyAlignment="1" applyProtection="1">
      <alignment horizontal="left" vertical="center" indent="1"/>
      <protection locked="0"/>
    </xf>
    <xf numFmtId="0" fontId="13" fillId="0" borderId="15"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9" fillId="0" borderId="0" xfId="0" applyFont="1" applyAlignment="1">
      <alignment horizontal="left" indent="1"/>
    </xf>
    <xf numFmtId="0" fontId="0" fillId="0" borderId="9" xfId="0" applyBorder="1" applyAlignment="1">
      <alignment horizontal="left" vertical="center" indent="1"/>
    </xf>
    <xf numFmtId="0" fontId="0" fillId="0" borderId="0" xfId="0" applyAlignment="1">
      <alignment horizontal="left" vertical="center" indent="1"/>
    </xf>
    <xf numFmtId="164" fontId="4" fillId="0" borderId="0" xfId="0" applyNumberFormat="1" applyFont="1" applyAlignment="1" applyProtection="1">
      <alignment horizontal="left"/>
      <protection locked="0"/>
    </xf>
    <xf numFmtId="0" fontId="31" fillId="0" borderId="0" xfId="0" applyFont="1" applyAlignment="1">
      <alignment horizontal="center" vertical="top"/>
    </xf>
    <xf numFmtId="0" fontId="30" fillId="0" borderId="0" xfId="0" applyFont="1" applyAlignment="1">
      <alignment horizontal="center"/>
    </xf>
    <xf numFmtId="0" fontId="33" fillId="0" borderId="0" xfId="0" applyFont="1" applyAlignment="1">
      <alignment horizontal="center"/>
    </xf>
    <xf numFmtId="0" fontId="0" fillId="0" borderId="0" xfId="0" applyAlignment="1">
      <alignment horizontal="justify" wrapText="1"/>
    </xf>
    <xf numFmtId="0" fontId="0" fillId="0" borderId="0" xfId="0" applyAlignment="1">
      <alignment horizontal="left" vertical="center"/>
    </xf>
    <xf numFmtId="0" fontId="0" fillId="0" borderId="13" xfId="0" applyBorder="1" applyAlignment="1">
      <alignment horizontal="left" vertical="center"/>
    </xf>
    <xf numFmtId="0" fontId="4" fillId="0" borderId="0" xfId="0" applyFont="1" applyProtection="1">
      <protection locked="0"/>
    </xf>
    <xf numFmtId="0" fontId="9" fillId="0" borderId="11" xfId="0"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0" xfId="0" applyBorder="1" applyAlignment="1">
      <alignment horizontal="left" vertical="center" indent="1"/>
    </xf>
    <xf numFmtId="0" fontId="0" fillId="0" borderId="11" xfId="0" applyBorder="1" applyAlignment="1">
      <alignment horizontal="left" vertical="center" indent="1"/>
    </xf>
    <xf numFmtId="0" fontId="35" fillId="0" borderId="10" xfId="0" applyFont="1" applyBorder="1" applyAlignment="1" applyProtection="1">
      <alignment horizontal="left" vertical="center" wrapText="1" indent="1"/>
      <protection locked="0"/>
    </xf>
    <xf numFmtId="0" fontId="35" fillId="0" borderId="11" xfId="0" applyFont="1" applyBorder="1" applyAlignment="1" applyProtection="1">
      <alignment horizontal="left" vertical="center" wrapText="1" indent="1"/>
      <protection locked="0"/>
    </xf>
    <xf numFmtId="0" fontId="35" fillId="0" borderId="12" xfId="0" applyFont="1" applyBorder="1" applyAlignment="1" applyProtection="1">
      <alignment horizontal="left" vertical="center" wrapText="1" indent="1"/>
      <protection locked="0"/>
    </xf>
    <xf numFmtId="0" fontId="13" fillId="0" borderId="10"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0" borderId="18" xfId="0" applyBorder="1" applyAlignment="1">
      <alignment horizontal="center" vertical="center"/>
    </xf>
    <xf numFmtId="0" fontId="34" fillId="0" borderId="10" xfId="0" applyFont="1" applyBorder="1" applyAlignment="1">
      <alignment horizontal="center" vertical="center" textRotation="90" wrapText="1"/>
    </xf>
    <xf numFmtId="0" fontId="34" fillId="0" borderId="15" xfId="0" applyFont="1" applyBorder="1" applyAlignment="1">
      <alignment horizontal="center" vertical="center" textRotation="90" wrapText="1"/>
    </xf>
    <xf numFmtId="0" fontId="23" fillId="0" borderId="0" xfId="0" applyFont="1" applyAlignment="1">
      <alignment horizontal="left" vertical="top" wrapText="1"/>
    </xf>
    <xf numFmtId="0" fontId="35" fillId="0" borderId="0" xfId="0" applyFont="1" applyAlignment="1">
      <alignment horizontal="left" vertical="top" wrapText="1"/>
    </xf>
    <xf numFmtId="164" fontId="4" fillId="0" borderId="0" xfId="0" applyNumberFormat="1" applyFont="1" applyAlignment="1">
      <alignment horizontal="left"/>
    </xf>
    <xf numFmtId="0" fontId="35" fillId="0" borderId="0" xfId="0" applyFont="1" applyAlignment="1" applyProtection="1">
      <alignment horizontal="left" vertical="top" wrapText="1" indent="1"/>
      <protection locked="0"/>
    </xf>
    <xf numFmtId="0" fontId="35" fillId="0" borderId="13" xfId="0" applyFont="1" applyBorder="1" applyAlignment="1" applyProtection="1">
      <alignment horizontal="left" vertical="top" wrapText="1" indent="1"/>
      <protection locked="0"/>
    </xf>
    <xf numFmtId="0" fontId="35" fillId="0" borderId="14" xfId="0" applyFont="1" applyBorder="1" applyAlignment="1" applyProtection="1">
      <alignment horizontal="left" vertical="top" wrapText="1" indent="1"/>
      <protection locked="0"/>
    </xf>
    <xf numFmtId="0" fontId="35" fillId="0" borderId="16" xfId="0" applyFont="1" applyBorder="1" applyAlignment="1" applyProtection="1">
      <alignment horizontal="left" vertical="top" wrapText="1" indent="1"/>
      <protection locked="0"/>
    </xf>
    <xf numFmtId="0" fontId="4" fillId="0" borderId="20" xfId="0" applyFont="1" applyBorder="1" applyAlignment="1">
      <alignment horizontal="center"/>
    </xf>
    <xf numFmtId="0" fontId="4" fillId="0" borderId="21" xfId="0" applyFont="1" applyBorder="1" applyAlignment="1">
      <alignment horizontal="center"/>
    </xf>
    <xf numFmtId="0" fontId="4" fillId="0" borderId="22" xfId="0" applyFont="1" applyBorder="1" applyAlignment="1">
      <alignment horizontal="center"/>
    </xf>
    <xf numFmtId="0" fontId="35" fillId="0" borderId="0" xfId="0" applyFont="1" applyAlignment="1">
      <alignment horizontal="left" wrapText="1"/>
    </xf>
    <xf numFmtId="0" fontId="35" fillId="0" borderId="9" xfId="0" applyFont="1" applyBorder="1" applyAlignment="1" applyProtection="1">
      <alignment horizontal="left" vertical="top" wrapText="1" indent="1"/>
      <protection hidden="1"/>
    </xf>
    <xf numFmtId="0" fontId="35" fillId="0" borderId="0" xfId="0" applyFont="1" applyAlignment="1" applyProtection="1">
      <alignment horizontal="left" vertical="top" wrapText="1" indent="1"/>
      <protection hidden="1"/>
    </xf>
    <xf numFmtId="0" fontId="35" fillId="0" borderId="13" xfId="0" applyFont="1" applyBorder="1" applyAlignment="1" applyProtection="1">
      <alignment horizontal="left" vertical="top" wrapText="1" indent="1"/>
      <protection hidden="1"/>
    </xf>
    <xf numFmtId="0" fontId="35" fillId="0" borderId="15" xfId="0" applyFont="1" applyBorder="1" applyAlignment="1" applyProtection="1">
      <alignment horizontal="left" vertical="top" wrapText="1" indent="1"/>
      <protection hidden="1"/>
    </xf>
    <xf numFmtId="0" fontId="35" fillId="0" borderId="14" xfId="0" applyFont="1" applyBorder="1" applyAlignment="1" applyProtection="1">
      <alignment horizontal="left" vertical="top" wrapText="1" indent="1"/>
      <protection hidden="1"/>
    </xf>
    <xf numFmtId="0" fontId="35" fillId="0" borderId="16" xfId="0" applyFont="1" applyBorder="1" applyAlignment="1" applyProtection="1">
      <alignment horizontal="left" vertical="top" wrapText="1" indent="1"/>
      <protection hidden="1"/>
    </xf>
    <xf numFmtId="0" fontId="0" fillId="0" borderId="0" xfId="0" applyAlignment="1">
      <alignment horizontal="left"/>
    </xf>
    <xf numFmtId="0" fontId="4" fillId="0" borderId="0" xfId="0" applyFont="1" applyAlignment="1">
      <alignment horizontal="left" wrapText="1"/>
    </xf>
    <xf numFmtId="0" fontId="35" fillId="0" borderId="10" xfId="0" applyFont="1" applyBorder="1" applyAlignment="1" applyProtection="1">
      <alignment horizontal="left" vertical="top" wrapText="1" indent="1"/>
      <protection hidden="1"/>
    </xf>
    <xf numFmtId="0" fontId="35" fillId="0" borderId="11" xfId="0" applyFont="1" applyBorder="1" applyAlignment="1" applyProtection="1">
      <alignment horizontal="left" vertical="top" wrapText="1" indent="1"/>
      <protection hidden="1"/>
    </xf>
    <xf numFmtId="0" fontId="35" fillId="0" borderId="12" xfId="0" applyFont="1" applyBorder="1" applyAlignment="1" applyProtection="1">
      <alignment horizontal="left" vertical="top" wrapText="1" indent="1"/>
      <protection hidden="1"/>
    </xf>
    <xf numFmtId="0" fontId="35" fillId="0" borderId="11" xfId="0" applyFont="1" applyBorder="1" applyAlignment="1" applyProtection="1">
      <alignment horizontal="left" vertical="top" wrapText="1" indent="1"/>
      <protection locked="0"/>
    </xf>
    <xf numFmtId="0" fontId="35" fillId="0" borderId="12" xfId="0" applyFont="1" applyBorder="1" applyAlignment="1" applyProtection="1">
      <alignment horizontal="left" vertical="top" wrapText="1" indent="1"/>
      <protection locked="0"/>
    </xf>
    <xf numFmtId="0" fontId="0" fillId="0" borderId="14" xfId="0" applyBorder="1" applyAlignment="1">
      <alignment horizontal="center"/>
    </xf>
    <xf numFmtId="0" fontId="0" fillId="0" borderId="16" xfId="0" applyBorder="1" applyAlignment="1">
      <alignment horizontal="center"/>
    </xf>
    <xf numFmtId="0" fontId="0" fillId="0" borderId="9" xfId="0" applyBorder="1" applyAlignment="1" applyProtection="1">
      <alignment horizontal="left" vertical="top" wrapText="1" indent="1"/>
      <protection locked="0"/>
    </xf>
    <xf numFmtId="0" fontId="0" fillId="0" borderId="0" xfId="0" applyAlignment="1" applyProtection="1">
      <alignment horizontal="left" vertical="top" wrapText="1" indent="1"/>
      <protection locked="0"/>
    </xf>
    <xf numFmtId="0" fontId="0" fillId="0" borderId="13" xfId="0" applyBorder="1" applyAlignment="1" applyProtection="1">
      <alignment horizontal="left" vertical="top" wrapText="1" indent="1"/>
      <protection locked="0"/>
    </xf>
    <xf numFmtId="0" fontId="34" fillId="0" borderId="10" xfId="0" applyFont="1" applyBorder="1" applyAlignment="1">
      <alignment horizontal="left" vertical="top"/>
    </xf>
    <xf numFmtId="0" fontId="34" fillId="0" borderId="11" xfId="0" applyFont="1" applyBorder="1" applyAlignment="1">
      <alignment horizontal="left" vertical="top"/>
    </xf>
    <xf numFmtId="0" fontId="5" fillId="0" borderId="2" xfId="4" applyFont="1" applyBorder="1" applyAlignment="1" applyProtection="1">
      <alignment horizontal="left" indent="1"/>
      <protection hidden="1"/>
    </xf>
    <xf numFmtId="0" fontId="7" fillId="0" borderId="1" xfId="0" applyNumberFormat="1" applyFont="1" applyBorder="1" applyAlignment="1" applyProtection="1">
      <alignment horizontal="center" wrapText="1"/>
      <protection hidden="1"/>
    </xf>
  </cellXfs>
  <cellStyles count="5">
    <cellStyle name="Excel Built-in Normal" xfId="1" xr:uid="{00000000-0005-0000-0000-000000000000}"/>
    <cellStyle name="Normal" xfId="0" builtinId="0"/>
    <cellStyle name="Normal 2" xfId="2" xr:uid="{00000000-0005-0000-0000-000002000000}"/>
    <cellStyle name="Normal 3" xfId="3" xr:uid="{00000000-0005-0000-0000-000003000000}"/>
    <cellStyle name="Normal_Rép_du-sau" xfId="4" xr:uid="{00000000-0005-0000-0000-000004000000}"/>
  </cellStyles>
  <dxfs count="3">
    <dxf>
      <font>
        <b/>
        <i val="0"/>
        <condense val="0"/>
        <extend val="0"/>
        <color indexed="9"/>
      </font>
      <fill>
        <patternFill>
          <bgColor indexed="23"/>
        </patternFill>
      </fill>
      <border>
        <left style="thin">
          <color indexed="64"/>
        </left>
        <right style="thin">
          <color indexed="64"/>
        </right>
        <top style="thin">
          <color indexed="64"/>
        </top>
        <bottom style="thin">
          <color indexed="64"/>
        </bottom>
      </border>
    </dxf>
    <dxf>
      <font>
        <b/>
        <i val="0"/>
        <condense val="0"/>
        <extend val="0"/>
        <color indexed="9"/>
      </font>
      <fill>
        <patternFill patternType="darkGray">
          <fgColor indexed="10"/>
          <bgColor indexed="65"/>
        </patternFill>
      </fill>
      <border>
        <left style="thin">
          <color indexed="64"/>
        </left>
        <right style="thin">
          <color indexed="64"/>
        </right>
        <top style="thin">
          <color indexed="64"/>
        </top>
        <bottom style="thin">
          <color indexed="64"/>
        </bottom>
      </border>
    </dxf>
    <dxf>
      <font>
        <b/>
        <i val="0"/>
        <condense val="0"/>
        <extend val="0"/>
        <color indexed="8"/>
      </font>
      <fill>
        <patternFill>
          <bgColor indexed="13"/>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2543175</xdr:colOff>
      <xdr:row>39</xdr:row>
      <xdr:rowOff>9525</xdr:rowOff>
    </xdr:from>
    <xdr:to>
      <xdr:col>0</xdr:col>
      <xdr:colOff>4343400</xdr:colOff>
      <xdr:row>45</xdr:row>
      <xdr:rowOff>95250</xdr:rowOff>
    </xdr:to>
    <xdr:grpSp>
      <xdr:nvGrpSpPr>
        <xdr:cNvPr id="6590" name="Group 7">
          <a:extLst>
            <a:ext uri="{FF2B5EF4-FFF2-40B4-BE49-F238E27FC236}">
              <a16:creationId xmlns:a16="http://schemas.microsoft.com/office/drawing/2014/main" id="{00000000-0008-0000-0000-0000BE190000}"/>
            </a:ext>
          </a:extLst>
        </xdr:cNvPr>
        <xdr:cNvGrpSpPr>
          <a:grpSpLocks/>
        </xdr:cNvGrpSpPr>
      </xdr:nvGrpSpPr>
      <xdr:grpSpPr bwMode="auto">
        <a:xfrm>
          <a:off x="2543175" y="7315200"/>
          <a:ext cx="1800225" cy="1057275"/>
          <a:chOff x="1015" y="130"/>
          <a:chExt cx="189" cy="132"/>
        </a:xfrm>
      </xdr:grpSpPr>
      <xdr:pic>
        <xdr:nvPicPr>
          <xdr:cNvPr id="6592" name="Picture 8">
            <a:extLst>
              <a:ext uri="{FF2B5EF4-FFF2-40B4-BE49-F238E27FC236}">
                <a16:creationId xmlns:a16="http://schemas.microsoft.com/office/drawing/2014/main" id="{00000000-0008-0000-0000-0000C0190000}"/>
              </a:ext>
            </a:extLst>
          </xdr:cNvPr>
          <xdr:cNvPicPr>
            <a:picLocks noChangeAspect="1" noChangeArrowheads="1"/>
          </xdr:cNvPicPr>
        </xdr:nvPicPr>
        <xdr:blipFill>
          <a:blip xmlns:r="http://schemas.openxmlformats.org/officeDocument/2006/relationships" r:embed="rId1" cstate="print"/>
          <a:srcRect t="7764" r="65501" b="51242"/>
          <a:stretch>
            <a:fillRect/>
          </a:stretch>
        </xdr:blipFill>
        <xdr:spPr bwMode="auto">
          <a:xfrm>
            <a:off x="1056" y="130"/>
            <a:ext cx="148" cy="132"/>
          </a:xfrm>
          <a:prstGeom prst="rect">
            <a:avLst/>
          </a:prstGeom>
          <a:noFill/>
          <a:ln w="1">
            <a:noFill/>
            <a:miter lim="800000"/>
            <a:headEnd/>
            <a:tailEnd/>
          </a:ln>
        </xdr:spPr>
      </xdr:pic>
      <xdr:sp macro="" textlink="">
        <xdr:nvSpPr>
          <xdr:cNvPr id="6593" name="Line 9">
            <a:extLst>
              <a:ext uri="{FF2B5EF4-FFF2-40B4-BE49-F238E27FC236}">
                <a16:creationId xmlns:a16="http://schemas.microsoft.com/office/drawing/2014/main" id="{00000000-0008-0000-0000-0000C1190000}"/>
              </a:ext>
            </a:extLst>
          </xdr:cNvPr>
          <xdr:cNvSpPr>
            <a:spLocks noChangeShapeType="1"/>
          </xdr:cNvSpPr>
        </xdr:nvSpPr>
        <xdr:spPr bwMode="auto">
          <a:xfrm>
            <a:off x="1015" y="156"/>
            <a:ext cx="51" cy="16"/>
          </a:xfrm>
          <a:prstGeom prst="line">
            <a:avLst/>
          </a:prstGeom>
          <a:noFill/>
          <a:ln w="38100">
            <a:solidFill>
              <a:srgbClr val="FFFFFF"/>
            </a:solidFill>
            <a:round/>
            <a:headEnd/>
            <a:tailEnd type="triangle" w="med" len="med"/>
          </a:ln>
        </xdr:spPr>
      </xdr:sp>
    </xdr:grpSp>
    <xdr:clientData/>
  </xdr:twoCellAnchor>
  <xdr:twoCellAnchor>
    <xdr:from>
      <xdr:col>1</xdr:col>
      <xdr:colOff>102177</xdr:colOff>
      <xdr:row>2</xdr:row>
      <xdr:rowOff>135677</xdr:rowOff>
    </xdr:from>
    <xdr:to>
      <xdr:col>3</xdr:col>
      <xdr:colOff>64826</xdr:colOff>
      <xdr:row>9</xdr:row>
      <xdr:rowOff>104776</xdr:rowOff>
    </xdr:to>
    <xdr:pic>
      <xdr:nvPicPr>
        <xdr:cNvPr id="6" name="Picture 1" descr="C:\Documents and Settings\XP\Mes documents\Button Text - copie.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email"/>
        <a:srcRect/>
        <a:stretch>
          <a:fillRect/>
        </a:stretch>
      </xdr:blipFill>
      <xdr:spPr bwMode="auto">
        <a:xfrm>
          <a:off x="6581775" y="451907"/>
          <a:ext cx="1333500" cy="1348317"/>
        </a:xfrm>
        <a:prstGeom prst="flowChartConnector">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28575</xdr:colOff>
      <xdr:row>1</xdr:row>
      <xdr:rowOff>76200</xdr:rowOff>
    </xdr:from>
    <xdr:to>
      <xdr:col>15</xdr:col>
      <xdr:colOff>76200</xdr:colOff>
      <xdr:row>4</xdr:row>
      <xdr:rowOff>85725</xdr:rowOff>
    </xdr:to>
    <xdr:pic>
      <xdr:nvPicPr>
        <xdr:cNvPr id="2167" name="Image 3" descr="FFC_LOGO_BOURGOGNE_FRANCHE_COMTE_CMJN_EXE">
          <a:extLst>
            <a:ext uri="{FF2B5EF4-FFF2-40B4-BE49-F238E27FC236}">
              <a16:creationId xmlns:a16="http://schemas.microsoft.com/office/drawing/2014/main" id="{00000000-0008-0000-0200-000077080000}"/>
            </a:ext>
          </a:extLst>
        </xdr:cNvPr>
        <xdr:cNvPicPr>
          <a:picLocks noChangeAspect="1" noChangeArrowheads="1"/>
        </xdr:cNvPicPr>
      </xdr:nvPicPr>
      <xdr:blipFill>
        <a:blip xmlns:r="http://schemas.openxmlformats.org/officeDocument/2006/relationships" r:embed="rId1" cstate="print"/>
        <a:srcRect l="29414" t="30370" r="27475" b="36398"/>
        <a:stretch>
          <a:fillRect/>
        </a:stretch>
      </xdr:blipFill>
      <xdr:spPr bwMode="auto">
        <a:xfrm>
          <a:off x="8553450" y="190500"/>
          <a:ext cx="1209675" cy="6572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114300</xdr:colOff>
      <xdr:row>4</xdr:row>
      <xdr:rowOff>19050</xdr:rowOff>
    </xdr:from>
    <xdr:to>
      <xdr:col>19</xdr:col>
      <xdr:colOff>114300</xdr:colOff>
      <xdr:row>5</xdr:row>
      <xdr:rowOff>0</xdr:rowOff>
    </xdr:to>
    <xdr:sp macro="" textlink="">
      <xdr:nvSpPr>
        <xdr:cNvPr id="3538" name="Line 8">
          <a:extLst>
            <a:ext uri="{FF2B5EF4-FFF2-40B4-BE49-F238E27FC236}">
              <a16:creationId xmlns:a16="http://schemas.microsoft.com/office/drawing/2014/main" id="{00000000-0008-0000-0300-0000D20D0000}"/>
            </a:ext>
          </a:extLst>
        </xdr:cNvPr>
        <xdr:cNvSpPr>
          <a:spLocks noChangeShapeType="1"/>
        </xdr:cNvSpPr>
      </xdr:nvSpPr>
      <xdr:spPr bwMode="auto">
        <a:xfrm>
          <a:off x="3190875" y="819150"/>
          <a:ext cx="0" cy="152400"/>
        </a:xfrm>
        <a:prstGeom prst="line">
          <a:avLst/>
        </a:prstGeom>
        <a:noFill/>
        <a:ln w="9525">
          <a:solidFill>
            <a:srgbClr val="0066CC"/>
          </a:solidFill>
          <a:round/>
          <a:headEnd/>
          <a:tailEnd type="triangle" w="sm" len="sm"/>
        </a:ln>
      </xdr:spPr>
    </xdr:sp>
    <xdr:clientData/>
  </xdr:twoCellAnchor>
  <xdr:twoCellAnchor>
    <xdr:from>
      <xdr:col>25</xdr:col>
      <xdr:colOff>171450</xdr:colOff>
      <xdr:row>3</xdr:row>
      <xdr:rowOff>114300</xdr:rowOff>
    </xdr:from>
    <xdr:to>
      <xdr:col>27</xdr:col>
      <xdr:colOff>0</xdr:colOff>
      <xdr:row>3</xdr:row>
      <xdr:rowOff>114300</xdr:rowOff>
    </xdr:to>
    <xdr:sp macro="" textlink="">
      <xdr:nvSpPr>
        <xdr:cNvPr id="3539" name="Line 10">
          <a:extLst>
            <a:ext uri="{FF2B5EF4-FFF2-40B4-BE49-F238E27FC236}">
              <a16:creationId xmlns:a16="http://schemas.microsoft.com/office/drawing/2014/main" id="{00000000-0008-0000-0300-0000D30D0000}"/>
            </a:ext>
          </a:extLst>
        </xdr:cNvPr>
        <xdr:cNvSpPr>
          <a:spLocks noChangeShapeType="1"/>
        </xdr:cNvSpPr>
      </xdr:nvSpPr>
      <xdr:spPr bwMode="auto">
        <a:xfrm>
          <a:off x="4286250" y="714375"/>
          <a:ext cx="285750" cy="0"/>
        </a:xfrm>
        <a:prstGeom prst="line">
          <a:avLst/>
        </a:prstGeom>
        <a:noFill/>
        <a:ln w="15875">
          <a:solidFill>
            <a:srgbClr val="0066CC"/>
          </a:solidFill>
          <a:round/>
          <a:headEnd/>
          <a:tailEnd type="triangle" w="med" len="med"/>
        </a:ln>
      </xdr:spPr>
    </xdr:sp>
    <xdr:clientData/>
  </xdr:twoCellAnchor>
  <xdr:twoCellAnchor>
    <xdr:from>
      <xdr:col>26</xdr:col>
      <xdr:colOff>219075</xdr:colOff>
      <xdr:row>3</xdr:row>
      <xdr:rowOff>123825</xdr:rowOff>
    </xdr:from>
    <xdr:to>
      <xdr:col>115</xdr:col>
      <xdr:colOff>257175</xdr:colOff>
      <xdr:row>3</xdr:row>
      <xdr:rowOff>123825</xdr:rowOff>
    </xdr:to>
    <xdr:sp macro="" textlink="">
      <xdr:nvSpPr>
        <xdr:cNvPr id="3540" name="Line 11">
          <a:extLst>
            <a:ext uri="{FF2B5EF4-FFF2-40B4-BE49-F238E27FC236}">
              <a16:creationId xmlns:a16="http://schemas.microsoft.com/office/drawing/2014/main" id="{00000000-0008-0000-0300-0000D40D0000}"/>
            </a:ext>
          </a:extLst>
        </xdr:cNvPr>
        <xdr:cNvSpPr>
          <a:spLocks noChangeShapeType="1"/>
        </xdr:cNvSpPr>
      </xdr:nvSpPr>
      <xdr:spPr bwMode="auto">
        <a:xfrm>
          <a:off x="4543425" y="723900"/>
          <a:ext cx="12468225" cy="0"/>
        </a:xfrm>
        <a:prstGeom prst="line">
          <a:avLst/>
        </a:prstGeom>
        <a:noFill/>
        <a:ln w="15875">
          <a:solidFill>
            <a:srgbClr val="0066CC"/>
          </a:solidFill>
          <a:round/>
          <a:headEnd/>
          <a:tailEnd type="triangle" w="med" len="med"/>
        </a:ln>
      </xdr:spPr>
    </xdr:sp>
    <xdr:clientData/>
  </xdr:twoCellAnchor>
  <xdr:twoCellAnchor>
    <xdr:from>
      <xdr:col>115</xdr:col>
      <xdr:colOff>9525</xdr:colOff>
      <xdr:row>28</xdr:row>
      <xdr:rowOff>95250</xdr:rowOff>
    </xdr:from>
    <xdr:to>
      <xdr:col>115</xdr:col>
      <xdr:colOff>247650</xdr:colOff>
      <xdr:row>28</xdr:row>
      <xdr:rowOff>95250</xdr:rowOff>
    </xdr:to>
    <xdr:sp macro="" textlink="">
      <xdr:nvSpPr>
        <xdr:cNvPr id="3541" name="Line 28">
          <a:extLst>
            <a:ext uri="{FF2B5EF4-FFF2-40B4-BE49-F238E27FC236}">
              <a16:creationId xmlns:a16="http://schemas.microsoft.com/office/drawing/2014/main" id="{00000000-0008-0000-0300-0000D50D0000}"/>
            </a:ext>
          </a:extLst>
        </xdr:cNvPr>
        <xdr:cNvSpPr>
          <a:spLocks noChangeShapeType="1"/>
        </xdr:cNvSpPr>
      </xdr:nvSpPr>
      <xdr:spPr bwMode="auto">
        <a:xfrm>
          <a:off x="16764000" y="5800725"/>
          <a:ext cx="238125" cy="0"/>
        </a:xfrm>
        <a:prstGeom prst="line">
          <a:avLst/>
        </a:prstGeom>
        <a:noFill/>
        <a:ln w="15875">
          <a:solidFill>
            <a:srgbClr val="0066CC"/>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381000</xdr:colOff>
      <xdr:row>2</xdr:row>
      <xdr:rowOff>28575</xdr:rowOff>
    </xdr:from>
    <xdr:to>
      <xdr:col>7</xdr:col>
      <xdr:colOff>685800</xdr:colOff>
      <xdr:row>4</xdr:row>
      <xdr:rowOff>19050</xdr:rowOff>
    </xdr:to>
    <xdr:pic>
      <xdr:nvPicPr>
        <xdr:cNvPr id="4245" name="Image 3" descr="FFC_LOGO_BOURGOGNE_FRANCHE_COMTE_CMJN_EXE">
          <a:extLst>
            <a:ext uri="{FF2B5EF4-FFF2-40B4-BE49-F238E27FC236}">
              <a16:creationId xmlns:a16="http://schemas.microsoft.com/office/drawing/2014/main" id="{00000000-0008-0000-0400-000095100000}"/>
            </a:ext>
          </a:extLst>
        </xdr:cNvPr>
        <xdr:cNvPicPr>
          <a:picLocks noChangeAspect="1" noChangeArrowheads="1"/>
        </xdr:cNvPicPr>
      </xdr:nvPicPr>
      <xdr:blipFill>
        <a:blip xmlns:r="http://schemas.openxmlformats.org/officeDocument/2006/relationships" r:embed="rId1" cstate="print"/>
        <a:srcRect l="29414" t="30370" r="27475" b="36398"/>
        <a:stretch>
          <a:fillRect/>
        </a:stretch>
      </xdr:blipFill>
      <xdr:spPr bwMode="auto">
        <a:xfrm>
          <a:off x="3962400" y="866775"/>
          <a:ext cx="990600" cy="5619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676275</xdr:colOff>
          <xdr:row>4</xdr:row>
          <xdr:rowOff>0</xdr:rowOff>
        </xdr:from>
        <xdr:to>
          <xdr:col>3</xdr:col>
          <xdr:colOff>676275</xdr:colOff>
          <xdr:row>5</xdr:row>
          <xdr:rowOff>19050</xdr:rowOff>
        </xdr:to>
        <xdr:sp macro="" textlink="">
          <xdr:nvSpPr>
            <xdr:cNvPr id="7170" name="Button 2" hidden="1">
              <a:extLst>
                <a:ext uri="{63B3BB69-23CF-44E3-9099-C40C66FF867C}">
                  <a14:compatExt spid="_x0000_s7170"/>
                </a:ext>
                <a:ext uri="{FF2B5EF4-FFF2-40B4-BE49-F238E27FC236}">
                  <a16:creationId xmlns:a16="http://schemas.microsoft.com/office/drawing/2014/main" id="{B575AB13-95C6-CA30-AC14-57547535006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FR" sz="1000" b="0" i="0" u="none" strike="noStrike" baseline="0">
                  <a:solidFill>
                    <a:srgbClr val="000000"/>
                  </a:solidFill>
                  <a:latin typeface="Times New Roman"/>
                  <a:cs typeface="Times New Roman"/>
                </a:rPr>
                <a:t>Remise à zéro de la feuille de saisie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7</xdr:row>
          <xdr:rowOff>133350</xdr:rowOff>
        </xdr:from>
        <xdr:to>
          <xdr:col>3</xdr:col>
          <xdr:colOff>666750</xdr:colOff>
          <xdr:row>8</xdr:row>
          <xdr:rowOff>152400</xdr:rowOff>
        </xdr:to>
        <xdr:sp macro="" textlink="">
          <xdr:nvSpPr>
            <xdr:cNvPr id="7171" name="Button 3" hidden="1">
              <a:extLst>
                <a:ext uri="{63B3BB69-23CF-44E3-9099-C40C66FF867C}">
                  <a14:compatExt spid="_x0000_s7171"/>
                </a:ext>
                <a:ext uri="{FF2B5EF4-FFF2-40B4-BE49-F238E27FC236}">
                  <a16:creationId xmlns:a16="http://schemas.microsoft.com/office/drawing/2014/main" id="{BFB20583-D9B8-EA08-CED5-90347259AD7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FR" sz="1000" b="0" i="0" u="none" strike="noStrike" baseline="0">
                  <a:solidFill>
                    <a:srgbClr val="000000"/>
                  </a:solidFill>
                  <a:latin typeface="Times New Roman"/>
                  <a:cs typeface="Times New Roman"/>
                </a:rPr>
                <a:t>Remise à zéro complète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11</xdr:row>
          <xdr:rowOff>133350</xdr:rowOff>
        </xdr:from>
        <xdr:to>
          <xdr:col>3</xdr:col>
          <xdr:colOff>666750</xdr:colOff>
          <xdr:row>12</xdr:row>
          <xdr:rowOff>152400</xdr:rowOff>
        </xdr:to>
        <xdr:sp macro="" textlink="">
          <xdr:nvSpPr>
            <xdr:cNvPr id="7173" name="Button 5" hidden="1">
              <a:extLst>
                <a:ext uri="{63B3BB69-23CF-44E3-9099-C40C66FF867C}">
                  <a14:compatExt spid="_x0000_s7173"/>
                </a:ext>
                <a:ext uri="{FF2B5EF4-FFF2-40B4-BE49-F238E27FC236}">
                  <a16:creationId xmlns:a16="http://schemas.microsoft.com/office/drawing/2014/main" id="{C9ACDC96-258F-FCBB-796C-8123AAC29E0E}"/>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fr-FR" sz="1000" b="0" i="0" u="none" strike="noStrike" baseline="0">
                  <a:solidFill>
                    <a:srgbClr val="000000"/>
                  </a:solidFill>
                  <a:latin typeface="Times New Roman"/>
                  <a:cs typeface="Times New Roman"/>
                </a:rPr>
                <a:t>Exportation du classement</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uvet%20PAss%201%202%20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Classement "/>
      <sheetName val="Emargement"/>
      <sheetName val="Feuille de Saisie"/>
      <sheetName val="Page de garde"/>
      <sheetName val="Page finale"/>
      <sheetName val="Remise à zéro"/>
    </sheetNames>
    <sheetDataSet>
      <sheetData sheetId="0"/>
      <sheetData sheetId="1"/>
      <sheetData sheetId="2">
        <row r="50">
          <cell r="B50" t="str">
            <v>REQUET</v>
          </cell>
        </row>
      </sheetData>
      <sheetData sheetId="3"/>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57"/>
  <sheetViews>
    <sheetView showGridLines="0" topLeftCell="A10" zoomScaleNormal="100" zoomScaleSheetLayoutView="100" workbookViewId="0">
      <selection activeCell="E6" sqref="E6"/>
    </sheetView>
  </sheetViews>
  <sheetFormatPr baseColWidth="10" defaultRowHeight="12.75" x14ac:dyDescent="0.2"/>
  <cols>
    <col min="1" max="1" width="113.33203125" customWidth="1"/>
  </cols>
  <sheetData>
    <row r="1" spans="1:1" x14ac:dyDescent="0.2">
      <c r="A1" s="105" t="s">
        <v>76</v>
      </c>
    </row>
    <row r="2" spans="1:1" x14ac:dyDescent="0.2">
      <c r="A2" s="105" t="s">
        <v>94</v>
      </c>
    </row>
    <row r="3" spans="1:1" x14ac:dyDescent="0.2">
      <c r="A3" s="105" t="s">
        <v>103</v>
      </c>
    </row>
    <row r="4" spans="1:1" ht="26.25" customHeight="1" x14ac:dyDescent="0.2"/>
    <row r="5" spans="1:1" x14ac:dyDescent="0.2">
      <c r="A5" s="57" t="s">
        <v>107</v>
      </c>
    </row>
    <row r="6" spans="1:1" x14ac:dyDescent="0.2">
      <c r="A6" s="56"/>
    </row>
    <row r="7" spans="1:1" ht="24.75" customHeight="1" x14ac:dyDescent="0.2">
      <c r="A7" s="54" t="s">
        <v>141</v>
      </c>
    </row>
    <row r="8" spans="1:1" ht="6" customHeight="1" x14ac:dyDescent="0.2">
      <c r="A8" s="52"/>
    </row>
    <row r="9" spans="1:1" x14ac:dyDescent="0.2">
      <c r="A9" t="s">
        <v>71</v>
      </c>
    </row>
    <row r="10" spans="1:1" x14ac:dyDescent="0.2">
      <c r="A10" s="55" t="s">
        <v>137</v>
      </c>
    </row>
    <row r="11" spans="1:1" x14ac:dyDescent="0.2">
      <c r="A11" s="55" t="s">
        <v>72</v>
      </c>
    </row>
    <row r="12" spans="1:1" ht="38.25" x14ac:dyDescent="0.2">
      <c r="A12" s="55" t="s">
        <v>138</v>
      </c>
    </row>
    <row r="13" spans="1:1" x14ac:dyDescent="0.2">
      <c r="A13" s="55" t="s">
        <v>109</v>
      </c>
    </row>
    <row r="14" spans="1:1" ht="29.25" customHeight="1" x14ac:dyDescent="0.2">
      <c r="A14" s="52"/>
    </row>
    <row r="15" spans="1:1" x14ac:dyDescent="0.2">
      <c r="A15" s="57" t="s">
        <v>108</v>
      </c>
    </row>
    <row r="16" spans="1:1" ht="12.75" customHeight="1" x14ac:dyDescent="0.2">
      <c r="A16" s="52"/>
    </row>
    <row r="17" spans="1:1" x14ac:dyDescent="0.2">
      <c r="A17" s="54" t="s">
        <v>73</v>
      </c>
    </row>
    <row r="18" spans="1:1" ht="25.5" x14ac:dyDescent="0.2">
      <c r="A18" s="55" t="s">
        <v>74</v>
      </c>
    </row>
    <row r="19" spans="1:1" ht="6" customHeight="1" x14ac:dyDescent="0.2">
      <c r="A19" s="53"/>
    </row>
    <row r="20" spans="1:1" x14ac:dyDescent="0.2">
      <c r="A20" s="54" t="s">
        <v>65</v>
      </c>
    </row>
    <row r="21" spans="1:1" x14ac:dyDescent="0.2">
      <c r="A21" s="55" t="s">
        <v>69</v>
      </c>
    </row>
    <row r="22" spans="1:1" x14ac:dyDescent="0.2">
      <c r="A22" s="55" t="s">
        <v>104</v>
      </c>
    </row>
    <row r="23" spans="1:1" ht="25.5" x14ac:dyDescent="0.2">
      <c r="A23" s="55" t="s">
        <v>105</v>
      </c>
    </row>
    <row r="24" spans="1:1" x14ac:dyDescent="0.2">
      <c r="A24" s="55" t="s">
        <v>106</v>
      </c>
    </row>
    <row r="25" spans="1:1" ht="25.5" x14ac:dyDescent="0.2">
      <c r="A25" s="55" t="s">
        <v>153</v>
      </c>
    </row>
    <row r="26" spans="1:1" ht="6.75" customHeight="1" x14ac:dyDescent="0.2">
      <c r="A26" s="52"/>
    </row>
    <row r="27" spans="1:1" x14ac:dyDescent="0.2">
      <c r="A27" s="54" t="s">
        <v>66</v>
      </c>
    </row>
    <row r="28" spans="1:1" ht="13.7" customHeight="1" x14ac:dyDescent="0.2">
      <c r="A28" s="55" t="s">
        <v>75</v>
      </c>
    </row>
    <row r="29" spans="1:1" x14ac:dyDescent="0.2">
      <c r="A29" s="55" t="s">
        <v>70</v>
      </c>
    </row>
    <row r="30" spans="1:1" x14ac:dyDescent="0.2">
      <c r="A30" s="55"/>
    </row>
    <row r="31" spans="1:1" ht="6.75" customHeight="1" x14ac:dyDescent="0.2"/>
    <row r="32" spans="1:1" x14ac:dyDescent="0.2">
      <c r="A32" s="54" t="s">
        <v>67</v>
      </c>
    </row>
    <row r="33" spans="1:1" ht="9" customHeight="1" x14ac:dyDescent="0.2"/>
    <row r="34" spans="1:1" x14ac:dyDescent="0.2">
      <c r="A34" s="54" t="s">
        <v>68</v>
      </c>
    </row>
    <row r="35" spans="1:1" ht="5.25" customHeight="1" x14ac:dyDescent="0.2"/>
    <row r="36" spans="1:1" x14ac:dyDescent="0.2">
      <c r="A36" s="54" t="s">
        <v>140</v>
      </c>
    </row>
    <row r="37" spans="1:1" ht="8.25" customHeight="1" x14ac:dyDescent="0.2"/>
    <row r="38" spans="1:1" x14ac:dyDescent="0.2">
      <c r="A38" s="55" t="s">
        <v>144</v>
      </c>
    </row>
    <row r="39" spans="1:1" ht="25.5" x14ac:dyDescent="0.2">
      <c r="A39" s="55" t="s">
        <v>145</v>
      </c>
    </row>
    <row r="40" spans="1:1" x14ac:dyDescent="0.2">
      <c r="A40" s="55" t="s">
        <v>95</v>
      </c>
    </row>
    <row r="41" spans="1:1" x14ac:dyDescent="0.2">
      <c r="A41" s="73"/>
    </row>
    <row r="42" spans="1:1" x14ac:dyDescent="0.2">
      <c r="A42" s="73"/>
    </row>
    <row r="43" spans="1:1" x14ac:dyDescent="0.2">
      <c r="A43" s="73"/>
    </row>
    <row r="44" spans="1:1" x14ac:dyDescent="0.2">
      <c r="A44" s="73"/>
    </row>
    <row r="45" spans="1:1" x14ac:dyDescent="0.2">
      <c r="A45" s="73"/>
    </row>
    <row r="46" spans="1:1" x14ac:dyDescent="0.2">
      <c r="A46" s="73"/>
    </row>
    <row r="47" spans="1:1" x14ac:dyDescent="0.2">
      <c r="A47" s="190" t="s">
        <v>146</v>
      </c>
    </row>
    <row r="48" spans="1:1" ht="5.25" customHeight="1" x14ac:dyDescent="0.2">
      <c r="A48" s="190"/>
    </row>
    <row r="49" spans="1:1" x14ac:dyDescent="0.2">
      <c r="A49" s="190" t="s">
        <v>154</v>
      </c>
    </row>
    <row r="50" spans="1:1" ht="4.7" customHeight="1" x14ac:dyDescent="0.2">
      <c r="A50" s="190"/>
    </row>
    <row r="51" spans="1:1" x14ac:dyDescent="0.2">
      <c r="A51" s="190" t="s">
        <v>155</v>
      </c>
    </row>
    <row r="52" spans="1:1" ht="5.25" customHeight="1" x14ac:dyDescent="0.2">
      <c r="A52" s="190"/>
    </row>
    <row r="53" spans="1:1" x14ac:dyDescent="0.2">
      <c r="A53" s="190" t="s">
        <v>147</v>
      </c>
    </row>
    <row r="54" spans="1:1" ht="3.75" customHeight="1" x14ac:dyDescent="0.2">
      <c r="A54" s="190"/>
    </row>
    <row r="55" spans="1:1" ht="25.5" x14ac:dyDescent="0.2">
      <c r="A55" s="55" t="s">
        <v>156</v>
      </c>
    </row>
    <row r="57" spans="1:1" x14ac:dyDescent="0.2">
      <c r="A57" s="54" t="s">
        <v>143</v>
      </c>
    </row>
  </sheetData>
  <phoneticPr fontId="0" type="noConversion"/>
  <pageMargins left="0.78740157499999996" right="0.78740157499999996" top="0.984251969" bottom="0.984251969" header="0.4921259845" footer="0.4921259845"/>
  <pageSetup paperSize="9" orientation="portrait" horizontalDpi="4294967293" verticalDpi="0" r:id="rId1"/>
  <headerFooter alignWithMargins="0"/>
  <drawing r:id="rId2"/>
  <picture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M207"/>
  <sheetViews>
    <sheetView topLeftCell="A19" zoomScaleNormal="100" zoomScaleSheetLayoutView="100" workbookViewId="0">
      <selection activeCell="B29" sqref="B29:D29"/>
    </sheetView>
  </sheetViews>
  <sheetFormatPr baseColWidth="10" defaultColWidth="11.5" defaultRowHeight="15" x14ac:dyDescent="0.25"/>
  <cols>
    <col min="1" max="1" width="9.83203125" style="44" customWidth="1"/>
    <col min="2" max="2" width="23.33203125" style="44" bestFit="1" customWidth="1"/>
    <col min="3" max="3" width="15.6640625" style="44" bestFit="1" customWidth="1"/>
    <col min="4" max="4" width="34.33203125" style="168" bestFit="1" customWidth="1"/>
    <col min="5" max="5" width="8.83203125" style="44" bestFit="1" customWidth="1"/>
    <col min="6" max="6" width="15.83203125" style="155" bestFit="1" customWidth="1"/>
    <col min="7" max="7" width="9.83203125" style="44" bestFit="1" customWidth="1"/>
    <col min="8" max="8" width="22.1640625" style="44" customWidth="1"/>
    <col min="9" max="9" width="4.5" style="156" customWidth="1"/>
    <col min="10" max="10" width="17.6640625" style="44" customWidth="1"/>
    <col min="11" max="11" width="12" style="44" customWidth="1"/>
    <col min="12" max="13" width="0" style="44" hidden="1" customWidth="1"/>
    <col min="14" max="16384" width="11.5" style="44"/>
  </cols>
  <sheetData>
    <row r="1" spans="1:13" customFormat="1" x14ac:dyDescent="0.2">
      <c r="A1" s="38"/>
      <c r="B1" s="233" t="s">
        <v>16</v>
      </c>
      <c r="C1" s="264" t="s">
        <v>164</v>
      </c>
      <c r="D1" s="264"/>
      <c r="E1" s="265" t="s">
        <v>9</v>
      </c>
      <c r="F1" s="265"/>
      <c r="G1" s="266" t="s">
        <v>165</v>
      </c>
      <c r="H1" s="267"/>
      <c r="I1" s="267"/>
      <c r="J1" s="267"/>
    </row>
    <row r="2" spans="1:13" customFormat="1" x14ac:dyDescent="0.2">
      <c r="A2" s="39"/>
      <c r="B2" s="233" t="s">
        <v>15</v>
      </c>
      <c r="C2" s="264" t="s">
        <v>167</v>
      </c>
      <c r="D2" s="264"/>
      <c r="E2" s="265" t="s">
        <v>92</v>
      </c>
      <c r="F2" s="265"/>
      <c r="G2" s="268">
        <v>45886</v>
      </c>
      <c r="H2" s="268"/>
      <c r="I2" s="268"/>
      <c r="J2" s="30"/>
    </row>
    <row r="3" spans="1:13" customFormat="1" ht="11.25" customHeight="1" x14ac:dyDescent="0.2">
      <c r="A3" s="39"/>
      <c r="B3" s="233"/>
      <c r="C3" s="237"/>
      <c r="D3" s="239"/>
      <c r="E3" s="233"/>
      <c r="F3" s="233"/>
      <c r="G3" s="235"/>
      <c r="H3" s="40"/>
      <c r="I3" s="74"/>
      <c r="J3" s="41"/>
    </row>
    <row r="4" spans="1:13" ht="33" customHeight="1" x14ac:dyDescent="0.2">
      <c r="A4" s="262"/>
      <c r="B4" s="262"/>
      <c r="C4" s="262"/>
      <c r="D4" s="261" t="s">
        <v>93</v>
      </c>
      <c r="E4" s="261"/>
      <c r="F4" s="261"/>
      <c r="G4" s="260" t="s">
        <v>161</v>
      </c>
      <c r="H4" s="260"/>
      <c r="I4" s="260"/>
      <c r="J4" s="260"/>
    </row>
    <row r="5" spans="1:13" customFormat="1" ht="5.25" customHeight="1" x14ac:dyDescent="0.25">
      <c r="A5" s="42"/>
      <c r="B5" s="238"/>
      <c r="C5" s="44"/>
      <c r="D5" s="240"/>
      <c r="E5" s="234"/>
      <c r="F5" s="236"/>
      <c r="G5" s="44"/>
      <c r="H5" s="43"/>
      <c r="I5" s="75"/>
      <c r="J5" s="43"/>
    </row>
    <row r="6" spans="1:13" ht="15.75" x14ac:dyDescent="0.25">
      <c r="A6" s="263"/>
      <c r="B6" s="263"/>
      <c r="C6" s="263"/>
      <c r="D6" s="263"/>
      <c r="E6" s="263"/>
      <c r="F6" s="263"/>
      <c r="G6" s="263"/>
      <c r="H6" s="263"/>
      <c r="I6" s="263"/>
    </row>
    <row r="7" spans="1:13" s="132" customFormat="1" ht="31.5" x14ac:dyDescent="0.2">
      <c r="A7" s="45" t="s">
        <v>24</v>
      </c>
      <c r="B7" s="45" t="s">
        <v>3</v>
      </c>
      <c r="C7" s="46" t="s">
        <v>58</v>
      </c>
      <c r="D7" s="46" t="s">
        <v>125</v>
      </c>
      <c r="E7" s="46" t="s">
        <v>126</v>
      </c>
      <c r="F7" s="47" t="s">
        <v>127</v>
      </c>
      <c r="G7" s="48" t="s">
        <v>12</v>
      </c>
      <c r="H7" s="46" t="s">
        <v>128</v>
      </c>
      <c r="I7" s="76"/>
      <c r="J7" s="46" t="s">
        <v>129</v>
      </c>
    </row>
    <row r="8" spans="1:13" ht="21.95" customHeight="1" x14ac:dyDescent="0.2">
      <c r="A8" s="49">
        <v>1</v>
      </c>
      <c r="B8" s="253" t="s">
        <v>168</v>
      </c>
      <c r="C8" s="253" t="s">
        <v>169</v>
      </c>
      <c r="D8" s="253" t="s">
        <v>204</v>
      </c>
      <c r="E8" s="255" t="s">
        <v>215</v>
      </c>
      <c r="F8" s="255" t="s">
        <v>216</v>
      </c>
      <c r="G8" s="255" t="s">
        <v>231</v>
      </c>
      <c r="H8" s="35"/>
      <c r="I8" s="77">
        <v>1</v>
      </c>
      <c r="J8" s="35"/>
      <c r="L8" s="44">
        <f t="shared" ref="L8:L33" si="0">IF(ISBLANK(B8), 2, 1)</f>
        <v>1</v>
      </c>
      <c r="M8" s="44">
        <f>IF(L8=1,A8,"")</f>
        <v>1</v>
      </c>
    </row>
    <row r="9" spans="1:13" ht="21.95" customHeight="1" x14ac:dyDescent="0.2">
      <c r="A9" s="50">
        <v>2</v>
      </c>
      <c r="B9" s="253" t="s">
        <v>170</v>
      </c>
      <c r="C9" s="253" t="s">
        <v>171</v>
      </c>
      <c r="D9" s="253" t="s">
        <v>204</v>
      </c>
      <c r="E9" s="255" t="s">
        <v>215</v>
      </c>
      <c r="F9" s="255" t="s">
        <v>217</v>
      </c>
      <c r="G9" s="255" t="s">
        <v>231</v>
      </c>
      <c r="H9" s="36"/>
      <c r="I9" s="77">
        <v>2</v>
      </c>
      <c r="J9" s="36"/>
      <c r="L9" s="44">
        <f t="shared" si="0"/>
        <v>1</v>
      </c>
      <c r="M9" s="44">
        <f t="shared" ref="M9:M72" si="1">IF(L9=1,A9,"")</f>
        <v>2</v>
      </c>
    </row>
    <row r="10" spans="1:13" ht="21.95" customHeight="1" x14ac:dyDescent="0.2">
      <c r="A10" s="49">
        <v>3</v>
      </c>
      <c r="B10" s="253" t="s">
        <v>172</v>
      </c>
      <c r="C10" s="253" t="s">
        <v>173</v>
      </c>
      <c r="D10" s="253" t="s">
        <v>204</v>
      </c>
      <c r="E10" s="255" t="s">
        <v>215</v>
      </c>
      <c r="F10" s="255" t="s">
        <v>218</v>
      </c>
      <c r="G10" s="255" t="s">
        <v>232</v>
      </c>
      <c r="H10" s="36"/>
      <c r="I10" s="77">
        <v>3</v>
      </c>
      <c r="J10" s="36"/>
      <c r="L10" s="44">
        <f t="shared" si="0"/>
        <v>1</v>
      </c>
      <c r="M10" s="44">
        <f t="shared" si="1"/>
        <v>3</v>
      </c>
    </row>
    <row r="11" spans="1:13" ht="21.95" customHeight="1" x14ac:dyDescent="0.2">
      <c r="A11" s="50">
        <v>4</v>
      </c>
      <c r="B11" s="253" t="s">
        <v>174</v>
      </c>
      <c r="C11" s="253" t="s">
        <v>175</v>
      </c>
      <c r="D11" s="256" t="s">
        <v>205</v>
      </c>
      <c r="E11" s="255" t="s">
        <v>215</v>
      </c>
      <c r="F11" s="255" t="s">
        <v>219</v>
      </c>
      <c r="G11" s="255" t="s">
        <v>232</v>
      </c>
      <c r="H11" s="36"/>
      <c r="I11" s="77">
        <v>4</v>
      </c>
      <c r="J11" s="36"/>
      <c r="L11" s="44">
        <f t="shared" si="0"/>
        <v>1</v>
      </c>
      <c r="M11" s="44">
        <f t="shared" si="1"/>
        <v>4</v>
      </c>
    </row>
    <row r="12" spans="1:13" ht="21.95" customHeight="1" x14ac:dyDescent="0.2">
      <c r="A12" s="49">
        <v>5</v>
      </c>
      <c r="B12" s="253" t="s">
        <v>176</v>
      </c>
      <c r="C12" s="253" t="s">
        <v>177</v>
      </c>
      <c r="D12" s="257" t="s">
        <v>206</v>
      </c>
      <c r="E12" s="255" t="s">
        <v>215</v>
      </c>
      <c r="F12" s="255" t="s">
        <v>220</v>
      </c>
      <c r="G12" s="255" t="s">
        <v>232</v>
      </c>
      <c r="H12" s="36"/>
      <c r="I12" s="77">
        <v>5</v>
      </c>
      <c r="J12" s="36"/>
      <c r="L12" s="44">
        <f t="shared" si="0"/>
        <v>1</v>
      </c>
      <c r="M12" s="44">
        <f t="shared" si="1"/>
        <v>5</v>
      </c>
    </row>
    <row r="13" spans="1:13" ht="21.95" customHeight="1" x14ac:dyDescent="0.2">
      <c r="A13" s="50">
        <v>6</v>
      </c>
      <c r="B13" s="253" t="s">
        <v>178</v>
      </c>
      <c r="C13" s="253" t="s">
        <v>179</v>
      </c>
      <c r="D13" s="256" t="s">
        <v>207</v>
      </c>
      <c r="E13" s="255" t="s">
        <v>215</v>
      </c>
      <c r="F13" s="255" t="s">
        <v>221</v>
      </c>
      <c r="G13" s="255" t="s">
        <v>231</v>
      </c>
      <c r="H13" s="36"/>
      <c r="I13" s="77">
        <v>6</v>
      </c>
      <c r="J13" s="36"/>
      <c r="L13" s="44">
        <f t="shared" si="0"/>
        <v>1</v>
      </c>
      <c r="M13" s="44">
        <f t="shared" si="1"/>
        <v>6</v>
      </c>
    </row>
    <row r="14" spans="1:13" ht="21.95" customHeight="1" x14ac:dyDescent="0.2">
      <c r="A14" s="49">
        <v>7</v>
      </c>
      <c r="B14" s="253" t="s">
        <v>180</v>
      </c>
      <c r="C14" s="253" t="s">
        <v>181</v>
      </c>
      <c r="D14" s="256" t="s">
        <v>207</v>
      </c>
      <c r="E14" s="255" t="s">
        <v>215</v>
      </c>
      <c r="F14" s="255" t="s">
        <v>222</v>
      </c>
      <c r="G14" s="255" t="s">
        <v>232</v>
      </c>
      <c r="H14" s="36"/>
      <c r="I14" s="77">
        <v>7</v>
      </c>
      <c r="J14" s="36"/>
      <c r="L14" s="44">
        <f t="shared" si="0"/>
        <v>1</v>
      </c>
      <c r="M14" s="44">
        <f t="shared" si="1"/>
        <v>7</v>
      </c>
    </row>
    <row r="15" spans="1:13" ht="21.95" customHeight="1" x14ac:dyDescent="0.2">
      <c r="A15" s="50">
        <v>8</v>
      </c>
      <c r="B15" s="253" t="s">
        <v>182</v>
      </c>
      <c r="C15" s="253" t="s">
        <v>183</v>
      </c>
      <c r="D15" s="256" t="s">
        <v>208</v>
      </c>
      <c r="E15" s="255" t="s">
        <v>215</v>
      </c>
      <c r="F15" s="255" t="s">
        <v>223</v>
      </c>
      <c r="G15" s="255" t="s">
        <v>232</v>
      </c>
      <c r="H15" s="36"/>
      <c r="I15" s="77">
        <v>8</v>
      </c>
      <c r="J15" s="36"/>
      <c r="L15" s="44">
        <f t="shared" si="0"/>
        <v>1</v>
      </c>
      <c r="M15" s="44">
        <f t="shared" si="1"/>
        <v>8</v>
      </c>
    </row>
    <row r="16" spans="1:13" ht="21.95" customHeight="1" x14ac:dyDescent="0.25">
      <c r="A16" s="49">
        <v>9</v>
      </c>
      <c r="B16" s="253" t="s">
        <v>184</v>
      </c>
      <c r="C16" s="253" t="s">
        <v>185</v>
      </c>
      <c r="D16" s="258" t="s">
        <v>209</v>
      </c>
      <c r="E16" s="255" t="s">
        <v>215</v>
      </c>
      <c r="F16" s="255" t="s">
        <v>224</v>
      </c>
      <c r="G16" s="255" t="s">
        <v>231</v>
      </c>
      <c r="H16" s="36"/>
      <c r="I16" s="77">
        <v>9</v>
      </c>
      <c r="J16" s="36"/>
      <c r="L16" s="44">
        <f t="shared" si="0"/>
        <v>1</v>
      </c>
      <c r="M16" s="44">
        <f t="shared" si="1"/>
        <v>9</v>
      </c>
    </row>
    <row r="17" spans="1:13" ht="21.95" customHeight="1" x14ac:dyDescent="0.25">
      <c r="A17" s="50">
        <v>10</v>
      </c>
      <c r="B17" s="253" t="s">
        <v>186</v>
      </c>
      <c r="C17" s="253" t="s">
        <v>187</v>
      </c>
      <c r="D17" s="258" t="s">
        <v>209</v>
      </c>
      <c r="E17" s="255" t="s">
        <v>215</v>
      </c>
      <c r="F17" s="255" t="s">
        <v>225</v>
      </c>
      <c r="G17" s="255" t="s">
        <v>231</v>
      </c>
      <c r="H17" s="36"/>
      <c r="I17" s="77">
        <v>10</v>
      </c>
      <c r="J17" s="36"/>
      <c r="L17" s="44">
        <f t="shared" si="0"/>
        <v>1</v>
      </c>
      <c r="M17" s="44">
        <f t="shared" si="1"/>
        <v>10</v>
      </c>
    </row>
    <row r="18" spans="1:13" ht="21.95" customHeight="1" x14ac:dyDescent="0.25">
      <c r="A18" s="49">
        <v>11</v>
      </c>
      <c r="B18" s="253" t="s">
        <v>188</v>
      </c>
      <c r="C18" s="253" t="s">
        <v>189</v>
      </c>
      <c r="D18" s="258" t="s">
        <v>210</v>
      </c>
      <c r="E18" s="255" t="s">
        <v>215</v>
      </c>
      <c r="F18" s="255" t="s">
        <v>226</v>
      </c>
      <c r="G18" s="255" t="s">
        <v>232</v>
      </c>
      <c r="H18" s="36"/>
      <c r="I18" s="77">
        <v>11</v>
      </c>
      <c r="J18" s="36"/>
      <c r="L18" s="44">
        <f t="shared" si="0"/>
        <v>1</v>
      </c>
      <c r="M18" s="44">
        <f t="shared" si="1"/>
        <v>11</v>
      </c>
    </row>
    <row r="19" spans="1:13" ht="21.95" customHeight="1" x14ac:dyDescent="0.25">
      <c r="A19" s="50">
        <v>12</v>
      </c>
      <c r="B19" s="253" t="s">
        <v>190</v>
      </c>
      <c r="C19" s="253" t="s">
        <v>191</v>
      </c>
      <c r="D19" s="258" t="s">
        <v>211</v>
      </c>
      <c r="E19" s="255" t="s">
        <v>215</v>
      </c>
      <c r="F19" s="255" t="s">
        <v>227</v>
      </c>
      <c r="G19" s="255" t="s">
        <v>231</v>
      </c>
      <c r="H19" s="36"/>
      <c r="I19" s="77">
        <v>12</v>
      </c>
      <c r="J19" s="36"/>
      <c r="L19" s="44">
        <f t="shared" si="0"/>
        <v>1</v>
      </c>
      <c r="M19" s="44">
        <f t="shared" si="1"/>
        <v>12</v>
      </c>
    </row>
    <row r="20" spans="1:13" ht="21.95" customHeight="1" x14ac:dyDescent="0.25">
      <c r="A20" s="49">
        <v>13</v>
      </c>
      <c r="B20" s="253" t="s">
        <v>192</v>
      </c>
      <c r="C20" s="253" t="s">
        <v>193</v>
      </c>
      <c r="D20" s="258" t="s">
        <v>212</v>
      </c>
      <c r="E20" s="255" t="s">
        <v>215</v>
      </c>
      <c r="F20" s="255" t="s">
        <v>228</v>
      </c>
      <c r="G20" s="255" t="s">
        <v>231</v>
      </c>
      <c r="H20" s="36"/>
      <c r="I20" s="77">
        <v>13</v>
      </c>
      <c r="J20" s="36"/>
      <c r="L20" s="44">
        <f t="shared" si="0"/>
        <v>1</v>
      </c>
      <c r="M20" s="44">
        <f t="shared" si="1"/>
        <v>13</v>
      </c>
    </row>
    <row r="21" spans="1:13" ht="21.95" customHeight="1" x14ac:dyDescent="0.25">
      <c r="A21" s="50">
        <v>14</v>
      </c>
      <c r="B21" s="253" t="s">
        <v>194</v>
      </c>
      <c r="C21" s="253" t="s">
        <v>195</v>
      </c>
      <c r="D21" s="258" t="s">
        <v>212</v>
      </c>
      <c r="E21" s="255" t="s">
        <v>215</v>
      </c>
      <c r="F21" s="255">
        <v>42250181360</v>
      </c>
      <c r="G21" s="255" t="s">
        <v>233</v>
      </c>
      <c r="H21" s="36"/>
      <c r="I21" s="77">
        <v>14</v>
      </c>
      <c r="J21" s="36"/>
      <c r="L21" s="44">
        <f t="shared" si="0"/>
        <v>1</v>
      </c>
      <c r="M21" s="44">
        <f t="shared" si="1"/>
        <v>14</v>
      </c>
    </row>
    <row r="22" spans="1:13" ht="21.95" customHeight="1" x14ac:dyDescent="0.25">
      <c r="A22" s="49">
        <v>15</v>
      </c>
      <c r="B22" s="253" t="s">
        <v>196</v>
      </c>
      <c r="C22" s="253" t="s">
        <v>197</v>
      </c>
      <c r="D22" s="258" t="s">
        <v>212</v>
      </c>
      <c r="E22" s="255" t="s">
        <v>215</v>
      </c>
      <c r="F22" s="255">
        <v>42250180065</v>
      </c>
      <c r="G22" s="255" t="s">
        <v>231</v>
      </c>
      <c r="H22" s="36"/>
      <c r="I22" s="77">
        <v>15</v>
      </c>
      <c r="J22" s="36"/>
      <c r="L22" s="44">
        <f t="shared" si="0"/>
        <v>1</v>
      </c>
      <c r="M22" s="44">
        <f t="shared" si="1"/>
        <v>15</v>
      </c>
    </row>
    <row r="23" spans="1:13" ht="21.95" customHeight="1" x14ac:dyDescent="0.25">
      <c r="A23" s="50">
        <v>16</v>
      </c>
      <c r="B23" s="253" t="s">
        <v>198</v>
      </c>
      <c r="C23" s="253" t="s">
        <v>199</v>
      </c>
      <c r="D23" s="258" t="s">
        <v>212</v>
      </c>
      <c r="E23" s="255" t="s">
        <v>215</v>
      </c>
      <c r="F23" s="255">
        <v>42250180302</v>
      </c>
      <c r="G23" s="255" t="s">
        <v>231</v>
      </c>
      <c r="H23" s="36"/>
      <c r="I23" s="77">
        <v>16</v>
      </c>
      <c r="J23" s="36"/>
      <c r="L23" s="44">
        <f t="shared" si="0"/>
        <v>1</v>
      </c>
      <c r="M23" s="44">
        <f t="shared" si="1"/>
        <v>16</v>
      </c>
    </row>
    <row r="24" spans="1:13" ht="21.95" customHeight="1" x14ac:dyDescent="0.2">
      <c r="A24" s="49">
        <v>17</v>
      </c>
      <c r="B24" s="253" t="s">
        <v>200</v>
      </c>
      <c r="C24" s="253" t="s">
        <v>201</v>
      </c>
      <c r="D24" s="259" t="s">
        <v>213</v>
      </c>
      <c r="E24" s="255" t="s">
        <v>215</v>
      </c>
      <c r="F24" s="255" t="s">
        <v>229</v>
      </c>
      <c r="G24" s="255" t="s">
        <v>231</v>
      </c>
      <c r="H24" s="36"/>
      <c r="I24" s="77">
        <v>17</v>
      </c>
      <c r="J24" s="36"/>
      <c r="L24" s="44">
        <f t="shared" si="0"/>
        <v>1</v>
      </c>
      <c r="M24" s="44">
        <f t="shared" si="1"/>
        <v>17</v>
      </c>
    </row>
    <row r="25" spans="1:13" ht="21.95" customHeight="1" x14ac:dyDescent="0.2">
      <c r="A25" s="50">
        <v>18</v>
      </c>
      <c r="B25" s="253" t="s">
        <v>202</v>
      </c>
      <c r="C25" s="253" t="s">
        <v>203</v>
      </c>
      <c r="D25" s="253" t="s">
        <v>214</v>
      </c>
      <c r="E25" s="255" t="s">
        <v>215</v>
      </c>
      <c r="F25" s="255" t="s">
        <v>230</v>
      </c>
      <c r="G25" s="255" t="s">
        <v>231</v>
      </c>
      <c r="H25" s="36"/>
      <c r="I25" s="77">
        <v>18</v>
      </c>
      <c r="J25" s="36"/>
      <c r="L25" s="44">
        <f t="shared" si="0"/>
        <v>1</v>
      </c>
      <c r="M25" s="44">
        <f t="shared" si="1"/>
        <v>18</v>
      </c>
    </row>
    <row r="26" spans="1:13" ht="21.95" customHeight="1" x14ac:dyDescent="0.2">
      <c r="A26" s="49">
        <v>19</v>
      </c>
      <c r="B26" s="253" t="s">
        <v>239</v>
      </c>
      <c r="C26" s="253" t="s">
        <v>240</v>
      </c>
      <c r="D26" s="254" t="s">
        <v>241</v>
      </c>
      <c r="E26" s="255" t="s">
        <v>215</v>
      </c>
      <c r="F26" s="255">
        <v>46100020035</v>
      </c>
      <c r="G26" s="255" t="s">
        <v>232</v>
      </c>
      <c r="H26" s="36"/>
      <c r="I26" s="77">
        <v>19</v>
      </c>
      <c r="J26" s="36"/>
      <c r="L26" s="44">
        <f t="shared" si="0"/>
        <v>1</v>
      </c>
      <c r="M26" s="44">
        <f t="shared" si="1"/>
        <v>19</v>
      </c>
    </row>
    <row r="27" spans="1:13" ht="21.95" customHeight="1" x14ac:dyDescent="0.2">
      <c r="A27" s="50">
        <v>20</v>
      </c>
      <c r="B27" s="253" t="s">
        <v>242</v>
      </c>
      <c r="C27" s="253" t="s">
        <v>243</v>
      </c>
      <c r="D27" s="253" t="s">
        <v>164</v>
      </c>
      <c r="E27" s="255" t="s">
        <v>215</v>
      </c>
      <c r="F27" s="255">
        <v>42700160179</v>
      </c>
      <c r="G27" s="255" t="s">
        <v>232</v>
      </c>
      <c r="H27" s="36"/>
      <c r="I27" s="77">
        <v>20</v>
      </c>
      <c r="J27" s="36"/>
      <c r="L27" s="44">
        <f t="shared" si="0"/>
        <v>1</v>
      </c>
      <c r="M27" s="44">
        <f t="shared" si="1"/>
        <v>20</v>
      </c>
    </row>
    <row r="28" spans="1:13" ht="21.95" customHeight="1" x14ac:dyDescent="0.2">
      <c r="A28" s="49">
        <v>21</v>
      </c>
      <c r="B28" s="253" t="s">
        <v>244</v>
      </c>
      <c r="C28" s="253" t="s">
        <v>250</v>
      </c>
      <c r="D28" s="253" t="s">
        <v>245</v>
      </c>
      <c r="E28" s="255" t="s">
        <v>215</v>
      </c>
      <c r="F28" s="255">
        <v>42210020082</v>
      </c>
      <c r="G28" s="255" t="s">
        <v>232</v>
      </c>
      <c r="H28" s="36"/>
      <c r="I28" s="77">
        <v>21</v>
      </c>
      <c r="J28" s="36"/>
      <c r="L28" s="44">
        <f t="shared" si="0"/>
        <v>1</v>
      </c>
      <c r="M28" s="44">
        <f t="shared" si="1"/>
        <v>21</v>
      </c>
    </row>
    <row r="29" spans="1:13" ht="21.95" customHeight="1" x14ac:dyDescent="0.2">
      <c r="A29" s="50">
        <v>22</v>
      </c>
      <c r="B29" s="253" t="s">
        <v>246</v>
      </c>
      <c r="C29" s="253" t="s">
        <v>247</v>
      </c>
      <c r="D29" s="254" t="s">
        <v>255</v>
      </c>
      <c r="E29" s="255" t="s">
        <v>215</v>
      </c>
      <c r="F29" s="255">
        <v>46880430219</v>
      </c>
      <c r="G29" s="255" t="s">
        <v>231</v>
      </c>
      <c r="H29" s="36"/>
      <c r="I29" s="77">
        <v>22</v>
      </c>
      <c r="J29" s="36"/>
      <c r="L29" s="44">
        <f t="shared" si="0"/>
        <v>1</v>
      </c>
      <c r="M29" s="44">
        <f t="shared" si="1"/>
        <v>22</v>
      </c>
    </row>
    <row r="30" spans="1:13" ht="21.95" customHeight="1" x14ac:dyDescent="0.2">
      <c r="A30" s="49">
        <v>23</v>
      </c>
      <c r="B30" s="253" t="s">
        <v>248</v>
      </c>
      <c r="C30" s="253" t="s">
        <v>249</v>
      </c>
      <c r="D30" s="254" t="s">
        <v>251</v>
      </c>
      <c r="E30" s="255" t="s">
        <v>215</v>
      </c>
      <c r="F30" s="255">
        <v>42250590007</v>
      </c>
      <c r="G30" s="255" t="s">
        <v>231</v>
      </c>
      <c r="H30" s="36"/>
      <c r="I30" s="77">
        <v>23</v>
      </c>
      <c r="J30" s="36"/>
      <c r="L30" s="44">
        <f t="shared" si="0"/>
        <v>1</v>
      </c>
      <c r="M30" s="44">
        <f t="shared" si="1"/>
        <v>23</v>
      </c>
    </row>
    <row r="31" spans="1:13" ht="21.95" customHeight="1" x14ac:dyDescent="0.2">
      <c r="A31" s="50">
        <v>24</v>
      </c>
      <c r="B31" s="253" t="s">
        <v>252</v>
      </c>
      <c r="C31" s="253" t="s">
        <v>253</v>
      </c>
      <c r="D31" s="253" t="s">
        <v>254</v>
      </c>
      <c r="E31" s="255" t="s">
        <v>215</v>
      </c>
      <c r="F31" s="255">
        <v>41010440025</v>
      </c>
      <c r="G31" s="255" t="s">
        <v>232</v>
      </c>
      <c r="H31" s="36"/>
      <c r="I31" s="77">
        <v>24</v>
      </c>
      <c r="J31" s="36"/>
      <c r="L31" s="44">
        <f t="shared" si="0"/>
        <v>1</v>
      </c>
      <c r="M31" s="44">
        <f t="shared" si="1"/>
        <v>24</v>
      </c>
    </row>
    <row r="32" spans="1:13" ht="21.95" customHeight="1" x14ac:dyDescent="0.2">
      <c r="A32" s="49">
        <v>25</v>
      </c>
      <c r="B32" s="253"/>
      <c r="C32" s="253"/>
      <c r="D32" s="253"/>
      <c r="E32" s="255"/>
      <c r="F32" s="255"/>
      <c r="G32" s="255"/>
      <c r="H32" s="36"/>
      <c r="I32" s="77">
        <v>25</v>
      </c>
      <c r="J32" s="36"/>
      <c r="L32" s="44">
        <f t="shared" si="0"/>
        <v>2</v>
      </c>
      <c r="M32" s="44" t="str">
        <f t="shared" si="1"/>
        <v/>
      </c>
    </row>
    <row r="33" spans="1:13" ht="21.95" customHeight="1" x14ac:dyDescent="0.2">
      <c r="A33" s="50">
        <v>26</v>
      </c>
      <c r="B33" s="253"/>
      <c r="C33" s="253"/>
      <c r="D33" s="254"/>
      <c r="E33" s="255"/>
      <c r="F33" s="255"/>
      <c r="G33" s="255"/>
      <c r="H33" s="36"/>
      <c r="I33" s="77">
        <v>26</v>
      </c>
      <c r="J33" s="36"/>
      <c r="L33" s="44">
        <f t="shared" si="0"/>
        <v>2</v>
      </c>
      <c r="M33" s="44" t="str">
        <f t="shared" si="1"/>
        <v/>
      </c>
    </row>
    <row r="34" spans="1:13" ht="21.95" customHeight="1" x14ac:dyDescent="0.2">
      <c r="A34" s="49">
        <v>27</v>
      </c>
      <c r="B34" s="253"/>
      <c r="C34" s="253"/>
      <c r="D34" s="253"/>
      <c r="E34" s="255"/>
      <c r="F34" s="255"/>
      <c r="G34" s="255"/>
      <c r="H34" s="36"/>
      <c r="I34" s="77">
        <v>27</v>
      </c>
      <c r="J34" s="36"/>
      <c r="L34" s="44">
        <f>IF(ISBLANK([1]Emargement!B50), 2, 1)</f>
        <v>1</v>
      </c>
      <c r="M34" s="44">
        <f t="shared" si="1"/>
        <v>27</v>
      </c>
    </row>
    <row r="35" spans="1:13" ht="21.95" customHeight="1" x14ac:dyDescent="0.2">
      <c r="A35" s="50">
        <v>28</v>
      </c>
      <c r="B35" s="253"/>
      <c r="C35" s="253"/>
      <c r="D35" s="253"/>
      <c r="E35" s="255"/>
      <c r="F35" s="255"/>
      <c r="G35" s="255"/>
      <c r="H35" s="36"/>
      <c r="I35" s="77">
        <v>28</v>
      </c>
      <c r="J35" s="36"/>
      <c r="L35" s="44">
        <f t="shared" ref="L35:L72" si="2">IF(ISBLANK(B35), 2, 1)</f>
        <v>2</v>
      </c>
      <c r="M35" s="44" t="str">
        <f t="shared" si="1"/>
        <v/>
      </c>
    </row>
    <row r="36" spans="1:13" ht="21.95" customHeight="1" x14ac:dyDescent="0.2">
      <c r="A36" s="49">
        <v>29</v>
      </c>
      <c r="B36" s="253"/>
      <c r="C36" s="253"/>
      <c r="D36" s="253"/>
      <c r="E36" s="255"/>
      <c r="F36" s="255"/>
      <c r="G36" s="255"/>
      <c r="H36" s="36"/>
      <c r="I36" s="77">
        <v>29</v>
      </c>
      <c r="J36" s="36"/>
      <c r="L36" s="44">
        <f t="shared" si="2"/>
        <v>2</v>
      </c>
      <c r="M36" s="44" t="str">
        <f t="shared" si="1"/>
        <v/>
      </c>
    </row>
    <row r="37" spans="1:13" ht="21.95" customHeight="1" x14ac:dyDescent="0.2">
      <c r="A37" s="50">
        <v>30</v>
      </c>
      <c r="B37" s="253"/>
      <c r="C37" s="253"/>
      <c r="D37" s="253"/>
      <c r="E37" s="255"/>
      <c r="F37" s="255"/>
      <c r="G37" s="255"/>
      <c r="H37" s="36"/>
      <c r="I37" s="77">
        <v>30</v>
      </c>
      <c r="J37" s="36"/>
      <c r="L37" s="44">
        <f t="shared" si="2"/>
        <v>2</v>
      </c>
      <c r="M37" s="44" t="str">
        <f t="shared" si="1"/>
        <v/>
      </c>
    </row>
    <row r="38" spans="1:13" ht="21.95" customHeight="1" x14ac:dyDescent="0.2">
      <c r="A38" s="49">
        <v>31</v>
      </c>
      <c r="B38" s="253"/>
      <c r="C38" s="253"/>
      <c r="D38" s="254"/>
      <c r="E38" s="255"/>
      <c r="F38" s="255"/>
      <c r="G38" s="255"/>
      <c r="H38" s="36"/>
      <c r="I38" s="77">
        <v>31</v>
      </c>
      <c r="J38" s="36"/>
      <c r="L38" s="44">
        <f t="shared" si="2"/>
        <v>2</v>
      </c>
      <c r="M38" s="44" t="str">
        <f t="shared" si="1"/>
        <v/>
      </c>
    </row>
    <row r="39" spans="1:13" ht="21.95" customHeight="1" x14ac:dyDescent="0.2">
      <c r="A39" s="50">
        <v>32</v>
      </c>
      <c r="B39" s="253"/>
      <c r="C39" s="253"/>
      <c r="D39" s="254"/>
      <c r="E39" s="255"/>
      <c r="F39" s="255"/>
      <c r="G39" s="255"/>
      <c r="H39" s="36"/>
      <c r="I39" s="77">
        <v>32</v>
      </c>
      <c r="J39" s="36"/>
      <c r="L39" s="44">
        <f t="shared" si="2"/>
        <v>2</v>
      </c>
      <c r="M39" s="44" t="str">
        <f t="shared" si="1"/>
        <v/>
      </c>
    </row>
    <row r="40" spans="1:13" ht="21.95" customHeight="1" x14ac:dyDescent="0.2">
      <c r="A40" s="49">
        <v>33</v>
      </c>
      <c r="B40" s="253"/>
      <c r="C40" s="253"/>
      <c r="D40" s="253"/>
      <c r="E40" s="255"/>
      <c r="F40" s="255"/>
      <c r="G40" s="255"/>
      <c r="H40" s="36"/>
      <c r="I40" s="77">
        <v>33</v>
      </c>
      <c r="J40" s="36"/>
      <c r="L40" s="44">
        <f t="shared" si="2"/>
        <v>2</v>
      </c>
      <c r="M40" s="44" t="str">
        <f t="shared" si="1"/>
        <v/>
      </c>
    </row>
    <row r="41" spans="1:13" ht="21.95" customHeight="1" x14ac:dyDescent="0.2">
      <c r="A41" s="50">
        <v>34</v>
      </c>
      <c r="B41" s="253"/>
      <c r="C41" s="253"/>
      <c r="D41" s="253"/>
      <c r="E41" s="255"/>
      <c r="F41" s="255"/>
      <c r="G41" s="255"/>
      <c r="H41" s="36"/>
      <c r="I41" s="77">
        <v>34</v>
      </c>
      <c r="J41" s="36"/>
      <c r="L41" s="44">
        <f t="shared" si="2"/>
        <v>2</v>
      </c>
      <c r="M41" s="44" t="str">
        <f t="shared" si="1"/>
        <v/>
      </c>
    </row>
    <row r="42" spans="1:13" ht="21.95" customHeight="1" x14ac:dyDescent="0.2">
      <c r="A42" s="49">
        <v>35</v>
      </c>
      <c r="B42" s="253"/>
      <c r="C42" s="253"/>
      <c r="D42" s="254"/>
      <c r="E42" s="255"/>
      <c r="F42" s="255"/>
      <c r="G42" s="255"/>
      <c r="H42" s="36"/>
      <c r="I42" s="77">
        <v>35</v>
      </c>
      <c r="J42" s="36"/>
      <c r="L42" s="44">
        <f t="shared" si="2"/>
        <v>2</v>
      </c>
      <c r="M42" s="44" t="str">
        <f t="shared" si="1"/>
        <v/>
      </c>
    </row>
    <row r="43" spans="1:13" ht="21.95" customHeight="1" x14ac:dyDescent="0.2">
      <c r="A43" s="50">
        <v>36</v>
      </c>
      <c r="B43" s="253"/>
      <c r="C43" s="253"/>
      <c r="D43" s="254"/>
      <c r="E43" s="255"/>
      <c r="F43" s="255"/>
      <c r="G43" s="255"/>
      <c r="H43" s="36"/>
      <c r="I43" s="77">
        <v>36</v>
      </c>
      <c r="J43" s="36"/>
      <c r="L43" s="44">
        <f t="shared" si="2"/>
        <v>2</v>
      </c>
      <c r="M43" s="44" t="str">
        <f t="shared" si="1"/>
        <v/>
      </c>
    </row>
    <row r="44" spans="1:13" ht="21.95" customHeight="1" x14ac:dyDescent="0.2">
      <c r="A44" s="49">
        <v>37</v>
      </c>
      <c r="B44" s="253"/>
      <c r="C44" s="253"/>
      <c r="D44" s="254"/>
      <c r="E44" s="255"/>
      <c r="F44" s="255"/>
      <c r="G44" s="255"/>
      <c r="H44" s="36"/>
      <c r="I44" s="77">
        <v>37</v>
      </c>
      <c r="J44" s="36"/>
      <c r="L44" s="44">
        <f t="shared" si="2"/>
        <v>2</v>
      </c>
      <c r="M44" s="44" t="str">
        <f t="shared" si="1"/>
        <v/>
      </c>
    </row>
    <row r="45" spans="1:13" ht="21.95" customHeight="1" x14ac:dyDescent="0.2">
      <c r="A45" s="50">
        <v>38</v>
      </c>
      <c r="B45" s="253"/>
      <c r="C45" s="253"/>
      <c r="D45" s="254"/>
      <c r="E45" s="255"/>
      <c r="F45" s="255"/>
      <c r="G45" s="255"/>
      <c r="H45" s="36"/>
      <c r="I45" s="77">
        <v>38</v>
      </c>
      <c r="J45" s="36"/>
      <c r="L45" s="44">
        <f t="shared" si="2"/>
        <v>2</v>
      </c>
      <c r="M45" s="44" t="str">
        <f t="shared" si="1"/>
        <v/>
      </c>
    </row>
    <row r="46" spans="1:13" ht="21.95" customHeight="1" x14ac:dyDescent="0.2">
      <c r="A46" s="49">
        <v>39</v>
      </c>
      <c r="B46" s="253"/>
      <c r="C46" s="253"/>
      <c r="D46" s="254"/>
      <c r="E46" s="255"/>
      <c r="F46" s="255"/>
      <c r="G46" s="255"/>
      <c r="H46" s="36"/>
      <c r="I46" s="77">
        <v>39</v>
      </c>
      <c r="J46" s="36"/>
      <c r="L46" s="44">
        <f t="shared" si="2"/>
        <v>2</v>
      </c>
      <c r="M46" s="44" t="str">
        <f t="shared" si="1"/>
        <v/>
      </c>
    </row>
    <row r="47" spans="1:13" ht="21.95" customHeight="1" x14ac:dyDescent="0.2">
      <c r="A47" s="50">
        <v>40</v>
      </c>
      <c r="B47" s="253"/>
      <c r="C47" s="253"/>
      <c r="D47" s="254"/>
      <c r="E47" s="255"/>
      <c r="F47" s="255"/>
      <c r="G47" s="255"/>
      <c r="H47" s="36"/>
      <c r="I47" s="77">
        <v>40</v>
      </c>
      <c r="J47" s="36"/>
      <c r="L47" s="44">
        <f t="shared" si="2"/>
        <v>2</v>
      </c>
      <c r="M47" s="44" t="str">
        <f t="shared" si="1"/>
        <v/>
      </c>
    </row>
    <row r="48" spans="1:13" ht="21.95" customHeight="1" x14ac:dyDescent="0.2">
      <c r="A48" s="49">
        <v>41</v>
      </c>
      <c r="B48" s="253"/>
      <c r="C48" s="253"/>
      <c r="D48" s="254"/>
      <c r="E48" s="255"/>
      <c r="F48" s="255"/>
      <c r="G48" s="255"/>
      <c r="H48" s="36"/>
      <c r="I48" s="77">
        <v>41</v>
      </c>
      <c r="J48" s="36"/>
      <c r="L48" s="44">
        <f>IF(ISBLANK(#REF!), 2, 1)</f>
        <v>1</v>
      </c>
      <c r="M48" s="44">
        <f t="shared" si="1"/>
        <v>41</v>
      </c>
    </row>
    <row r="49" spans="1:13" ht="21.95" customHeight="1" x14ac:dyDescent="0.2">
      <c r="A49" s="50">
        <v>42</v>
      </c>
      <c r="B49" s="248"/>
      <c r="C49" s="248"/>
      <c r="D49" s="248"/>
      <c r="E49" s="250"/>
      <c r="F49" s="250"/>
      <c r="G49" s="248"/>
      <c r="H49" s="36"/>
      <c r="I49" s="77">
        <v>42</v>
      </c>
      <c r="J49" s="36"/>
      <c r="L49" s="44">
        <f t="shared" si="2"/>
        <v>2</v>
      </c>
      <c r="M49" s="44" t="str">
        <f t="shared" si="1"/>
        <v/>
      </c>
    </row>
    <row r="50" spans="1:13" ht="21.95" customHeight="1" x14ac:dyDescent="0.2">
      <c r="A50" s="49">
        <v>43</v>
      </c>
      <c r="B50" s="248"/>
      <c r="C50" s="248"/>
      <c r="D50" s="248"/>
      <c r="E50" s="250"/>
      <c r="F50" s="250"/>
      <c r="G50" s="248"/>
      <c r="H50" s="36"/>
      <c r="I50" s="77">
        <v>43</v>
      </c>
      <c r="J50" s="36"/>
      <c r="L50" s="44">
        <f t="shared" si="2"/>
        <v>2</v>
      </c>
      <c r="M50" s="44" t="str">
        <f t="shared" si="1"/>
        <v/>
      </c>
    </row>
    <row r="51" spans="1:13" ht="21.95" customHeight="1" x14ac:dyDescent="0.2">
      <c r="A51" s="50">
        <v>44</v>
      </c>
      <c r="B51" s="248"/>
      <c r="C51" s="248"/>
      <c r="D51" s="248"/>
      <c r="E51" s="250"/>
      <c r="F51" s="250"/>
      <c r="G51" s="248"/>
      <c r="H51" s="36"/>
      <c r="I51" s="77">
        <v>44</v>
      </c>
      <c r="J51" s="36"/>
      <c r="L51" s="44">
        <f t="shared" si="2"/>
        <v>2</v>
      </c>
      <c r="M51" s="44" t="str">
        <f t="shared" si="1"/>
        <v/>
      </c>
    </row>
    <row r="52" spans="1:13" ht="21.95" customHeight="1" x14ac:dyDescent="0.2">
      <c r="A52" s="49">
        <v>45</v>
      </c>
      <c r="B52" s="248"/>
      <c r="C52" s="248"/>
      <c r="D52" s="248"/>
      <c r="E52" s="250"/>
      <c r="F52" s="250"/>
      <c r="G52" s="248"/>
      <c r="H52" s="36"/>
      <c r="I52" s="77">
        <v>45</v>
      </c>
      <c r="J52" s="36"/>
      <c r="L52" s="44">
        <f t="shared" si="2"/>
        <v>2</v>
      </c>
      <c r="M52" s="44" t="str">
        <f t="shared" si="1"/>
        <v/>
      </c>
    </row>
    <row r="53" spans="1:13" ht="21.95" customHeight="1" x14ac:dyDescent="0.2">
      <c r="A53" s="50">
        <v>46</v>
      </c>
      <c r="B53" s="248"/>
      <c r="C53" s="248"/>
      <c r="D53" s="248"/>
      <c r="E53" s="250"/>
      <c r="F53" s="250"/>
      <c r="G53" s="248"/>
      <c r="H53" s="36"/>
      <c r="I53" s="77">
        <v>46</v>
      </c>
      <c r="J53" s="36"/>
      <c r="L53" s="44">
        <f t="shared" si="2"/>
        <v>2</v>
      </c>
      <c r="M53" s="44" t="str">
        <f t="shared" si="1"/>
        <v/>
      </c>
    </row>
    <row r="54" spans="1:13" ht="21.95" customHeight="1" x14ac:dyDescent="0.2">
      <c r="A54" s="49">
        <v>47</v>
      </c>
      <c r="B54" s="248"/>
      <c r="C54" s="248"/>
      <c r="D54" s="248"/>
      <c r="E54" s="250"/>
      <c r="F54" s="250"/>
      <c r="G54" s="248"/>
      <c r="H54" s="36"/>
      <c r="I54" s="77">
        <v>47</v>
      </c>
      <c r="J54" s="36"/>
      <c r="L54" s="44">
        <f t="shared" si="2"/>
        <v>2</v>
      </c>
      <c r="M54" s="44" t="str">
        <f t="shared" si="1"/>
        <v/>
      </c>
    </row>
    <row r="55" spans="1:13" ht="21.95" customHeight="1" x14ac:dyDescent="0.2">
      <c r="A55" s="50">
        <v>48</v>
      </c>
      <c r="B55" s="249"/>
      <c r="C55" s="249"/>
      <c r="D55" s="249"/>
      <c r="E55" s="251"/>
      <c r="F55" s="252"/>
      <c r="G55" s="249"/>
      <c r="H55" s="36"/>
      <c r="I55" s="77">
        <v>48</v>
      </c>
      <c r="J55" s="36"/>
      <c r="L55" s="44">
        <f t="shared" si="2"/>
        <v>2</v>
      </c>
      <c r="M55" s="44" t="str">
        <f t="shared" si="1"/>
        <v/>
      </c>
    </row>
    <row r="56" spans="1:13" ht="21.95" customHeight="1" x14ac:dyDescent="0.25">
      <c r="A56" s="49">
        <v>49</v>
      </c>
      <c r="B56" s="243"/>
      <c r="C56" s="243"/>
      <c r="D56" s="243"/>
      <c r="E56" s="242"/>
      <c r="F56" s="242"/>
      <c r="G56" s="243"/>
      <c r="H56" s="36"/>
      <c r="I56" s="77">
        <v>49</v>
      </c>
      <c r="J56" s="36"/>
      <c r="L56" s="44">
        <f t="shared" si="2"/>
        <v>2</v>
      </c>
      <c r="M56" s="44" t="str">
        <f t="shared" si="1"/>
        <v/>
      </c>
    </row>
    <row r="57" spans="1:13" ht="21.95" customHeight="1" x14ac:dyDescent="0.25">
      <c r="A57" s="50">
        <v>50</v>
      </c>
      <c r="B57" s="243"/>
      <c r="C57" s="243"/>
      <c r="D57" s="243"/>
      <c r="E57" s="242"/>
      <c r="F57" s="242"/>
      <c r="G57" s="243"/>
      <c r="H57" s="36"/>
      <c r="I57" s="77">
        <v>50</v>
      </c>
      <c r="J57" s="36"/>
      <c r="L57" s="44">
        <f t="shared" si="2"/>
        <v>2</v>
      </c>
      <c r="M57" s="44" t="str">
        <f t="shared" si="1"/>
        <v/>
      </c>
    </row>
    <row r="58" spans="1:13" ht="21.95" customHeight="1" x14ac:dyDescent="0.25">
      <c r="A58" s="49">
        <v>51</v>
      </c>
      <c r="B58" s="243"/>
      <c r="C58" s="243"/>
      <c r="D58" s="243"/>
      <c r="E58" s="242"/>
      <c r="F58" s="242"/>
      <c r="G58" s="243"/>
      <c r="H58" s="36"/>
      <c r="I58" s="77">
        <v>51</v>
      </c>
      <c r="J58" s="36"/>
      <c r="L58" s="44">
        <f t="shared" si="2"/>
        <v>2</v>
      </c>
      <c r="M58" s="44" t="str">
        <f t="shared" si="1"/>
        <v/>
      </c>
    </row>
    <row r="59" spans="1:13" ht="21.95" customHeight="1" x14ac:dyDescent="0.25">
      <c r="A59" s="50">
        <v>52</v>
      </c>
      <c r="B59" s="243"/>
      <c r="C59" s="243"/>
      <c r="D59" s="243"/>
      <c r="E59" s="242"/>
      <c r="F59" s="242"/>
      <c r="G59" s="243"/>
      <c r="H59" s="36"/>
      <c r="I59" s="77">
        <v>52</v>
      </c>
      <c r="J59" s="36"/>
      <c r="L59" s="44">
        <f t="shared" si="2"/>
        <v>2</v>
      </c>
      <c r="M59" s="44" t="str">
        <f t="shared" si="1"/>
        <v/>
      </c>
    </row>
    <row r="60" spans="1:13" ht="21.95" customHeight="1" x14ac:dyDescent="0.25">
      <c r="A60" s="49">
        <v>53</v>
      </c>
      <c r="B60" s="243"/>
      <c r="C60" s="243"/>
      <c r="D60" s="243"/>
      <c r="E60" s="242"/>
      <c r="F60" s="242"/>
      <c r="G60" s="243"/>
      <c r="H60" s="36"/>
      <c r="I60" s="77">
        <v>53</v>
      </c>
      <c r="J60" s="36"/>
      <c r="L60" s="44">
        <f t="shared" si="2"/>
        <v>2</v>
      </c>
      <c r="M60" s="44" t="str">
        <f t="shared" si="1"/>
        <v/>
      </c>
    </row>
    <row r="61" spans="1:13" ht="21.95" customHeight="1" x14ac:dyDescent="0.25">
      <c r="A61" s="50">
        <v>54</v>
      </c>
      <c r="B61" s="243"/>
      <c r="C61" s="243"/>
      <c r="D61" s="243"/>
      <c r="E61" s="242"/>
      <c r="F61" s="242"/>
      <c r="G61" s="243"/>
      <c r="H61" s="36"/>
      <c r="I61" s="77">
        <v>54</v>
      </c>
      <c r="J61" s="36"/>
      <c r="L61" s="44">
        <f t="shared" si="2"/>
        <v>2</v>
      </c>
      <c r="M61" s="44" t="str">
        <f t="shared" si="1"/>
        <v/>
      </c>
    </row>
    <row r="62" spans="1:13" ht="21.95" customHeight="1" x14ac:dyDescent="0.25">
      <c r="A62" s="49">
        <v>55</v>
      </c>
      <c r="B62" s="243"/>
      <c r="C62" s="243"/>
      <c r="D62" s="243"/>
      <c r="E62" s="242"/>
      <c r="F62" s="242"/>
      <c r="G62" s="243"/>
      <c r="H62" s="36"/>
      <c r="I62" s="77">
        <v>55</v>
      </c>
      <c r="J62" s="36"/>
      <c r="L62" s="44">
        <f t="shared" si="2"/>
        <v>2</v>
      </c>
      <c r="M62" s="44" t="str">
        <f t="shared" si="1"/>
        <v/>
      </c>
    </row>
    <row r="63" spans="1:13" ht="21.95" customHeight="1" x14ac:dyDescent="0.25">
      <c r="A63" s="50">
        <v>56</v>
      </c>
      <c r="B63" s="243"/>
      <c r="C63" s="243"/>
      <c r="D63" s="243"/>
      <c r="E63" s="242"/>
      <c r="F63" s="242"/>
      <c r="G63" s="243"/>
      <c r="H63" s="36"/>
      <c r="I63" s="77">
        <v>56</v>
      </c>
      <c r="J63" s="36"/>
      <c r="L63" s="44">
        <f t="shared" si="2"/>
        <v>2</v>
      </c>
      <c r="M63" s="44" t="str">
        <f t="shared" si="1"/>
        <v/>
      </c>
    </row>
    <row r="64" spans="1:13" ht="21.95" customHeight="1" x14ac:dyDescent="0.25">
      <c r="A64" s="49">
        <v>57</v>
      </c>
      <c r="B64" s="243"/>
      <c r="C64" s="243"/>
      <c r="D64" s="243"/>
      <c r="E64" s="242"/>
      <c r="F64" s="242"/>
      <c r="G64" s="243"/>
      <c r="H64" s="36"/>
      <c r="I64" s="77">
        <v>57</v>
      </c>
      <c r="J64" s="36"/>
      <c r="L64" s="44">
        <f t="shared" si="2"/>
        <v>2</v>
      </c>
      <c r="M64" s="44" t="str">
        <f t="shared" si="1"/>
        <v/>
      </c>
    </row>
    <row r="65" spans="1:13" ht="21.95" customHeight="1" x14ac:dyDescent="0.25">
      <c r="A65" s="50">
        <v>58</v>
      </c>
      <c r="B65" s="243"/>
      <c r="C65" s="243"/>
      <c r="D65" s="243"/>
      <c r="E65" s="242"/>
      <c r="F65" s="242"/>
      <c r="G65" s="243"/>
      <c r="H65" s="36"/>
      <c r="I65" s="77">
        <v>58</v>
      </c>
      <c r="J65" s="36"/>
      <c r="L65" s="44">
        <f t="shared" si="2"/>
        <v>2</v>
      </c>
      <c r="M65" s="44" t="str">
        <f t="shared" si="1"/>
        <v/>
      </c>
    </row>
    <row r="66" spans="1:13" ht="21.95" customHeight="1" x14ac:dyDescent="0.25">
      <c r="A66" s="49">
        <v>59</v>
      </c>
      <c r="B66" s="243"/>
      <c r="C66" s="243"/>
      <c r="D66" s="243"/>
      <c r="E66" s="242"/>
      <c r="F66" s="242"/>
      <c r="G66" s="243"/>
      <c r="H66" s="36"/>
      <c r="I66" s="77">
        <v>59</v>
      </c>
      <c r="J66" s="36"/>
      <c r="L66" s="44">
        <f t="shared" si="2"/>
        <v>2</v>
      </c>
      <c r="M66" s="44" t="str">
        <f t="shared" si="1"/>
        <v/>
      </c>
    </row>
    <row r="67" spans="1:13" ht="21.95" customHeight="1" x14ac:dyDescent="0.25">
      <c r="A67" s="50">
        <v>60</v>
      </c>
      <c r="B67" s="243"/>
      <c r="C67" s="243"/>
      <c r="D67" s="243"/>
      <c r="E67" s="242"/>
      <c r="F67" s="242"/>
      <c r="G67" s="243"/>
      <c r="H67" s="36"/>
      <c r="I67" s="77">
        <v>60</v>
      </c>
      <c r="J67" s="36"/>
      <c r="L67" s="44">
        <f t="shared" si="2"/>
        <v>2</v>
      </c>
      <c r="M67" s="44" t="str">
        <f t="shared" si="1"/>
        <v/>
      </c>
    </row>
    <row r="68" spans="1:13" ht="21.95" customHeight="1" x14ac:dyDescent="0.25">
      <c r="A68" s="49">
        <v>61</v>
      </c>
      <c r="B68" s="243"/>
      <c r="C68" s="243"/>
      <c r="D68" s="243"/>
      <c r="E68" s="242"/>
      <c r="F68" s="242"/>
      <c r="G68" s="243"/>
      <c r="H68" s="36"/>
      <c r="I68" s="77">
        <v>61</v>
      </c>
      <c r="J68" s="36"/>
      <c r="L68" s="44">
        <f t="shared" si="2"/>
        <v>2</v>
      </c>
      <c r="M68" s="44" t="str">
        <f t="shared" si="1"/>
        <v/>
      </c>
    </row>
    <row r="69" spans="1:13" ht="21.95" customHeight="1" x14ac:dyDescent="0.25">
      <c r="A69" s="50">
        <v>62</v>
      </c>
      <c r="B69" s="243"/>
      <c r="C69" s="243"/>
      <c r="D69" s="243"/>
      <c r="E69" s="242"/>
      <c r="F69" s="242"/>
      <c r="G69" s="243"/>
      <c r="H69" s="36"/>
      <c r="I69" s="77">
        <v>62</v>
      </c>
      <c r="J69" s="36"/>
      <c r="L69" s="44">
        <f t="shared" si="2"/>
        <v>2</v>
      </c>
      <c r="M69" s="44" t="str">
        <f t="shared" si="1"/>
        <v/>
      </c>
    </row>
    <row r="70" spans="1:13" ht="21.95" customHeight="1" x14ac:dyDescent="0.25">
      <c r="A70" s="49">
        <v>63</v>
      </c>
      <c r="B70" s="243"/>
      <c r="C70" s="243"/>
      <c r="D70" s="243"/>
      <c r="E70" s="242"/>
      <c r="F70" s="242"/>
      <c r="G70" s="243"/>
      <c r="H70" s="36"/>
      <c r="I70" s="77">
        <v>63</v>
      </c>
      <c r="J70" s="36"/>
      <c r="L70" s="44">
        <f t="shared" si="2"/>
        <v>2</v>
      </c>
      <c r="M70" s="44" t="str">
        <f t="shared" si="1"/>
        <v/>
      </c>
    </row>
    <row r="71" spans="1:13" ht="21.95" customHeight="1" x14ac:dyDescent="0.25">
      <c r="A71" s="50">
        <v>64</v>
      </c>
      <c r="B71" s="243"/>
      <c r="C71" s="243"/>
      <c r="D71" s="243"/>
      <c r="E71" s="242"/>
      <c r="F71" s="242"/>
      <c r="G71" s="243"/>
      <c r="H71" s="36"/>
      <c r="I71" s="77">
        <v>64</v>
      </c>
      <c r="J71" s="36"/>
      <c r="L71" s="44">
        <f t="shared" si="2"/>
        <v>2</v>
      </c>
      <c r="M71" s="44" t="str">
        <f t="shared" si="1"/>
        <v/>
      </c>
    </row>
    <row r="72" spans="1:13" ht="21.95" customHeight="1" x14ac:dyDescent="0.25">
      <c r="A72" s="49">
        <v>65</v>
      </c>
      <c r="B72" s="243"/>
      <c r="C72" s="243"/>
      <c r="D72" s="243"/>
      <c r="E72" s="242"/>
      <c r="F72" s="242"/>
      <c r="G72" s="243"/>
      <c r="H72" s="36"/>
      <c r="I72" s="77">
        <v>65</v>
      </c>
      <c r="J72" s="36"/>
      <c r="L72" s="44">
        <f t="shared" si="2"/>
        <v>2</v>
      </c>
      <c r="M72" s="44" t="str">
        <f t="shared" si="1"/>
        <v/>
      </c>
    </row>
    <row r="73" spans="1:13" ht="21.95" customHeight="1" x14ac:dyDescent="0.25">
      <c r="A73" s="50">
        <v>66</v>
      </c>
      <c r="B73" s="243"/>
      <c r="C73" s="243"/>
      <c r="D73" s="243"/>
      <c r="E73" s="242"/>
      <c r="F73" s="242"/>
      <c r="G73" s="243"/>
      <c r="H73" s="36"/>
      <c r="I73" s="77">
        <v>66</v>
      </c>
      <c r="J73" s="36"/>
      <c r="L73" s="44">
        <f t="shared" ref="L73:L128" si="3">IF(ISBLANK(B73), 2, 1)</f>
        <v>2</v>
      </c>
      <c r="M73" s="44" t="str">
        <f t="shared" ref="M73:M128" si="4">IF(L73=1,A73,"")</f>
        <v/>
      </c>
    </row>
    <row r="74" spans="1:13" ht="21.95" customHeight="1" x14ac:dyDescent="0.25">
      <c r="A74" s="49">
        <v>67</v>
      </c>
      <c r="B74" s="243"/>
      <c r="C74" s="243"/>
      <c r="D74" s="243"/>
      <c r="E74" s="242"/>
      <c r="F74" s="242"/>
      <c r="G74" s="243"/>
      <c r="H74" s="36"/>
      <c r="I74" s="77">
        <v>67</v>
      </c>
      <c r="J74" s="36"/>
      <c r="L74" s="44">
        <f t="shared" si="3"/>
        <v>2</v>
      </c>
      <c r="M74" s="44" t="str">
        <f t="shared" si="4"/>
        <v/>
      </c>
    </row>
    <row r="75" spans="1:13" ht="21.95" customHeight="1" x14ac:dyDescent="0.25">
      <c r="A75" s="50">
        <v>68</v>
      </c>
      <c r="B75" s="243"/>
      <c r="C75" s="243"/>
      <c r="D75" s="243"/>
      <c r="E75" s="242"/>
      <c r="F75" s="242"/>
      <c r="G75" s="243"/>
      <c r="H75" s="36"/>
      <c r="I75" s="77">
        <v>68</v>
      </c>
      <c r="J75" s="36"/>
      <c r="L75" s="44">
        <f t="shared" si="3"/>
        <v>2</v>
      </c>
      <c r="M75" s="44" t="str">
        <f t="shared" si="4"/>
        <v/>
      </c>
    </row>
    <row r="76" spans="1:13" ht="21.95" customHeight="1" x14ac:dyDescent="0.25">
      <c r="A76" s="49">
        <v>69</v>
      </c>
      <c r="B76" s="243"/>
      <c r="C76" s="243"/>
      <c r="D76" s="243"/>
      <c r="E76" s="242"/>
      <c r="F76" s="242"/>
      <c r="G76" s="243"/>
      <c r="H76" s="36"/>
      <c r="I76" s="77">
        <v>69</v>
      </c>
      <c r="J76" s="36"/>
      <c r="L76" s="44">
        <f t="shared" si="3"/>
        <v>2</v>
      </c>
      <c r="M76" s="44" t="str">
        <f t="shared" si="4"/>
        <v/>
      </c>
    </row>
    <row r="77" spans="1:13" ht="21.95" customHeight="1" x14ac:dyDescent="0.25">
      <c r="A77" s="50">
        <v>70</v>
      </c>
      <c r="B77" s="243"/>
      <c r="C77" s="243"/>
      <c r="D77" s="243"/>
      <c r="E77" s="242"/>
      <c r="F77" s="242"/>
      <c r="G77" s="243"/>
      <c r="H77" s="36"/>
      <c r="I77" s="77">
        <v>70</v>
      </c>
      <c r="J77" s="36"/>
      <c r="L77" s="44">
        <f t="shared" si="3"/>
        <v>2</v>
      </c>
      <c r="M77" s="44" t="str">
        <f t="shared" si="4"/>
        <v/>
      </c>
    </row>
    <row r="78" spans="1:13" ht="21.95" customHeight="1" x14ac:dyDescent="0.25">
      <c r="A78" s="49">
        <v>71</v>
      </c>
      <c r="B78" s="243"/>
      <c r="C78" s="243"/>
      <c r="D78" s="243"/>
      <c r="E78" s="242"/>
      <c r="F78" s="242"/>
      <c r="G78" s="243"/>
      <c r="H78" s="36"/>
      <c r="I78" s="77">
        <v>71</v>
      </c>
      <c r="J78" s="36"/>
      <c r="L78" s="44">
        <f t="shared" si="3"/>
        <v>2</v>
      </c>
      <c r="M78" s="44" t="str">
        <f t="shared" si="4"/>
        <v/>
      </c>
    </row>
    <row r="79" spans="1:13" ht="21.95" customHeight="1" x14ac:dyDescent="0.25">
      <c r="A79" s="50">
        <v>72</v>
      </c>
      <c r="B79" s="243"/>
      <c r="C79" s="243"/>
      <c r="D79" s="243"/>
      <c r="E79" s="242"/>
      <c r="F79" s="242"/>
      <c r="G79" s="243"/>
      <c r="H79" s="36"/>
      <c r="I79" s="77">
        <v>72</v>
      </c>
      <c r="J79" s="36"/>
      <c r="L79" s="44">
        <f t="shared" si="3"/>
        <v>2</v>
      </c>
      <c r="M79" s="44" t="str">
        <f t="shared" si="4"/>
        <v/>
      </c>
    </row>
    <row r="80" spans="1:13" ht="21.95" customHeight="1" x14ac:dyDescent="0.25">
      <c r="A80" s="49">
        <v>73</v>
      </c>
      <c r="B80" s="243"/>
      <c r="C80" s="243"/>
      <c r="D80" s="243"/>
      <c r="E80" s="242"/>
      <c r="F80" s="242"/>
      <c r="G80" s="243"/>
      <c r="H80" s="36"/>
      <c r="I80" s="77">
        <v>73</v>
      </c>
      <c r="J80" s="36"/>
      <c r="L80" s="44">
        <f t="shared" si="3"/>
        <v>2</v>
      </c>
      <c r="M80" s="44" t="str">
        <f t="shared" si="4"/>
        <v/>
      </c>
    </row>
    <row r="81" spans="1:13" ht="21.95" customHeight="1" x14ac:dyDescent="0.25">
      <c r="A81" s="50">
        <v>74</v>
      </c>
      <c r="B81" s="243"/>
      <c r="C81" s="243"/>
      <c r="D81" s="243"/>
      <c r="E81" s="242"/>
      <c r="F81" s="242"/>
      <c r="G81" s="243"/>
      <c r="H81" s="36"/>
      <c r="I81" s="77">
        <v>74</v>
      </c>
      <c r="J81" s="36"/>
      <c r="L81" s="44">
        <f t="shared" si="3"/>
        <v>2</v>
      </c>
      <c r="M81" s="44" t="str">
        <f t="shared" si="4"/>
        <v/>
      </c>
    </row>
    <row r="82" spans="1:13" ht="21.95" customHeight="1" x14ac:dyDescent="0.25">
      <c r="A82" s="49">
        <v>75</v>
      </c>
      <c r="B82" s="243"/>
      <c r="C82" s="243"/>
      <c r="D82" s="243"/>
      <c r="E82" s="242"/>
      <c r="F82" s="242"/>
      <c r="G82" s="243"/>
      <c r="H82" s="36"/>
      <c r="I82" s="77">
        <v>75</v>
      </c>
      <c r="J82" s="36"/>
      <c r="L82" s="44">
        <f t="shared" si="3"/>
        <v>2</v>
      </c>
      <c r="M82" s="44" t="str">
        <f t="shared" si="4"/>
        <v/>
      </c>
    </row>
    <row r="83" spans="1:13" ht="21.95" customHeight="1" x14ac:dyDescent="0.25">
      <c r="A83" s="50">
        <v>76</v>
      </c>
      <c r="B83" s="243"/>
      <c r="C83" s="243"/>
      <c r="D83" s="243"/>
      <c r="E83" s="242"/>
      <c r="F83" s="242"/>
      <c r="G83" s="243"/>
      <c r="H83" s="36"/>
      <c r="I83" s="77">
        <v>76</v>
      </c>
      <c r="J83" s="36"/>
      <c r="L83" s="44">
        <f t="shared" si="3"/>
        <v>2</v>
      </c>
      <c r="M83" s="44" t="str">
        <f t="shared" si="4"/>
        <v/>
      </c>
    </row>
    <row r="84" spans="1:13" ht="21.95" customHeight="1" x14ac:dyDescent="0.25">
      <c r="A84" s="49">
        <v>77</v>
      </c>
      <c r="B84" s="243"/>
      <c r="C84" s="243"/>
      <c r="D84" s="243"/>
      <c r="E84" s="242"/>
      <c r="F84" s="242"/>
      <c r="G84" s="243"/>
      <c r="H84" s="36"/>
      <c r="I84" s="77">
        <v>77</v>
      </c>
      <c r="J84" s="36"/>
      <c r="L84" s="44">
        <f t="shared" si="3"/>
        <v>2</v>
      </c>
      <c r="M84" s="44" t="str">
        <f t="shared" si="4"/>
        <v/>
      </c>
    </row>
    <row r="85" spans="1:13" ht="21.95" customHeight="1" x14ac:dyDescent="0.25">
      <c r="A85" s="50">
        <v>78</v>
      </c>
      <c r="B85" s="243"/>
      <c r="C85" s="243"/>
      <c r="D85" s="243"/>
      <c r="E85" s="242"/>
      <c r="F85" s="242"/>
      <c r="G85" s="243"/>
      <c r="H85" s="36"/>
      <c r="I85" s="77">
        <v>78</v>
      </c>
      <c r="J85" s="36"/>
      <c r="L85" s="44">
        <f t="shared" si="3"/>
        <v>2</v>
      </c>
      <c r="M85" s="44" t="str">
        <f t="shared" si="4"/>
        <v/>
      </c>
    </row>
    <row r="86" spans="1:13" ht="21.95" customHeight="1" x14ac:dyDescent="0.25">
      <c r="A86" s="49">
        <v>79</v>
      </c>
      <c r="B86" s="243"/>
      <c r="C86" s="243"/>
      <c r="D86" s="243"/>
      <c r="E86" s="242"/>
      <c r="F86" s="242"/>
      <c r="G86" s="243"/>
      <c r="H86" s="36"/>
      <c r="I86" s="77">
        <v>79</v>
      </c>
      <c r="J86" s="36"/>
      <c r="L86" s="44">
        <f t="shared" si="3"/>
        <v>2</v>
      </c>
      <c r="M86" s="44" t="str">
        <f t="shared" si="4"/>
        <v/>
      </c>
    </row>
    <row r="87" spans="1:13" ht="21.95" customHeight="1" x14ac:dyDescent="0.25">
      <c r="A87" s="50">
        <v>80</v>
      </c>
      <c r="B87" s="243"/>
      <c r="C87" s="243"/>
      <c r="D87" s="243"/>
      <c r="E87" s="242"/>
      <c r="F87" s="242"/>
      <c r="G87" s="243"/>
      <c r="H87" s="36"/>
      <c r="I87" s="77">
        <v>80</v>
      </c>
      <c r="J87" s="36"/>
      <c r="L87" s="44">
        <f t="shared" si="3"/>
        <v>2</v>
      </c>
      <c r="M87" s="44" t="str">
        <f t="shared" si="4"/>
        <v/>
      </c>
    </row>
    <row r="88" spans="1:13" ht="21.95" customHeight="1" x14ac:dyDescent="0.25">
      <c r="A88" s="49">
        <v>81</v>
      </c>
      <c r="B88" s="243"/>
      <c r="C88" s="243"/>
      <c r="D88" s="243"/>
      <c r="E88" s="242"/>
      <c r="F88" s="242"/>
      <c r="G88" s="243"/>
      <c r="H88" s="36"/>
      <c r="I88" s="77">
        <v>81</v>
      </c>
      <c r="J88" s="36"/>
      <c r="L88" s="44">
        <f t="shared" si="3"/>
        <v>2</v>
      </c>
      <c r="M88" s="44" t="str">
        <f t="shared" si="4"/>
        <v/>
      </c>
    </row>
    <row r="89" spans="1:13" ht="21.95" customHeight="1" x14ac:dyDescent="0.25">
      <c r="A89" s="50">
        <v>82</v>
      </c>
      <c r="B89" s="243"/>
      <c r="C89" s="243"/>
      <c r="D89" s="243"/>
      <c r="E89" s="242"/>
      <c r="F89" s="242"/>
      <c r="G89" s="243"/>
      <c r="H89" s="36"/>
      <c r="I89" s="77">
        <v>82</v>
      </c>
      <c r="J89" s="36"/>
      <c r="L89" s="44">
        <f t="shared" si="3"/>
        <v>2</v>
      </c>
      <c r="M89" s="44" t="str">
        <f t="shared" si="4"/>
        <v/>
      </c>
    </row>
    <row r="90" spans="1:13" ht="21.95" customHeight="1" x14ac:dyDescent="0.25">
      <c r="A90" s="49">
        <v>83</v>
      </c>
      <c r="B90" s="243"/>
      <c r="C90" s="243"/>
      <c r="D90" s="243"/>
      <c r="E90" s="242"/>
      <c r="F90" s="242"/>
      <c r="G90" s="243"/>
      <c r="H90" s="36"/>
      <c r="I90" s="77">
        <v>83</v>
      </c>
      <c r="J90" s="36"/>
      <c r="L90" s="44">
        <f t="shared" si="3"/>
        <v>2</v>
      </c>
      <c r="M90" s="44" t="str">
        <f t="shared" si="4"/>
        <v/>
      </c>
    </row>
    <row r="91" spans="1:13" ht="21.95" customHeight="1" x14ac:dyDescent="0.25">
      <c r="A91" s="50">
        <v>84</v>
      </c>
      <c r="B91" s="243"/>
      <c r="C91" s="243"/>
      <c r="D91" s="243"/>
      <c r="E91" s="242"/>
      <c r="F91" s="242"/>
      <c r="G91" s="243"/>
      <c r="H91" s="36"/>
      <c r="I91" s="77">
        <v>84</v>
      </c>
      <c r="J91" s="36"/>
      <c r="L91" s="44">
        <f t="shared" si="3"/>
        <v>2</v>
      </c>
      <c r="M91" s="44" t="str">
        <f t="shared" si="4"/>
        <v/>
      </c>
    </row>
    <row r="92" spans="1:13" ht="21.95" customHeight="1" x14ac:dyDescent="0.25">
      <c r="A92" s="49">
        <v>85</v>
      </c>
      <c r="B92" s="243"/>
      <c r="C92" s="243"/>
      <c r="D92" s="243"/>
      <c r="E92" s="242"/>
      <c r="F92" s="242"/>
      <c r="G92" s="243"/>
      <c r="H92" s="36"/>
      <c r="I92" s="77">
        <v>85</v>
      </c>
      <c r="J92" s="36"/>
      <c r="L92" s="44">
        <f t="shared" si="3"/>
        <v>2</v>
      </c>
      <c r="M92" s="44" t="str">
        <f t="shared" si="4"/>
        <v/>
      </c>
    </row>
    <row r="93" spans="1:13" ht="21.95" customHeight="1" x14ac:dyDescent="0.25">
      <c r="A93" s="50">
        <v>86</v>
      </c>
      <c r="B93" s="243"/>
      <c r="C93" s="243"/>
      <c r="D93" s="243"/>
      <c r="E93" s="242"/>
      <c r="F93" s="242"/>
      <c r="G93" s="243"/>
      <c r="H93" s="36"/>
      <c r="I93" s="77">
        <v>86</v>
      </c>
      <c r="J93" s="36"/>
      <c r="L93" s="44">
        <f t="shared" si="3"/>
        <v>2</v>
      </c>
      <c r="M93" s="44" t="str">
        <f t="shared" si="4"/>
        <v/>
      </c>
    </row>
    <row r="94" spans="1:13" ht="21.95" customHeight="1" x14ac:dyDescent="0.25">
      <c r="A94" s="49">
        <v>87</v>
      </c>
      <c r="B94" s="243"/>
      <c r="C94" s="243"/>
      <c r="D94" s="243"/>
      <c r="E94" s="242"/>
      <c r="F94" s="242"/>
      <c r="G94" s="243"/>
      <c r="H94" s="36"/>
      <c r="I94" s="77">
        <v>87</v>
      </c>
      <c r="J94" s="36"/>
      <c r="L94" s="44">
        <f t="shared" si="3"/>
        <v>2</v>
      </c>
      <c r="M94" s="44" t="str">
        <f t="shared" si="4"/>
        <v/>
      </c>
    </row>
    <row r="95" spans="1:13" ht="21.95" customHeight="1" x14ac:dyDescent="0.25">
      <c r="A95" s="50">
        <v>88</v>
      </c>
      <c r="B95" s="243"/>
      <c r="C95" s="243"/>
      <c r="D95" s="243"/>
      <c r="E95" s="242"/>
      <c r="F95" s="242"/>
      <c r="G95" s="243"/>
      <c r="H95" s="36"/>
      <c r="I95" s="77">
        <v>88</v>
      </c>
      <c r="J95" s="36"/>
      <c r="L95" s="44">
        <f t="shared" si="3"/>
        <v>2</v>
      </c>
      <c r="M95" s="44" t="str">
        <f t="shared" si="4"/>
        <v/>
      </c>
    </row>
    <row r="96" spans="1:13" ht="21.95" customHeight="1" x14ac:dyDescent="0.25">
      <c r="A96" s="49">
        <v>89</v>
      </c>
      <c r="B96" s="243"/>
      <c r="C96" s="243"/>
      <c r="D96" s="243"/>
      <c r="E96" s="242"/>
      <c r="F96" s="242"/>
      <c r="G96" s="243"/>
      <c r="H96" s="36"/>
      <c r="I96" s="77">
        <v>89</v>
      </c>
      <c r="J96" s="36"/>
      <c r="L96" s="44">
        <f t="shared" si="3"/>
        <v>2</v>
      </c>
      <c r="M96" s="44" t="str">
        <f t="shared" si="4"/>
        <v/>
      </c>
    </row>
    <row r="97" spans="1:13" ht="21.95" customHeight="1" x14ac:dyDescent="0.25">
      <c r="A97" s="50">
        <v>90</v>
      </c>
      <c r="B97" s="243"/>
      <c r="C97" s="243"/>
      <c r="D97" s="243"/>
      <c r="E97" s="242"/>
      <c r="F97" s="242"/>
      <c r="G97" s="243"/>
      <c r="H97" s="36"/>
      <c r="I97" s="77">
        <v>90</v>
      </c>
      <c r="J97" s="36"/>
      <c r="K97" s="170" t="s">
        <v>163</v>
      </c>
      <c r="L97" s="44">
        <f t="shared" si="3"/>
        <v>2</v>
      </c>
      <c r="M97" s="44" t="str">
        <f t="shared" si="4"/>
        <v/>
      </c>
    </row>
    <row r="98" spans="1:13" ht="21.95" customHeight="1" x14ac:dyDescent="0.25">
      <c r="A98" s="49">
        <v>91</v>
      </c>
      <c r="B98" s="243"/>
      <c r="C98" s="243"/>
      <c r="D98" s="243"/>
      <c r="E98" s="242"/>
      <c r="F98" s="242"/>
      <c r="G98" s="243"/>
      <c r="H98" s="36"/>
      <c r="I98" s="77">
        <v>91</v>
      </c>
      <c r="J98" s="36"/>
      <c r="L98" s="44">
        <f t="shared" si="3"/>
        <v>2</v>
      </c>
      <c r="M98" s="44" t="str">
        <f t="shared" si="4"/>
        <v/>
      </c>
    </row>
    <row r="99" spans="1:13" ht="21.95" customHeight="1" x14ac:dyDescent="0.25">
      <c r="A99" s="50">
        <v>92</v>
      </c>
      <c r="B99" s="243"/>
      <c r="C99" s="243"/>
      <c r="D99" s="243"/>
      <c r="E99" s="242"/>
      <c r="F99" s="242"/>
      <c r="G99" s="243"/>
      <c r="H99" s="36"/>
      <c r="I99" s="77">
        <v>92</v>
      </c>
      <c r="J99" s="36"/>
      <c r="L99" s="44">
        <f t="shared" si="3"/>
        <v>2</v>
      </c>
      <c r="M99" s="44" t="str">
        <f t="shared" si="4"/>
        <v/>
      </c>
    </row>
    <row r="100" spans="1:13" ht="21.95" customHeight="1" x14ac:dyDescent="0.25">
      <c r="A100" s="49">
        <v>93</v>
      </c>
      <c r="B100" s="243"/>
      <c r="C100" s="243"/>
      <c r="D100" s="243"/>
      <c r="E100" s="242"/>
      <c r="F100" s="242"/>
      <c r="G100" s="243"/>
      <c r="H100" s="36"/>
      <c r="I100" s="77">
        <v>93</v>
      </c>
      <c r="J100" s="36"/>
      <c r="L100" s="44">
        <f t="shared" si="3"/>
        <v>2</v>
      </c>
      <c r="M100" s="44" t="str">
        <f t="shared" si="4"/>
        <v/>
      </c>
    </row>
    <row r="101" spans="1:13" ht="21.95" customHeight="1" x14ac:dyDescent="0.25">
      <c r="A101" s="50">
        <v>94</v>
      </c>
      <c r="B101" s="243"/>
      <c r="C101" s="243"/>
      <c r="D101" s="243"/>
      <c r="E101" s="242"/>
      <c r="F101" s="242"/>
      <c r="G101" s="243"/>
      <c r="H101" s="36"/>
      <c r="I101" s="77">
        <v>94</v>
      </c>
      <c r="J101" s="36"/>
      <c r="L101" s="44">
        <f t="shared" si="3"/>
        <v>2</v>
      </c>
      <c r="M101" s="44" t="str">
        <f t="shared" si="4"/>
        <v/>
      </c>
    </row>
    <row r="102" spans="1:13" ht="21.95" customHeight="1" x14ac:dyDescent="0.25">
      <c r="A102" s="49">
        <v>95</v>
      </c>
      <c r="B102" s="243"/>
      <c r="C102" s="243"/>
      <c r="D102" s="243"/>
      <c r="E102" s="242"/>
      <c r="F102" s="242"/>
      <c r="G102" s="243"/>
      <c r="H102" s="36"/>
      <c r="I102" s="77">
        <v>95</v>
      </c>
      <c r="J102" s="36"/>
      <c r="L102" s="44">
        <f t="shared" si="3"/>
        <v>2</v>
      </c>
      <c r="M102" s="44" t="str">
        <f t="shared" si="4"/>
        <v/>
      </c>
    </row>
    <row r="103" spans="1:13" ht="21.95" customHeight="1" x14ac:dyDescent="0.25">
      <c r="A103" s="46">
        <v>96</v>
      </c>
      <c r="B103" s="243"/>
      <c r="C103" s="243"/>
      <c r="D103" s="243"/>
      <c r="E103" s="242"/>
      <c r="F103" s="242"/>
      <c r="G103" s="243"/>
      <c r="H103" s="37"/>
      <c r="I103" s="78">
        <v>96</v>
      </c>
      <c r="J103" s="37"/>
      <c r="L103" s="44">
        <f t="shared" si="3"/>
        <v>2</v>
      </c>
      <c r="M103" s="44" t="str">
        <f t="shared" si="4"/>
        <v/>
      </c>
    </row>
    <row r="104" spans="1:13" ht="21.95" customHeight="1" x14ac:dyDescent="0.25">
      <c r="A104" s="51">
        <v>97</v>
      </c>
      <c r="B104" s="243"/>
      <c r="C104" s="243"/>
      <c r="D104" s="243"/>
      <c r="E104" s="242"/>
      <c r="F104" s="242"/>
      <c r="G104" s="243"/>
      <c r="H104" s="37"/>
      <c r="I104" s="78">
        <v>97</v>
      </c>
      <c r="J104" s="37"/>
      <c r="L104" s="44">
        <f t="shared" si="3"/>
        <v>2</v>
      </c>
      <c r="M104" s="44" t="str">
        <f t="shared" si="4"/>
        <v/>
      </c>
    </row>
    <row r="105" spans="1:13" ht="21.95" customHeight="1" x14ac:dyDescent="0.25">
      <c r="A105" s="46">
        <v>98</v>
      </c>
      <c r="B105" s="243"/>
      <c r="C105" s="243"/>
      <c r="D105" s="243"/>
      <c r="E105" s="242"/>
      <c r="F105" s="242"/>
      <c r="G105" s="243"/>
      <c r="H105" s="37"/>
      <c r="I105" s="78">
        <v>98</v>
      </c>
      <c r="J105" s="37"/>
      <c r="L105" s="44">
        <f t="shared" si="3"/>
        <v>2</v>
      </c>
      <c r="M105" s="44" t="str">
        <f t="shared" si="4"/>
        <v/>
      </c>
    </row>
    <row r="106" spans="1:13" ht="21.95" customHeight="1" x14ac:dyDescent="0.25">
      <c r="A106" s="46">
        <v>99</v>
      </c>
      <c r="B106" s="243"/>
      <c r="C106" s="243"/>
      <c r="D106" s="243"/>
      <c r="E106" s="242"/>
      <c r="F106" s="242"/>
      <c r="G106" s="243"/>
      <c r="H106" s="37"/>
      <c r="I106" s="78">
        <v>99</v>
      </c>
      <c r="J106" s="37"/>
      <c r="L106" s="44">
        <f t="shared" si="3"/>
        <v>2</v>
      </c>
      <c r="M106" s="44" t="str">
        <f t="shared" si="4"/>
        <v/>
      </c>
    </row>
    <row r="107" spans="1:13" ht="21.95" customHeight="1" x14ac:dyDescent="0.25">
      <c r="A107" s="51">
        <v>100</v>
      </c>
      <c r="B107" s="243"/>
      <c r="C107" s="243"/>
      <c r="D107" s="243"/>
      <c r="E107" s="242"/>
      <c r="F107" s="242"/>
      <c r="G107" s="243"/>
      <c r="H107" s="37"/>
      <c r="I107" s="78">
        <v>100</v>
      </c>
      <c r="J107" s="37"/>
      <c r="L107" s="44">
        <f t="shared" si="3"/>
        <v>2</v>
      </c>
      <c r="M107" s="44" t="str">
        <f t="shared" si="4"/>
        <v/>
      </c>
    </row>
    <row r="108" spans="1:13" ht="21.95" customHeight="1" x14ac:dyDescent="0.25">
      <c r="A108" s="46">
        <v>101</v>
      </c>
      <c r="B108" s="243"/>
      <c r="C108" s="243"/>
      <c r="D108" s="243"/>
      <c r="E108" s="242"/>
      <c r="F108" s="242"/>
      <c r="G108" s="243"/>
      <c r="H108" s="37"/>
      <c r="I108" s="78">
        <v>101</v>
      </c>
      <c r="J108" s="37"/>
      <c r="L108" s="44">
        <f t="shared" si="3"/>
        <v>2</v>
      </c>
      <c r="M108" s="44" t="str">
        <f t="shared" si="4"/>
        <v/>
      </c>
    </row>
    <row r="109" spans="1:13" ht="21.95" customHeight="1" x14ac:dyDescent="0.25">
      <c r="A109" s="46">
        <v>102</v>
      </c>
      <c r="B109" s="243"/>
      <c r="C109" s="243"/>
      <c r="D109" s="243"/>
      <c r="E109" s="242"/>
      <c r="F109" s="242"/>
      <c r="G109" s="243"/>
      <c r="H109" s="37"/>
      <c r="I109" s="78">
        <v>102</v>
      </c>
      <c r="J109" s="37"/>
      <c r="L109" s="44">
        <f t="shared" si="3"/>
        <v>2</v>
      </c>
      <c r="M109" s="44" t="str">
        <f t="shared" si="4"/>
        <v/>
      </c>
    </row>
    <row r="110" spans="1:13" ht="21.95" customHeight="1" x14ac:dyDescent="0.25">
      <c r="A110" s="51">
        <v>103</v>
      </c>
      <c r="B110" s="243"/>
      <c r="C110" s="243"/>
      <c r="D110" s="243"/>
      <c r="E110" s="242"/>
      <c r="F110" s="242"/>
      <c r="G110" s="243"/>
      <c r="H110" s="37"/>
      <c r="I110" s="78">
        <v>103</v>
      </c>
      <c r="J110" s="37"/>
      <c r="L110" s="44">
        <f t="shared" si="3"/>
        <v>2</v>
      </c>
      <c r="M110" s="44" t="str">
        <f t="shared" si="4"/>
        <v/>
      </c>
    </row>
    <row r="111" spans="1:13" ht="21.95" customHeight="1" x14ac:dyDescent="0.25">
      <c r="A111" s="46">
        <v>104</v>
      </c>
      <c r="B111" s="243"/>
      <c r="C111" s="243"/>
      <c r="D111" s="243"/>
      <c r="E111" s="242"/>
      <c r="F111" s="242"/>
      <c r="G111" s="243"/>
      <c r="H111" s="37"/>
      <c r="I111" s="78">
        <v>104</v>
      </c>
      <c r="J111" s="37"/>
      <c r="L111" s="44">
        <f t="shared" si="3"/>
        <v>2</v>
      </c>
      <c r="M111" s="44" t="str">
        <f t="shared" si="4"/>
        <v/>
      </c>
    </row>
    <row r="112" spans="1:13" ht="21.95" customHeight="1" x14ac:dyDescent="0.25">
      <c r="A112" s="51">
        <v>105</v>
      </c>
      <c r="B112" s="243"/>
      <c r="C112" s="243"/>
      <c r="D112" s="243"/>
      <c r="E112" s="242"/>
      <c r="F112" s="242"/>
      <c r="G112" s="243"/>
      <c r="H112" s="36"/>
      <c r="I112" s="78">
        <v>105</v>
      </c>
      <c r="J112" s="36"/>
      <c r="L112" s="44">
        <f t="shared" si="3"/>
        <v>2</v>
      </c>
      <c r="M112" s="44" t="str">
        <f t="shared" si="4"/>
        <v/>
      </c>
    </row>
    <row r="113" spans="1:13" ht="21.95" customHeight="1" x14ac:dyDescent="0.25">
      <c r="A113" s="46">
        <v>106</v>
      </c>
      <c r="B113" s="243"/>
      <c r="C113" s="243"/>
      <c r="D113" s="243"/>
      <c r="E113" s="242"/>
      <c r="F113" s="242"/>
      <c r="G113" s="243"/>
      <c r="H113" s="36"/>
      <c r="I113" s="78">
        <v>106</v>
      </c>
      <c r="J113" s="36"/>
      <c r="L113" s="44">
        <f t="shared" si="3"/>
        <v>2</v>
      </c>
      <c r="M113" s="44" t="str">
        <f t="shared" si="4"/>
        <v/>
      </c>
    </row>
    <row r="114" spans="1:13" ht="21.95" customHeight="1" x14ac:dyDescent="0.25">
      <c r="A114" s="51">
        <v>107</v>
      </c>
      <c r="B114" s="243"/>
      <c r="C114" s="243"/>
      <c r="D114" s="243"/>
      <c r="E114" s="242"/>
      <c r="F114" s="242"/>
      <c r="G114" s="243"/>
      <c r="H114" s="36"/>
      <c r="I114" s="78">
        <v>107</v>
      </c>
      <c r="J114" s="36"/>
      <c r="L114" s="44">
        <f t="shared" si="3"/>
        <v>2</v>
      </c>
      <c r="M114" s="44" t="str">
        <f t="shared" si="4"/>
        <v/>
      </c>
    </row>
    <row r="115" spans="1:13" ht="21.95" customHeight="1" x14ac:dyDescent="0.25">
      <c r="A115" s="46">
        <v>108</v>
      </c>
      <c r="B115" s="243"/>
      <c r="C115" s="243"/>
      <c r="D115" s="243"/>
      <c r="E115" s="242"/>
      <c r="F115" s="242"/>
      <c r="G115" s="243"/>
      <c r="H115" s="36"/>
      <c r="I115" s="78">
        <v>108</v>
      </c>
      <c r="J115" s="36"/>
      <c r="L115" s="44">
        <f t="shared" si="3"/>
        <v>2</v>
      </c>
      <c r="M115" s="44" t="str">
        <f t="shared" si="4"/>
        <v/>
      </c>
    </row>
    <row r="116" spans="1:13" ht="21.95" customHeight="1" x14ac:dyDescent="0.25">
      <c r="A116" s="51">
        <v>109</v>
      </c>
      <c r="B116" s="243"/>
      <c r="C116" s="243"/>
      <c r="D116" s="243"/>
      <c r="E116" s="242"/>
      <c r="F116" s="242"/>
      <c r="G116" s="243"/>
      <c r="H116" s="36"/>
      <c r="I116" s="78">
        <v>109</v>
      </c>
      <c r="J116" s="36"/>
      <c r="L116" s="44">
        <f t="shared" si="3"/>
        <v>2</v>
      </c>
      <c r="M116" s="44" t="str">
        <f t="shared" si="4"/>
        <v/>
      </c>
    </row>
    <row r="117" spans="1:13" ht="21.95" customHeight="1" x14ac:dyDescent="0.25">
      <c r="A117" s="46">
        <v>110</v>
      </c>
      <c r="B117" s="243"/>
      <c r="C117" s="243"/>
      <c r="D117" s="243"/>
      <c r="E117" s="242"/>
      <c r="F117" s="242"/>
      <c r="G117" s="243"/>
      <c r="H117" s="36"/>
      <c r="I117" s="78">
        <v>110</v>
      </c>
      <c r="J117" s="36"/>
      <c r="L117" s="44">
        <f t="shared" si="3"/>
        <v>2</v>
      </c>
      <c r="M117" s="44" t="str">
        <f t="shared" si="4"/>
        <v/>
      </c>
    </row>
    <row r="118" spans="1:13" ht="21.95" customHeight="1" x14ac:dyDescent="0.25">
      <c r="A118" s="51">
        <v>111</v>
      </c>
      <c r="B118" s="243"/>
      <c r="C118" s="243"/>
      <c r="D118" s="243"/>
      <c r="E118" s="242"/>
      <c r="F118" s="242"/>
      <c r="G118" s="243"/>
      <c r="H118" s="36"/>
      <c r="I118" s="78">
        <v>111</v>
      </c>
      <c r="J118" s="36"/>
      <c r="L118" s="44">
        <f t="shared" si="3"/>
        <v>2</v>
      </c>
      <c r="M118" s="44" t="str">
        <f t="shared" si="4"/>
        <v/>
      </c>
    </row>
    <row r="119" spans="1:13" ht="21.95" customHeight="1" x14ac:dyDescent="0.25">
      <c r="A119" s="46">
        <v>112</v>
      </c>
      <c r="B119" s="243"/>
      <c r="C119" s="243"/>
      <c r="D119" s="243"/>
      <c r="E119" s="242"/>
      <c r="F119" s="242"/>
      <c r="G119" s="243"/>
      <c r="H119" s="36"/>
      <c r="I119" s="78">
        <v>112</v>
      </c>
      <c r="J119" s="36"/>
      <c r="L119" s="44">
        <f t="shared" si="3"/>
        <v>2</v>
      </c>
      <c r="M119" s="44" t="str">
        <f t="shared" si="4"/>
        <v/>
      </c>
    </row>
    <row r="120" spans="1:13" ht="21.95" customHeight="1" x14ac:dyDescent="0.25">
      <c r="A120" s="51">
        <v>113</v>
      </c>
      <c r="B120" s="243"/>
      <c r="C120" s="243"/>
      <c r="D120" s="243"/>
      <c r="E120" s="242"/>
      <c r="F120" s="242"/>
      <c r="G120" s="243"/>
      <c r="H120" s="36"/>
      <c r="I120" s="78">
        <v>113</v>
      </c>
      <c r="J120" s="36"/>
      <c r="L120" s="44">
        <f t="shared" si="3"/>
        <v>2</v>
      </c>
      <c r="M120" s="44" t="str">
        <f t="shared" si="4"/>
        <v/>
      </c>
    </row>
    <row r="121" spans="1:13" ht="21.95" customHeight="1" x14ac:dyDescent="0.25">
      <c r="A121" s="46">
        <v>114</v>
      </c>
      <c r="B121" s="243"/>
      <c r="C121" s="243"/>
      <c r="D121" s="243"/>
      <c r="E121" s="242"/>
      <c r="F121" s="242"/>
      <c r="G121" s="243"/>
      <c r="H121" s="36"/>
      <c r="I121" s="78">
        <v>114</v>
      </c>
      <c r="J121" s="36"/>
      <c r="L121" s="44">
        <f t="shared" si="3"/>
        <v>2</v>
      </c>
      <c r="M121" s="44" t="str">
        <f t="shared" si="4"/>
        <v/>
      </c>
    </row>
    <row r="122" spans="1:13" ht="21.95" customHeight="1" x14ac:dyDescent="0.25">
      <c r="A122" s="51">
        <v>115</v>
      </c>
      <c r="B122" s="243"/>
      <c r="C122" s="243"/>
      <c r="D122" s="243"/>
      <c r="E122" s="242"/>
      <c r="F122" s="242"/>
      <c r="G122" s="243"/>
      <c r="H122" s="36"/>
      <c r="I122" s="78">
        <v>115</v>
      </c>
      <c r="J122" s="36"/>
      <c r="L122" s="44">
        <f t="shared" si="3"/>
        <v>2</v>
      </c>
      <c r="M122" s="44" t="str">
        <f t="shared" si="4"/>
        <v/>
      </c>
    </row>
    <row r="123" spans="1:13" ht="21.95" customHeight="1" x14ac:dyDescent="0.25">
      <c r="A123" s="46">
        <v>116</v>
      </c>
      <c r="B123" s="243"/>
      <c r="C123" s="243"/>
      <c r="D123" s="243"/>
      <c r="E123" s="242"/>
      <c r="F123" s="242"/>
      <c r="G123" s="243"/>
      <c r="H123" s="36"/>
      <c r="I123" s="78">
        <v>116</v>
      </c>
      <c r="J123" s="36"/>
      <c r="L123" s="44">
        <f t="shared" si="3"/>
        <v>2</v>
      </c>
      <c r="M123" s="44" t="str">
        <f t="shared" si="4"/>
        <v/>
      </c>
    </row>
    <row r="124" spans="1:13" ht="21.95" customHeight="1" x14ac:dyDescent="0.25">
      <c r="A124" s="51">
        <v>117</v>
      </c>
      <c r="B124" s="243"/>
      <c r="C124" s="243"/>
      <c r="D124" s="243"/>
      <c r="E124" s="242"/>
      <c r="F124" s="242"/>
      <c r="G124" s="243"/>
      <c r="H124" s="36"/>
      <c r="I124" s="78">
        <v>117</v>
      </c>
      <c r="J124" s="36"/>
      <c r="L124" s="44">
        <f t="shared" si="3"/>
        <v>2</v>
      </c>
      <c r="M124" s="44" t="str">
        <f t="shared" si="4"/>
        <v/>
      </c>
    </row>
    <row r="125" spans="1:13" ht="21.95" customHeight="1" x14ac:dyDescent="0.25">
      <c r="A125" s="46">
        <v>118</v>
      </c>
      <c r="B125" s="243"/>
      <c r="C125" s="243"/>
      <c r="D125" s="243"/>
      <c r="E125" s="242"/>
      <c r="F125" s="242"/>
      <c r="G125" s="243"/>
      <c r="H125" s="36"/>
      <c r="I125" s="78">
        <v>118</v>
      </c>
      <c r="J125" s="36"/>
      <c r="L125" s="44">
        <f t="shared" si="3"/>
        <v>2</v>
      </c>
      <c r="M125" s="44" t="str">
        <f t="shared" si="4"/>
        <v/>
      </c>
    </row>
    <row r="126" spans="1:13" ht="21.95" customHeight="1" x14ac:dyDescent="0.25">
      <c r="A126" s="51">
        <v>119</v>
      </c>
      <c r="B126" s="243"/>
      <c r="C126" s="243"/>
      <c r="D126" s="243"/>
      <c r="E126" s="242"/>
      <c r="F126" s="242"/>
      <c r="G126" s="243"/>
      <c r="H126" s="36"/>
      <c r="I126" s="78">
        <v>119</v>
      </c>
      <c r="J126" s="36"/>
      <c r="L126" s="44">
        <f t="shared" si="3"/>
        <v>2</v>
      </c>
      <c r="M126" s="44" t="str">
        <f t="shared" si="4"/>
        <v/>
      </c>
    </row>
    <row r="127" spans="1:13" ht="21.95" customHeight="1" x14ac:dyDescent="0.25">
      <c r="A127" s="46">
        <v>120</v>
      </c>
      <c r="B127" s="243"/>
      <c r="C127" s="243"/>
      <c r="D127" s="243"/>
      <c r="E127" s="242"/>
      <c r="F127" s="242"/>
      <c r="G127" s="243"/>
      <c r="H127" s="36"/>
      <c r="I127" s="78">
        <v>120</v>
      </c>
      <c r="J127" s="36"/>
      <c r="L127" s="44">
        <f t="shared" si="3"/>
        <v>2</v>
      </c>
      <c r="M127" s="44" t="str">
        <f t="shared" si="4"/>
        <v/>
      </c>
    </row>
    <row r="128" spans="1:13" ht="21.95" customHeight="1" x14ac:dyDescent="0.25">
      <c r="A128" s="51">
        <v>121</v>
      </c>
      <c r="B128" s="243"/>
      <c r="C128" s="243"/>
      <c r="D128" s="243"/>
      <c r="E128" s="242"/>
      <c r="F128" s="242"/>
      <c r="G128" s="243"/>
      <c r="H128" s="36"/>
      <c r="I128" s="78">
        <v>121</v>
      </c>
      <c r="J128" s="36"/>
      <c r="L128" s="44">
        <f t="shared" si="3"/>
        <v>2</v>
      </c>
      <c r="M128" s="44" t="str">
        <f t="shared" si="4"/>
        <v/>
      </c>
    </row>
    <row r="129" spans="1:13" ht="21.95" customHeight="1" x14ac:dyDescent="0.25">
      <c r="A129" s="46">
        <v>122</v>
      </c>
      <c r="B129" s="243"/>
      <c r="C129" s="243"/>
      <c r="D129" s="243"/>
      <c r="E129" s="242"/>
      <c r="F129" s="242"/>
      <c r="G129" s="243"/>
      <c r="H129" s="36"/>
      <c r="I129" s="78">
        <v>122</v>
      </c>
      <c r="J129" s="36"/>
      <c r="L129" s="44">
        <f t="shared" ref="L129:L192" si="5">IF(ISBLANK(B129), 2, 1)</f>
        <v>2</v>
      </c>
      <c r="M129" s="44" t="str">
        <f t="shared" ref="M129:M192" si="6">IF(L129=1,A129,"")</f>
        <v/>
      </c>
    </row>
    <row r="130" spans="1:13" ht="21.95" customHeight="1" x14ac:dyDescent="0.25">
      <c r="A130" s="51">
        <v>123</v>
      </c>
      <c r="B130" s="243"/>
      <c r="C130" s="243"/>
      <c r="D130" s="243"/>
      <c r="E130" s="242"/>
      <c r="F130" s="242"/>
      <c r="G130" s="243"/>
      <c r="H130" s="36"/>
      <c r="I130" s="78">
        <v>123</v>
      </c>
      <c r="J130" s="36"/>
      <c r="L130" s="44">
        <f t="shared" si="5"/>
        <v>2</v>
      </c>
      <c r="M130" s="44" t="str">
        <f t="shared" si="6"/>
        <v/>
      </c>
    </row>
    <row r="131" spans="1:13" ht="21.95" customHeight="1" x14ac:dyDescent="0.25">
      <c r="A131" s="46">
        <v>124</v>
      </c>
      <c r="B131" s="243"/>
      <c r="C131" s="243"/>
      <c r="D131" s="243"/>
      <c r="E131" s="242"/>
      <c r="F131" s="242"/>
      <c r="G131" s="243"/>
      <c r="H131" s="36"/>
      <c r="I131" s="78">
        <v>124</v>
      </c>
      <c r="J131" s="36"/>
      <c r="L131" s="44">
        <f t="shared" si="5"/>
        <v>2</v>
      </c>
      <c r="M131" s="44" t="str">
        <f t="shared" si="6"/>
        <v/>
      </c>
    </row>
    <row r="132" spans="1:13" ht="21.95" customHeight="1" x14ac:dyDescent="0.25">
      <c r="A132" s="51">
        <v>125</v>
      </c>
      <c r="B132" s="243"/>
      <c r="C132" s="243"/>
      <c r="D132" s="243"/>
      <c r="E132" s="242"/>
      <c r="F132" s="242"/>
      <c r="G132" s="243"/>
      <c r="H132" s="36"/>
      <c r="I132" s="78">
        <v>125</v>
      </c>
      <c r="J132" s="36"/>
      <c r="L132" s="44">
        <f t="shared" si="5"/>
        <v>2</v>
      </c>
      <c r="M132" s="44" t="str">
        <f t="shared" si="6"/>
        <v/>
      </c>
    </row>
    <row r="133" spans="1:13" ht="21.95" customHeight="1" x14ac:dyDescent="0.25">
      <c r="A133" s="46">
        <v>126</v>
      </c>
      <c r="B133" s="243"/>
      <c r="C133" s="243"/>
      <c r="D133" s="243"/>
      <c r="E133" s="242"/>
      <c r="F133" s="242"/>
      <c r="G133" s="243"/>
      <c r="H133" s="36"/>
      <c r="I133" s="78">
        <v>126</v>
      </c>
      <c r="J133" s="36"/>
      <c r="L133" s="44">
        <f t="shared" si="5"/>
        <v>2</v>
      </c>
      <c r="M133" s="44" t="str">
        <f t="shared" si="6"/>
        <v/>
      </c>
    </row>
    <row r="134" spans="1:13" ht="21.95" customHeight="1" x14ac:dyDescent="0.25">
      <c r="A134" s="51">
        <v>127</v>
      </c>
      <c r="B134" s="243"/>
      <c r="C134" s="243"/>
      <c r="D134" s="243"/>
      <c r="E134" s="242"/>
      <c r="F134" s="242"/>
      <c r="G134" s="243"/>
      <c r="H134" s="36"/>
      <c r="I134" s="78">
        <v>127</v>
      </c>
      <c r="J134" s="36"/>
      <c r="L134" s="44">
        <f t="shared" si="5"/>
        <v>2</v>
      </c>
      <c r="M134" s="44" t="str">
        <f t="shared" si="6"/>
        <v/>
      </c>
    </row>
    <row r="135" spans="1:13" ht="21.95" customHeight="1" x14ac:dyDescent="0.25">
      <c r="A135" s="46">
        <v>128</v>
      </c>
      <c r="B135" s="243"/>
      <c r="C135" s="243"/>
      <c r="D135" s="243"/>
      <c r="E135" s="242"/>
      <c r="F135" s="242"/>
      <c r="G135" s="243"/>
      <c r="H135" s="36"/>
      <c r="I135" s="78">
        <v>128</v>
      </c>
      <c r="J135" s="36"/>
      <c r="L135" s="44">
        <f t="shared" si="5"/>
        <v>2</v>
      </c>
      <c r="M135" s="44" t="str">
        <f t="shared" si="6"/>
        <v/>
      </c>
    </row>
    <row r="136" spans="1:13" ht="21.95" customHeight="1" x14ac:dyDescent="0.25">
      <c r="A136" s="51">
        <v>129</v>
      </c>
      <c r="B136" s="243"/>
      <c r="C136" s="243"/>
      <c r="D136" s="243"/>
      <c r="E136" s="242"/>
      <c r="F136" s="242"/>
      <c r="G136" s="243"/>
      <c r="H136" s="36"/>
      <c r="I136" s="78">
        <v>129</v>
      </c>
      <c r="J136" s="36"/>
      <c r="L136" s="44">
        <f t="shared" si="5"/>
        <v>2</v>
      </c>
      <c r="M136" s="44" t="str">
        <f t="shared" si="6"/>
        <v/>
      </c>
    </row>
    <row r="137" spans="1:13" ht="21.95" customHeight="1" x14ac:dyDescent="0.25">
      <c r="A137" s="46">
        <v>130</v>
      </c>
      <c r="B137" s="243"/>
      <c r="C137" s="243"/>
      <c r="D137" s="243"/>
      <c r="E137" s="242"/>
      <c r="F137" s="242"/>
      <c r="G137" s="243"/>
      <c r="H137" s="36"/>
      <c r="I137" s="78">
        <v>130</v>
      </c>
      <c r="J137" s="36"/>
      <c r="L137" s="44">
        <f t="shared" si="5"/>
        <v>2</v>
      </c>
      <c r="M137" s="44" t="str">
        <f t="shared" si="6"/>
        <v/>
      </c>
    </row>
    <row r="138" spans="1:13" ht="21.95" customHeight="1" x14ac:dyDescent="0.25">
      <c r="A138" s="51">
        <v>131</v>
      </c>
      <c r="B138" s="243"/>
      <c r="C138" s="243"/>
      <c r="D138" s="243"/>
      <c r="E138" s="242"/>
      <c r="F138" s="242"/>
      <c r="G138" s="243"/>
      <c r="H138" s="36"/>
      <c r="I138" s="78">
        <v>131</v>
      </c>
      <c r="J138" s="36"/>
      <c r="L138" s="44">
        <f t="shared" si="5"/>
        <v>2</v>
      </c>
      <c r="M138" s="44" t="str">
        <f t="shared" si="6"/>
        <v/>
      </c>
    </row>
    <row r="139" spans="1:13" ht="21.95" customHeight="1" x14ac:dyDescent="0.25">
      <c r="A139" s="46">
        <v>132</v>
      </c>
      <c r="B139" s="243"/>
      <c r="C139" s="243"/>
      <c r="D139" s="243"/>
      <c r="E139" s="242"/>
      <c r="F139" s="242"/>
      <c r="G139" s="243"/>
      <c r="H139" s="36"/>
      <c r="I139" s="78">
        <v>132</v>
      </c>
      <c r="J139" s="36"/>
      <c r="L139" s="44">
        <f t="shared" si="5"/>
        <v>2</v>
      </c>
      <c r="M139" s="44" t="str">
        <f t="shared" si="6"/>
        <v/>
      </c>
    </row>
    <row r="140" spans="1:13" ht="21.95" customHeight="1" x14ac:dyDescent="0.25">
      <c r="A140" s="51">
        <v>133</v>
      </c>
      <c r="B140" s="243"/>
      <c r="C140" s="243"/>
      <c r="D140" s="243"/>
      <c r="E140" s="242"/>
      <c r="F140" s="242"/>
      <c r="G140" s="243"/>
      <c r="H140" s="36"/>
      <c r="I140" s="78">
        <v>133</v>
      </c>
      <c r="J140" s="36"/>
      <c r="L140" s="44">
        <f t="shared" si="5"/>
        <v>2</v>
      </c>
      <c r="M140" s="44" t="str">
        <f t="shared" si="6"/>
        <v/>
      </c>
    </row>
    <row r="141" spans="1:13" ht="21.95" customHeight="1" x14ac:dyDescent="0.25">
      <c r="A141" s="46">
        <v>134</v>
      </c>
      <c r="B141" s="243"/>
      <c r="C141" s="243"/>
      <c r="D141" s="243"/>
      <c r="E141" s="242"/>
      <c r="F141" s="242"/>
      <c r="G141" s="243"/>
      <c r="H141" s="36"/>
      <c r="I141" s="78">
        <v>134</v>
      </c>
      <c r="J141" s="36"/>
      <c r="L141" s="44">
        <f t="shared" si="5"/>
        <v>2</v>
      </c>
      <c r="M141" s="44" t="str">
        <f t="shared" si="6"/>
        <v/>
      </c>
    </row>
    <row r="142" spans="1:13" ht="21.95" customHeight="1" x14ac:dyDescent="0.25">
      <c r="A142" s="51">
        <v>135</v>
      </c>
      <c r="B142" s="243"/>
      <c r="C142" s="243"/>
      <c r="D142" s="243"/>
      <c r="E142" s="242"/>
      <c r="F142" s="242"/>
      <c r="G142" s="243"/>
      <c r="H142" s="36"/>
      <c r="I142" s="78">
        <v>135</v>
      </c>
      <c r="J142" s="36"/>
      <c r="L142" s="44">
        <f t="shared" si="5"/>
        <v>2</v>
      </c>
      <c r="M142" s="44" t="str">
        <f t="shared" si="6"/>
        <v/>
      </c>
    </row>
    <row r="143" spans="1:13" ht="21.95" customHeight="1" x14ac:dyDescent="0.25">
      <c r="A143" s="46">
        <v>136</v>
      </c>
      <c r="B143" s="243"/>
      <c r="C143" s="243"/>
      <c r="D143" s="243"/>
      <c r="E143" s="242"/>
      <c r="F143" s="242"/>
      <c r="G143" s="243"/>
      <c r="H143" s="36"/>
      <c r="I143" s="78">
        <v>136</v>
      </c>
      <c r="J143" s="36"/>
      <c r="L143" s="44">
        <f t="shared" si="5"/>
        <v>2</v>
      </c>
      <c r="M143" s="44" t="str">
        <f t="shared" si="6"/>
        <v/>
      </c>
    </row>
    <row r="144" spans="1:13" ht="21.95" customHeight="1" x14ac:dyDescent="0.25">
      <c r="A144" s="51">
        <v>137</v>
      </c>
      <c r="B144" s="243"/>
      <c r="C144" s="243"/>
      <c r="D144" s="243"/>
      <c r="E144" s="242"/>
      <c r="F144" s="242"/>
      <c r="G144" s="243"/>
      <c r="H144" s="36"/>
      <c r="I144" s="78">
        <v>137</v>
      </c>
      <c r="J144" s="36"/>
      <c r="L144" s="44">
        <f t="shared" si="5"/>
        <v>2</v>
      </c>
      <c r="M144" s="44" t="str">
        <f t="shared" si="6"/>
        <v/>
      </c>
    </row>
    <row r="145" spans="1:13" ht="21.95" customHeight="1" x14ac:dyDescent="0.25">
      <c r="A145" s="46">
        <v>138</v>
      </c>
      <c r="B145" s="243"/>
      <c r="C145" s="243"/>
      <c r="D145" s="243"/>
      <c r="E145" s="242"/>
      <c r="F145" s="242"/>
      <c r="G145" s="243"/>
      <c r="H145" s="36"/>
      <c r="I145" s="78">
        <v>138</v>
      </c>
      <c r="J145" s="36"/>
      <c r="L145" s="44">
        <f t="shared" si="5"/>
        <v>2</v>
      </c>
      <c r="M145" s="44" t="str">
        <f t="shared" si="6"/>
        <v/>
      </c>
    </row>
    <row r="146" spans="1:13" ht="21.95" customHeight="1" x14ac:dyDescent="0.25">
      <c r="A146" s="51">
        <v>139</v>
      </c>
      <c r="B146" s="243"/>
      <c r="C146" s="243"/>
      <c r="D146" s="243"/>
      <c r="E146" s="242"/>
      <c r="F146" s="242"/>
      <c r="G146" s="243"/>
      <c r="H146" s="36"/>
      <c r="I146" s="78">
        <v>139</v>
      </c>
      <c r="J146" s="36"/>
      <c r="L146" s="44">
        <f t="shared" si="5"/>
        <v>2</v>
      </c>
      <c r="M146" s="44" t="str">
        <f t="shared" si="6"/>
        <v/>
      </c>
    </row>
    <row r="147" spans="1:13" ht="21.95" customHeight="1" x14ac:dyDescent="0.25">
      <c r="A147" s="46">
        <v>140</v>
      </c>
      <c r="B147" s="243"/>
      <c r="C147" s="243"/>
      <c r="D147" s="243"/>
      <c r="E147" s="242"/>
      <c r="F147" s="242"/>
      <c r="G147" s="243"/>
      <c r="H147" s="36"/>
      <c r="I147" s="78">
        <v>140</v>
      </c>
      <c r="J147" s="36"/>
      <c r="L147" s="44">
        <f t="shared" si="5"/>
        <v>2</v>
      </c>
      <c r="M147" s="44" t="str">
        <f t="shared" si="6"/>
        <v/>
      </c>
    </row>
    <row r="148" spans="1:13" ht="21.95" customHeight="1" x14ac:dyDescent="0.25">
      <c r="A148" s="51">
        <v>141</v>
      </c>
      <c r="B148" s="243"/>
      <c r="C148" s="243"/>
      <c r="D148" s="243"/>
      <c r="E148" s="242"/>
      <c r="F148" s="242"/>
      <c r="G148" s="243"/>
      <c r="H148" s="36"/>
      <c r="I148" s="78">
        <v>141</v>
      </c>
      <c r="J148" s="36"/>
      <c r="L148" s="44">
        <f t="shared" si="5"/>
        <v>2</v>
      </c>
      <c r="M148" s="44" t="str">
        <f t="shared" si="6"/>
        <v/>
      </c>
    </row>
    <row r="149" spans="1:13" ht="21.95" customHeight="1" x14ac:dyDescent="0.25">
      <c r="A149" s="46">
        <v>142</v>
      </c>
      <c r="B149" s="243"/>
      <c r="C149" s="243"/>
      <c r="D149" s="243"/>
      <c r="E149" s="242"/>
      <c r="F149" s="242"/>
      <c r="G149" s="243"/>
      <c r="H149" s="36"/>
      <c r="I149" s="78">
        <v>142</v>
      </c>
      <c r="J149" s="36"/>
      <c r="L149" s="44">
        <f t="shared" si="5"/>
        <v>2</v>
      </c>
      <c r="M149" s="44" t="str">
        <f t="shared" si="6"/>
        <v/>
      </c>
    </row>
    <row r="150" spans="1:13" ht="21.95" customHeight="1" x14ac:dyDescent="0.25">
      <c r="A150" s="51">
        <v>143</v>
      </c>
      <c r="B150" s="243"/>
      <c r="C150" s="243"/>
      <c r="D150" s="243"/>
      <c r="E150" s="242"/>
      <c r="F150" s="242"/>
      <c r="G150" s="243"/>
      <c r="H150" s="36"/>
      <c r="I150" s="78">
        <v>143</v>
      </c>
      <c r="J150" s="36"/>
      <c r="L150" s="44">
        <f t="shared" si="5"/>
        <v>2</v>
      </c>
      <c r="M150" s="44" t="str">
        <f t="shared" si="6"/>
        <v/>
      </c>
    </row>
    <row r="151" spans="1:13" ht="21.95" customHeight="1" x14ac:dyDescent="0.25">
      <c r="A151" s="46">
        <v>144</v>
      </c>
      <c r="B151" s="243"/>
      <c r="C151" s="243"/>
      <c r="D151" s="243"/>
      <c r="E151" s="242"/>
      <c r="F151" s="242"/>
      <c r="G151" s="243"/>
      <c r="H151" s="36"/>
      <c r="I151" s="78">
        <v>144</v>
      </c>
      <c r="J151" s="36"/>
      <c r="L151" s="44">
        <f t="shared" si="5"/>
        <v>2</v>
      </c>
      <c r="M151" s="44" t="str">
        <f t="shared" si="6"/>
        <v/>
      </c>
    </row>
    <row r="152" spans="1:13" ht="21.95" customHeight="1" x14ac:dyDescent="0.25">
      <c r="A152" s="51">
        <v>145</v>
      </c>
      <c r="B152" s="243"/>
      <c r="C152" s="243"/>
      <c r="D152" s="243"/>
      <c r="E152" s="242"/>
      <c r="F152" s="242"/>
      <c r="G152" s="243"/>
      <c r="H152" s="36"/>
      <c r="I152" s="78">
        <v>145</v>
      </c>
      <c r="J152" s="36"/>
      <c r="L152" s="44">
        <f t="shared" si="5"/>
        <v>2</v>
      </c>
      <c r="M152" s="44" t="str">
        <f t="shared" si="6"/>
        <v/>
      </c>
    </row>
    <row r="153" spans="1:13" ht="21.95" customHeight="1" x14ac:dyDescent="0.25">
      <c r="A153" s="46">
        <v>146</v>
      </c>
      <c r="B153" s="243"/>
      <c r="C153" s="243"/>
      <c r="D153" s="243"/>
      <c r="E153" s="242"/>
      <c r="F153" s="242"/>
      <c r="G153" s="243"/>
      <c r="H153" s="36"/>
      <c r="I153" s="78">
        <v>146</v>
      </c>
      <c r="J153" s="36"/>
      <c r="L153" s="44">
        <f t="shared" si="5"/>
        <v>2</v>
      </c>
      <c r="M153" s="44" t="str">
        <f t="shared" si="6"/>
        <v/>
      </c>
    </row>
    <row r="154" spans="1:13" ht="21.95" customHeight="1" x14ac:dyDescent="0.25">
      <c r="A154" s="51">
        <v>147</v>
      </c>
      <c r="B154" s="243"/>
      <c r="C154" s="243"/>
      <c r="D154" s="243"/>
      <c r="E154" s="242"/>
      <c r="F154" s="242"/>
      <c r="G154" s="243"/>
      <c r="H154" s="36"/>
      <c r="I154" s="78">
        <v>147</v>
      </c>
      <c r="J154" s="36"/>
      <c r="L154" s="44">
        <f t="shared" si="5"/>
        <v>2</v>
      </c>
      <c r="M154" s="44" t="str">
        <f t="shared" si="6"/>
        <v/>
      </c>
    </row>
    <row r="155" spans="1:13" ht="21.95" customHeight="1" x14ac:dyDescent="0.25">
      <c r="A155" s="46">
        <v>148</v>
      </c>
      <c r="B155" s="243"/>
      <c r="C155" s="243"/>
      <c r="D155" s="243"/>
      <c r="E155" s="242"/>
      <c r="F155" s="242"/>
      <c r="G155" s="243"/>
      <c r="H155" s="36"/>
      <c r="I155" s="78">
        <v>148</v>
      </c>
      <c r="J155" s="36"/>
      <c r="L155" s="44">
        <f t="shared" si="5"/>
        <v>2</v>
      </c>
      <c r="M155" s="44" t="str">
        <f t="shared" si="6"/>
        <v/>
      </c>
    </row>
    <row r="156" spans="1:13" ht="21.95" customHeight="1" x14ac:dyDescent="0.25">
      <c r="A156" s="51">
        <v>149</v>
      </c>
      <c r="B156" s="243"/>
      <c r="C156" s="243"/>
      <c r="D156" s="243"/>
      <c r="E156" s="242"/>
      <c r="F156" s="242"/>
      <c r="G156" s="243"/>
      <c r="H156" s="36"/>
      <c r="I156" s="78">
        <v>149</v>
      </c>
      <c r="J156" s="36"/>
      <c r="L156" s="44">
        <f t="shared" si="5"/>
        <v>2</v>
      </c>
      <c r="M156" s="44" t="str">
        <f t="shared" si="6"/>
        <v/>
      </c>
    </row>
    <row r="157" spans="1:13" ht="21.95" customHeight="1" x14ac:dyDescent="0.25">
      <c r="A157" s="46">
        <v>150</v>
      </c>
      <c r="B157" s="243"/>
      <c r="C157" s="243"/>
      <c r="D157" s="243"/>
      <c r="E157" s="242"/>
      <c r="F157" s="242"/>
      <c r="G157" s="243"/>
      <c r="H157" s="36"/>
      <c r="I157" s="78">
        <v>150</v>
      </c>
      <c r="J157" s="36"/>
      <c r="L157" s="44">
        <f t="shared" si="5"/>
        <v>2</v>
      </c>
      <c r="M157" s="44" t="str">
        <f t="shared" si="6"/>
        <v/>
      </c>
    </row>
    <row r="158" spans="1:13" ht="21.95" customHeight="1" x14ac:dyDescent="0.25">
      <c r="A158" s="51">
        <v>151</v>
      </c>
      <c r="B158" s="243"/>
      <c r="C158" s="243"/>
      <c r="D158" s="243"/>
      <c r="E158" s="242"/>
      <c r="F158" s="242"/>
      <c r="G158" s="243"/>
      <c r="H158" s="36"/>
      <c r="I158" s="78">
        <v>151</v>
      </c>
      <c r="J158" s="36"/>
      <c r="L158" s="44">
        <f t="shared" si="5"/>
        <v>2</v>
      </c>
      <c r="M158" s="44" t="str">
        <f t="shared" si="6"/>
        <v/>
      </c>
    </row>
    <row r="159" spans="1:13" ht="21.95" customHeight="1" x14ac:dyDescent="0.25">
      <c r="A159" s="46">
        <v>152</v>
      </c>
      <c r="B159" s="243"/>
      <c r="C159" s="243"/>
      <c r="D159" s="243"/>
      <c r="E159" s="242"/>
      <c r="F159" s="242"/>
      <c r="G159" s="243"/>
      <c r="H159" s="36"/>
      <c r="I159" s="78">
        <v>152</v>
      </c>
      <c r="J159" s="36"/>
      <c r="L159" s="44">
        <f t="shared" si="5"/>
        <v>2</v>
      </c>
      <c r="M159" s="44" t="str">
        <f t="shared" si="6"/>
        <v/>
      </c>
    </row>
    <row r="160" spans="1:13" ht="21.95" customHeight="1" x14ac:dyDescent="0.25">
      <c r="A160" s="51">
        <v>153</v>
      </c>
      <c r="B160" s="243"/>
      <c r="C160" s="243"/>
      <c r="D160" s="243"/>
      <c r="E160" s="242"/>
      <c r="F160" s="242"/>
      <c r="G160" s="243"/>
      <c r="H160" s="36"/>
      <c r="I160" s="78">
        <v>153</v>
      </c>
      <c r="J160" s="36"/>
      <c r="L160" s="44">
        <f t="shared" si="5"/>
        <v>2</v>
      </c>
      <c r="M160" s="44" t="str">
        <f t="shared" si="6"/>
        <v/>
      </c>
    </row>
    <row r="161" spans="1:13" ht="21.95" customHeight="1" x14ac:dyDescent="0.25">
      <c r="A161" s="46">
        <v>154</v>
      </c>
      <c r="B161" s="243"/>
      <c r="C161" s="243"/>
      <c r="D161" s="243"/>
      <c r="E161" s="242"/>
      <c r="F161" s="242"/>
      <c r="G161" s="243"/>
      <c r="H161" s="36"/>
      <c r="I161" s="78">
        <v>154</v>
      </c>
      <c r="J161" s="36"/>
      <c r="L161" s="44">
        <f t="shared" si="5"/>
        <v>2</v>
      </c>
      <c r="M161" s="44" t="str">
        <f t="shared" si="6"/>
        <v/>
      </c>
    </row>
    <row r="162" spans="1:13" ht="21.95" customHeight="1" x14ac:dyDescent="0.25">
      <c r="A162" s="51">
        <v>155</v>
      </c>
      <c r="B162" s="243"/>
      <c r="C162" s="243"/>
      <c r="D162" s="243"/>
      <c r="E162" s="242"/>
      <c r="F162" s="242"/>
      <c r="G162" s="243"/>
      <c r="H162" s="36"/>
      <c r="I162" s="78">
        <v>155</v>
      </c>
      <c r="J162" s="36"/>
      <c r="L162" s="44">
        <f t="shared" si="5"/>
        <v>2</v>
      </c>
      <c r="M162" s="44" t="str">
        <f t="shared" si="6"/>
        <v/>
      </c>
    </row>
    <row r="163" spans="1:13" ht="21.95" customHeight="1" x14ac:dyDescent="0.25">
      <c r="A163" s="46">
        <v>156</v>
      </c>
      <c r="B163" s="243"/>
      <c r="C163" s="243"/>
      <c r="D163" s="243"/>
      <c r="E163" s="242"/>
      <c r="F163" s="242"/>
      <c r="G163" s="243"/>
      <c r="H163" s="36"/>
      <c r="I163" s="78">
        <v>156</v>
      </c>
      <c r="J163" s="36"/>
      <c r="L163" s="44">
        <f t="shared" si="5"/>
        <v>2</v>
      </c>
      <c r="M163" s="44" t="str">
        <f t="shared" si="6"/>
        <v/>
      </c>
    </row>
    <row r="164" spans="1:13" ht="21.95" customHeight="1" x14ac:dyDescent="0.25">
      <c r="A164" s="51">
        <v>157</v>
      </c>
      <c r="B164" s="243"/>
      <c r="C164" s="243"/>
      <c r="D164" s="243"/>
      <c r="E164" s="242"/>
      <c r="F164" s="242"/>
      <c r="G164" s="243"/>
      <c r="H164" s="36"/>
      <c r="I164" s="78">
        <v>157</v>
      </c>
      <c r="J164" s="36"/>
      <c r="L164" s="44">
        <f t="shared" si="5"/>
        <v>2</v>
      </c>
      <c r="M164" s="44" t="str">
        <f t="shared" si="6"/>
        <v/>
      </c>
    </row>
    <row r="165" spans="1:13" ht="21.95" customHeight="1" x14ac:dyDescent="0.25">
      <c r="A165" s="46">
        <v>158</v>
      </c>
      <c r="B165" s="243"/>
      <c r="C165" s="243"/>
      <c r="D165" s="243"/>
      <c r="E165" s="242"/>
      <c r="F165" s="242"/>
      <c r="G165" s="243"/>
      <c r="H165" s="36"/>
      <c r="I165" s="78">
        <v>158</v>
      </c>
      <c r="J165" s="36"/>
      <c r="L165" s="44">
        <f t="shared" si="5"/>
        <v>2</v>
      </c>
      <c r="M165" s="44" t="str">
        <f t="shared" si="6"/>
        <v/>
      </c>
    </row>
    <row r="166" spans="1:13" s="168" customFormat="1" ht="21.95" customHeight="1" x14ac:dyDescent="0.2">
      <c r="A166" s="51">
        <v>159</v>
      </c>
      <c r="B166" s="244"/>
      <c r="C166" s="244"/>
      <c r="D166" s="244"/>
      <c r="E166" s="247"/>
      <c r="F166" s="34"/>
      <c r="G166" s="244"/>
      <c r="H166" s="245"/>
      <c r="I166" s="246">
        <v>159</v>
      </c>
      <c r="J166" s="245"/>
      <c r="L166" s="168">
        <f t="shared" si="5"/>
        <v>2</v>
      </c>
      <c r="M166" s="168" t="str">
        <f t="shared" si="6"/>
        <v/>
      </c>
    </row>
    <row r="167" spans="1:13" ht="21.95" customHeight="1" x14ac:dyDescent="0.2">
      <c r="A167" s="46">
        <v>160</v>
      </c>
      <c r="B167" s="244"/>
      <c r="C167" s="247"/>
      <c r="D167" s="244"/>
      <c r="E167" s="247"/>
      <c r="F167" s="34"/>
      <c r="G167" s="244"/>
      <c r="H167" s="36"/>
      <c r="I167" s="78">
        <v>160</v>
      </c>
      <c r="J167" s="36"/>
      <c r="L167" s="44">
        <f t="shared" si="5"/>
        <v>2</v>
      </c>
      <c r="M167" s="44" t="str">
        <f t="shared" si="6"/>
        <v/>
      </c>
    </row>
    <row r="168" spans="1:13" ht="21.95" customHeight="1" x14ac:dyDescent="0.2">
      <c r="A168" s="51">
        <v>161</v>
      </c>
      <c r="B168" s="33"/>
      <c r="C168" s="33"/>
      <c r="D168" s="241"/>
      <c r="E168" s="33"/>
      <c r="F168" s="34"/>
      <c r="G168" s="33"/>
      <c r="H168" s="36"/>
      <c r="I168" s="78">
        <v>161</v>
      </c>
      <c r="J168" s="36"/>
      <c r="L168" s="44">
        <f t="shared" si="5"/>
        <v>2</v>
      </c>
      <c r="M168" s="44" t="str">
        <f t="shared" si="6"/>
        <v/>
      </c>
    </row>
    <row r="169" spans="1:13" ht="21.95" customHeight="1" x14ac:dyDescent="0.2">
      <c r="A169" s="46">
        <v>162</v>
      </c>
      <c r="B169" s="33"/>
      <c r="C169" s="33"/>
      <c r="D169" s="241"/>
      <c r="E169" s="33"/>
      <c r="F169" s="34"/>
      <c r="G169" s="33"/>
      <c r="H169" s="36"/>
      <c r="I169" s="78">
        <v>162</v>
      </c>
      <c r="J169" s="36"/>
      <c r="L169" s="44">
        <f t="shared" si="5"/>
        <v>2</v>
      </c>
      <c r="M169" s="44" t="str">
        <f t="shared" si="6"/>
        <v/>
      </c>
    </row>
    <row r="170" spans="1:13" ht="21.95" customHeight="1" x14ac:dyDescent="0.2">
      <c r="A170" s="51">
        <v>163</v>
      </c>
      <c r="B170" s="33"/>
      <c r="C170" s="33"/>
      <c r="D170" s="241"/>
      <c r="E170" s="33"/>
      <c r="F170" s="34"/>
      <c r="G170" s="33"/>
      <c r="H170" s="36"/>
      <c r="I170" s="78">
        <v>163</v>
      </c>
      <c r="J170" s="36"/>
      <c r="L170" s="44">
        <f t="shared" si="5"/>
        <v>2</v>
      </c>
      <c r="M170" s="44" t="str">
        <f t="shared" si="6"/>
        <v/>
      </c>
    </row>
    <row r="171" spans="1:13" ht="21.95" customHeight="1" x14ac:dyDescent="0.2">
      <c r="A171" s="46">
        <v>164</v>
      </c>
      <c r="B171" s="33"/>
      <c r="C171" s="33"/>
      <c r="D171" s="241"/>
      <c r="E171" s="33"/>
      <c r="F171" s="34"/>
      <c r="G171" s="33"/>
      <c r="H171" s="36"/>
      <c r="I171" s="78">
        <v>164</v>
      </c>
      <c r="J171" s="36"/>
      <c r="L171" s="44">
        <f t="shared" si="5"/>
        <v>2</v>
      </c>
      <c r="M171" s="44" t="str">
        <f t="shared" si="6"/>
        <v/>
      </c>
    </row>
    <row r="172" spans="1:13" ht="21.95" customHeight="1" x14ac:dyDescent="0.2">
      <c r="A172" s="51">
        <v>165</v>
      </c>
      <c r="B172" s="33"/>
      <c r="C172" s="33"/>
      <c r="D172" s="241"/>
      <c r="E172" s="33"/>
      <c r="F172" s="34"/>
      <c r="G172" s="33"/>
      <c r="H172" s="36"/>
      <c r="I172" s="78">
        <v>165</v>
      </c>
      <c r="J172" s="36"/>
      <c r="L172" s="44">
        <f t="shared" si="5"/>
        <v>2</v>
      </c>
      <c r="M172" s="44" t="str">
        <f t="shared" si="6"/>
        <v/>
      </c>
    </row>
    <row r="173" spans="1:13" ht="21.95" customHeight="1" x14ac:dyDescent="0.2">
      <c r="A173" s="46">
        <v>166</v>
      </c>
      <c r="B173" s="33"/>
      <c r="C173" s="33"/>
      <c r="D173" s="241"/>
      <c r="E173" s="33"/>
      <c r="F173" s="34"/>
      <c r="G173" s="33"/>
      <c r="H173" s="36"/>
      <c r="I173" s="78">
        <v>166</v>
      </c>
      <c r="J173" s="36"/>
      <c r="L173" s="44">
        <f t="shared" si="5"/>
        <v>2</v>
      </c>
      <c r="M173" s="44" t="str">
        <f t="shared" si="6"/>
        <v/>
      </c>
    </row>
    <row r="174" spans="1:13" ht="21.95" customHeight="1" x14ac:dyDescent="0.2">
      <c r="A174" s="51">
        <v>167</v>
      </c>
      <c r="B174" s="33"/>
      <c r="C174" s="33"/>
      <c r="D174" s="241"/>
      <c r="E174" s="33"/>
      <c r="F174" s="34"/>
      <c r="G174" s="33"/>
      <c r="H174" s="36"/>
      <c r="I174" s="78">
        <v>167</v>
      </c>
      <c r="J174" s="36"/>
      <c r="L174" s="44">
        <f t="shared" si="5"/>
        <v>2</v>
      </c>
      <c r="M174" s="44" t="str">
        <f t="shared" si="6"/>
        <v/>
      </c>
    </row>
    <row r="175" spans="1:13" ht="21.95" customHeight="1" x14ac:dyDescent="0.2">
      <c r="A175" s="46">
        <v>168</v>
      </c>
      <c r="B175" s="33"/>
      <c r="C175" s="33"/>
      <c r="D175" s="241"/>
      <c r="E175" s="33"/>
      <c r="F175" s="34"/>
      <c r="G175" s="33"/>
      <c r="H175" s="36"/>
      <c r="I175" s="78">
        <v>168</v>
      </c>
      <c r="J175" s="36"/>
      <c r="L175" s="44">
        <f t="shared" si="5"/>
        <v>2</v>
      </c>
      <c r="M175" s="44" t="str">
        <f t="shared" si="6"/>
        <v/>
      </c>
    </row>
    <row r="176" spans="1:13" ht="21.95" customHeight="1" x14ac:dyDescent="0.2">
      <c r="A176" s="51">
        <v>169</v>
      </c>
      <c r="B176" s="33"/>
      <c r="C176" s="33"/>
      <c r="D176" s="241"/>
      <c r="E176" s="33"/>
      <c r="F176" s="34"/>
      <c r="G176" s="33"/>
      <c r="H176" s="36"/>
      <c r="I176" s="78">
        <v>169</v>
      </c>
      <c r="J176" s="36"/>
      <c r="L176" s="44">
        <f t="shared" si="5"/>
        <v>2</v>
      </c>
      <c r="M176" s="44" t="str">
        <f t="shared" si="6"/>
        <v/>
      </c>
    </row>
    <row r="177" spans="1:13" ht="21.95" customHeight="1" x14ac:dyDescent="0.2">
      <c r="A177" s="46">
        <v>170</v>
      </c>
      <c r="B177" s="33"/>
      <c r="C177" s="33"/>
      <c r="D177" s="241"/>
      <c r="E177" s="33"/>
      <c r="F177" s="34"/>
      <c r="G177" s="33"/>
      <c r="H177" s="36"/>
      <c r="I177" s="78">
        <v>170</v>
      </c>
      <c r="J177" s="36"/>
      <c r="L177" s="44">
        <f t="shared" si="5"/>
        <v>2</v>
      </c>
      <c r="M177" s="44" t="str">
        <f t="shared" si="6"/>
        <v/>
      </c>
    </row>
    <row r="178" spans="1:13" ht="21.95" customHeight="1" x14ac:dyDescent="0.2">
      <c r="A178" s="51">
        <v>171</v>
      </c>
      <c r="B178" s="33"/>
      <c r="C178" s="33"/>
      <c r="D178" s="241"/>
      <c r="E178" s="33"/>
      <c r="F178" s="34"/>
      <c r="G178" s="33"/>
      <c r="H178" s="36"/>
      <c r="I178" s="78">
        <v>171</v>
      </c>
      <c r="J178" s="36"/>
      <c r="L178" s="44">
        <f t="shared" si="5"/>
        <v>2</v>
      </c>
      <c r="M178" s="44" t="str">
        <f t="shared" si="6"/>
        <v/>
      </c>
    </row>
    <row r="179" spans="1:13" ht="21.95" customHeight="1" x14ac:dyDescent="0.2">
      <c r="A179" s="46">
        <v>172</v>
      </c>
      <c r="B179" s="33"/>
      <c r="C179" s="33"/>
      <c r="D179" s="241"/>
      <c r="E179" s="33"/>
      <c r="F179" s="34"/>
      <c r="G179" s="33"/>
      <c r="H179" s="36"/>
      <c r="I179" s="78">
        <v>172</v>
      </c>
      <c r="J179" s="36"/>
      <c r="L179" s="44">
        <f t="shared" si="5"/>
        <v>2</v>
      </c>
      <c r="M179" s="44" t="str">
        <f t="shared" si="6"/>
        <v/>
      </c>
    </row>
    <row r="180" spans="1:13" ht="21.95" customHeight="1" x14ac:dyDescent="0.2">
      <c r="A180" s="51">
        <v>173</v>
      </c>
      <c r="B180" s="33"/>
      <c r="C180" s="33"/>
      <c r="D180" s="241"/>
      <c r="E180" s="33"/>
      <c r="F180" s="34"/>
      <c r="G180" s="33"/>
      <c r="H180" s="36"/>
      <c r="I180" s="78">
        <v>173</v>
      </c>
      <c r="J180" s="36"/>
      <c r="L180" s="44">
        <f t="shared" si="5"/>
        <v>2</v>
      </c>
      <c r="M180" s="44" t="str">
        <f t="shared" si="6"/>
        <v/>
      </c>
    </row>
    <row r="181" spans="1:13" ht="21.95" customHeight="1" x14ac:dyDescent="0.2">
      <c r="A181" s="46">
        <v>174</v>
      </c>
      <c r="B181" s="33"/>
      <c r="C181" s="33"/>
      <c r="D181" s="241"/>
      <c r="E181" s="33"/>
      <c r="F181" s="34"/>
      <c r="G181" s="33"/>
      <c r="H181" s="36"/>
      <c r="I181" s="78">
        <v>174</v>
      </c>
      <c r="J181" s="36"/>
      <c r="L181" s="44">
        <f t="shared" si="5"/>
        <v>2</v>
      </c>
      <c r="M181" s="44" t="str">
        <f t="shared" si="6"/>
        <v/>
      </c>
    </row>
    <row r="182" spans="1:13" ht="21.95" customHeight="1" x14ac:dyDescent="0.2">
      <c r="A182" s="51">
        <v>175</v>
      </c>
      <c r="B182" s="33"/>
      <c r="C182" s="33"/>
      <c r="D182" s="241"/>
      <c r="E182" s="33"/>
      <c r="F182" s="34"/>
      <c r="G182" s="33"/>
      <c r="H182" s="36"/>
      <c r="I182" s="78">
        <v>175</v>
      </c>
      <c r="J182" s="36"/>
      <c r="L182" s="44">
        <f t="shared" si="5"/>
        <v>2</v>
      </c>
      <c r="M182" s="44" t="str">
        <f t="shared" si="6"/>
        <v/>
      </c>
    </row>
    <row r="183" spans="1:13" ht="21.95" customHeight="1" x14ac:dyDescent="0.2">
      <c r="A183" s="46">
        <v>176</v>
      </c>
      <c r="B183" s="33"/>
      <c r="C183" s="33"/>
      <c r="D183" s="241"/>
      <c r="E183" s="33"/>
      <c r="F183" s="34"/>
      <c r="G183" s="33"/>
      <c r="H183" s="36"/>
      <c r="I183" s="78">
        <v>176</v>
      </c>
      <c r="J183" s="36"/>
      <c r="L183" s="44">
        <f t="shared" si="5"/>
        <v>2</v>
      </c>
      <c r="M183" s="44" t="str">
        <f t="shared" si="6"/>
        <v/>
      </c>
    </row>
    <row r="184" spans="1:13" ht="21.95" customHeight="1" x14ac:dyDescent="0.2">
      <c r="A184" s="51">
        <v>177</v>
      </c>
      <c r="B184" s="33"/>
      <c r="C184" s="33"/>
      <c r="D184" s="241"/>
      <c r="E184" s="33"/>
      <c r="F184" s="34"/>
      <c r="G184" s="33"/>
      <c r="H184" s="36"/>
      <c r="I184" s="78">
        <v>177</v>
      </c>
      <c r="J184" s="36"/>
      <c r="L184" s="44">
        <f t="shared" si="5"/>
        <v>2</v>
      </c>
      <c r="M184" s="44" t="str">
        <f t="shared" si="6"/>
        <v/>
      </c>
    </row>
    <row r="185" spans="1:13" ht="21.95" customHeight="1" x14ac:dyDescent="0.2">
      <c r="A185" s="46">
        <v>178</v>
      </c>
      <c r="B185" s="33"/>
      <c r="C185" s="33"/>
      <c r="D185" s="241"/>
      <c r="E185" s="33"/>
      <c r="F185" s="34"/>
      <c r="G185" s="33"/>
      <c r="H185" s="36"/>
      <c r="I185" s="78">
        <v>178</v>
      </c>
      <c r="J185" s="36"/>
      <c r="L185" s="44">
        <f t="shared" si="5"/>
        <v>2</v>
      </c>
      <c r="M185" s="44" t="str">
        <f t="shared" si="6"/>
        <v/>
      </c>
    </row>
    <row r="186" spans="1:13" ht="21.95" customHeight="1" x14ac:dyDescent="0.2">
      <c r="A186" s="51">
        <v>179</v>
      </c>
      <c r="B186" s="33"/>
      <c r="C186" s="33"/>
      <c r="D186" s="241"/>
      <c r="E186" s="33"/>
      <c r="F186" s="34"/>
      <c r="G186" s="33"/>
      <c r="H186" s="36"/>
      <c r="I186" s="78">
        <v>179</v>
      </c>
      <c r="J186" s="36"/>
      <c r="L186" s="44">
        <f t="shared" si="5"/>
        <v>2</v>
      </c>
      <c r="M186" s="44" t="str">
        <f t="shared" si="6"/>
        <v/>
      </c>
    </row>
    <row r="187" spans="1:13" ht="21.95" customHeight="1" x14ac:dyDescent="0.2">
      <c r="A187" s="46">
        <v>180</v>
      </c>
      <c r="B187" s="33"/>
      <c r="C187" s="33"/>
      <c r="D187" s="241"/>
      <c r="E187" s="33"/>
      <c r="F187" s="34"/>
      <c r="G187" s="33"/>
      <c r="H187" s="36"/>
      <c r="I187" s="78">
        <v>180</v>
      </c>
      <c r="J187" s="36"/>
      <c r="L187" s="44">
        <f t="shared" si="5"/>
        <v>2</v>
      </c>
      <c r="M187" s="44" t="str">
        <f t="shared" si="6"/>
        <v/>
      </c>
    </row>
    <row r="188" spans="1:13" ht="21.95" customHeight="1" x14ac:dyDescent="0.2">
      <c r="A188" s="51">
        <v>181</v>
      </c>
      <c r="B188" s="33"/>
      <c r="C188" s="33"/>
      <c r="D188" s="241"/>
      <c r="E188" s="33"/>
      <c r="F188" s="34"/>
      <c r="G188" s="33"/>
      <c r="H188" s="36"/>
      <c r="I188" s="78">
        <v>181</v>
      </c>
      <c r="J188" s="36"/>
      <c r="L188" s="44">
        <f t="shared" si="5"/>
        <v>2</v>
      </c>
      <c r="M188" s="44" t="str">
        <f t="shared" si="6"/>
        <v/>
      </c>
    </row>
    <row r="189" spans="1:13" ht="21.95" customHeight="1" x14ac:dyDescent="0.2">
      <c r="A189" s="46">
        <v>182</v>
      </c>
      <c r="B189" s="33"/>
      <c r="C189" s="33"/>
      <c r="D189" s="241"/>
      <c r="E189" s="33"/>
      <c r="F189" s="34"/>
      <c r="G189" s="33"/>
      <c r="H189" s="36"/>
      <c r="I189" s="78">
        <v>182</v>
      </c>
      <c r="J189" s="36"/>
      <c r="L189" s="44">
        <f t="shared" si="5"/>
        <v>2</v>
      </c>
      <c r="M189" s="44" t="str">
        <f t="shared" si="6"/>
        <v/>
      </c>
    </row>
    <row r="190" spans="1:13" ht="21.95" customHeight="1" x14ac:dyDescent="0.2">
      <c r="A190" s="51">
        <v>183</v>
      </c>
      <c r="B190" s="33"/>
      <c r="C190" s="33"/>
      <c r="D190" s="241"/>
      <c r="E190" s="33"/>
      <c r="F190" s="34"/>
      <c r="G190" s="33"/>
      <c r="H190" s="36"/>
      <c r="I190" s="78">
        <v>183</v>
      </c>
      <c r="J190" s="36"/>
      <c r="L190" s="44">
        <f t="shared" si="5"/>
        <v>2</v>
      </c>
      <c r="M190" s="44" t="str">
        <f t="shared" si="6"/>
        <v/>
      </c>
    </row>
    <row r="191" spans="1:13" ht="21.95" customHeight="1" x14ac:dyDescent="0.2">
      <c r="A191" s="46">
        <v>184</v>
      </c>
      <c r="B191" s="33"/>
      <c r="C191" s="33"/>
      <c r="D191" s="241"/>
      <c r="E191" s="33"/>
      <c r="F191" s="34"/>
      <c r="G191" s="33"/>
      <c r="H191" s="36"/>
      <c r="I191" s="78">
        <v>184</v>
      </c>
      <c r="J191" s="36"/>
      <c r="L191" s="44">
        <f t="shared" si="5"/>
        <v>2</v>
      </c>
      <c r="M191" s="44" t="str">
        <f t="shared" si="6"/>
        <v/>
      </c>
    </row>
    <row r="192" spans="1:13" ht="21.95" customHeight="1" x14ac:dyDescent="0.2">
      <c r="A192" s="51">
        <v>185</v>
      </c>
      <c r="B192" s="33"/>
      <c r="C192" s="33"/>
      <c r="D192" s="241"/>
      <c r="E192" s="33"/>
      <c r="F192" s="34"/>
      <c r="G192" s="33"/>
      <c r="H192" s="36"/>
      <c r="I192" s="78">
        <v>185</v>
      </c>
      <c r="J192" s="36"/>
      <c r="L192" s="44">
        <f t="shared" si="5"/>
        <v>2</v>
      </c>
      <c r="M192" s="44" t="str">
        <f t="shared" si="6"/>
        <v/>
      </c>
    </row>
    <row r="193" spans="1:13" ht="21.95" customHeight="1" x14ac:dyDescent="0.2">
      <c r="A193" s="46">
        <v>186</v>
      </c>
      <c r="B193" s="33"/>
      <c r="C193" s="33"/>
      <c r="D193" s="241"/>
      <c r="E193" s="33"/>
      <c r="F193" s="34"/>
      <c r="G193" s="33"/>
      <c r="H193" s="36"/>
      <c r="I193" s="78">
        <v>186</v>
      </c>
      <c r="J193" s="36"/>
      <c r="L193" s="44">
        <f t="shared" ref="L193:L207" si="7">IF(ISBLANK(B193), 2, 1)</f>
        <v>2</v>
      </c>
      <c r="M193" s="44" t="str">
        <f t="shared" ref="M193:M207" si="8">IF(L193=1,A193,"")</f>
        <v/>
      </c>
    </row>
    <row r="194" spans="1:13" ht="21.95" customHeight="1" x14ac:dyDescent="0.2">
      <c r="A194" s="51">
        <v>187</v>
      </c>
      <c r="B194" s="33"/>
      <c r="C194" s="33"/>
      <c r="D194" s="241"/>
      <c r="E194" s="33"/>
      <c r="F194" s="34"/>
      <c r="G194" s="33"/>
      <c r="H194" s="36"/>
      <c r="I194" s="78">
        <v>187</v>
      </c>
      <c r="J194" s="36"/>
      <c r="L194" s="44">
        <f t="shared" si="7"/>
        <v>2</v>
      </c>
      <c r="M194" s="44" t="str">
        <f t="shared" si="8"/>
        <v/>
      </c>
    </row>
    <row r="195" spans="1:13" ht="21.95" customHeight="1" x14ac:dyDescent="0.2">
      <c r="A195" s="46">
        <v>188</v>
      </c>
      <c r="B195" s="33"/>
      <c r="C195" s="33"/>
      <c r="D195" s="241"/>
      <c r="E195" s="33"/>
      <c r="F195" s="34"/>
      <c r="G195" s="33"/>
      <c r="H195" s="36"/>
      <c r="I195" s="78">
        <v>188</v>
      </c>
      <c r="J195" s="36"/>
      <c r="L195" s="44">
        <f t="shared" si="7"/>
        <v>2</v>
      </c>
      <c r="M195" s="44" t="str">
        <f t="shared" si="8"/>
        <v/>
      </c>
    </row>
    <row r="196" spans="1:13" ht="21.95" customHeight="1" x14ac:dyDescent="0.2">
      <c r="A196" s="51">
        <v>189</v>
      </c>
      <c r="B196" s="33"/>
      <c r="C196" s="33"/>
      <c r="D196" s="241"/>
      <c r="E196" s="33"/>
      <c r="F196" s="34"/>
      <c r="G196" s="33"/>
      <c r="H196" s="36"/>
      <c r="I196" s="78">
        <v>189</v>
      </c>
      <c r="J196" s="36"/>
      <c r="L196" s="44">
        <f t="shared" si="7"/>
        <v>2</v>
      </c>
      <c r="M196" s="44" t="str">
        <f t="shared" si="8"/>
        <v/>
      </c>
    </row>
    <row r="197" spans="1:13" ht="21.95" customHeight="1" x14ac:dyDescent="0.2">
      <c r="A197" s="46">
        <v>190</v>
      </c>
      <c r="B197" s="33"/>
      <c r="C197" s="33"/>
      <c r="D197" s="241"/>
      <c r="E197" s="33"/>
      <c r="F197" s="34"/>
      <c r="G197" s="33"/>
      <c r="H197" s="36"/>
      <c r="I197" s="78">
        <v>190</v>
      </c>
      <c r="J197" s="36"/>
      <c r="L197" s="44">
        <f t="shared" si="7"/>
        <v>2</v>
      </c>
      <c r="M197" s="44" t="str">
        <f t="shared" si="8"/>
        <v/>
      </c>
    </row>
    <row r="198" spans="1:13" ht="21.95" customHeight="1" x14ac:dyDescent="0.2">
      <c r="A198" s="49">
        <v>191</v>
      </c>
      <c r="B198" s="33"/>
      <c r="C198" s="33"/>
      <c r="D198" s="241"/>
      <c r="E198" s="33"/>
      <c r="F198" s="34"/>
      <c r="G198" s="33"/>
      <c r="H198" s="36"/>
      <c r="I198" s="78">
        <v>191</v>
      </c>
      <c r="J198" s="36"/>
      <c r="L198" s="44">
        <f t="shared" si="7"/>
        <v>2</v>
      </c>
      <c r="M198" s="44" t="str">
        <f t="shared" si="8"/>
        <v/>
      </c>
    </row>
    <row r="199" spans="1:13" ht="21.95" customHeight="1" x14ac:dyDescent="0.2">
      <c r="A199" s="50">
        <v>192</v>
      </c>
      <c r="B199" s="33"/>
      <c r="C199" s="33"/>
      <c r="D199" s="241"/>
      <c r="E199" s="33"/>
      <c r="F199" s="34"/>
      <c r="G199" s="33"/>
      <c r="H199" s="36"/>
      <c r="I199" s="78">
        <v>192</v>
      </c>
      <c r="J199" s="36"/>
      <c r="L199" s="44">
        <f t="shared" si="7"/>
        <v>2</v>
      </c>
      <c r="M199" s="44" t="str">
        <f t="shared" si="8"/>
        <v/>
      </c>
    </row>
    <row r="200" spans="1:13" ht="21.95" customHeight="1" x14ac:dyDescent="0.2">
      <c r="A200" s="49">
        <v>193</v>
      </c>
      <c r="B200" s="33"/>
      <c r="C200" s="33"/>
      <c r="D200" s="241"/>
      <c r="E200" s="33"/>
      <c r="F200" s="34"/>
      <c r="G200" s="33"/>
      <c r="H200" s="36"/>
      <c r="I200" s="78">
        <v>193</v>
      </c>
      <c r="J200" s="36"/>
      <c r="L200" s="44">
        <f t="shared" si="7"/>
        <v>2</v>
      </c>
      <c r="M200" s="44" t="str">
        <f t="shared" si="8"/>
        <v/>
      </c>
    </row>
    <row r="201" spans="1:13" ht="21.95" customHeight="1" x14ac:dyDescent="0.2">
      <c r="A201" s="50">
        <v>194</v>
      </c>
      <c r="B201" s="33"/>
      <c r="C201" s="33"/>
      <c r="D201" s="241"/>
      <c r="E201" s="33"/>
      <c r="F201" s="34"/>
      <c r="G201" s="33"/>
      <c r="H201" s="36"/>
      <c r="I201" s="78">
        <v>194</v>
      </c>
      <c r="J201" s="36"/>
      <c r="L201" s="44">
        <f t="shared" si="7"/>
        <v>2</v>
      </c>
      <c r="M201" s="44" t="str">
        <f t="shared" si="8"/>
        <v/>
      </c>
    </row>
    <row r="202" spans="1:13" ht="21.95" customHeight="1" x14ac:dyDescent="0.2">
      <c r="A202" s="49">
        <v>195</v>
      </c>
      <c r="B202" s="33"/>
      <c r="C202" s="33"/>
      <c r="D202" s="241"/>
      <c r="E202" s="33"/>
      <c r="F202" s="34"/>
      <c r="G202" s="33"/>
      <c r="H202" s="36"/>
      <c r="I202" s="78">
        <v>195</v>
      </c>
      <c r="J202" s="36"/>
      <c r="L202" s="44">
        <f t="shared" si="7"/>
        <v>2</v>
      </c>
      <c r="M202" s="44" t="str">
        <f t="shared" si="8"/>
        <v/>
      </c>
    </row>
    <row r="203" spans="1:13" ht="21.95" customHeight="1" x14ac:dyDescent="0.2">
      <c r="A203" s="50">
        <v>196</v>
      </c>
      <c r="B203" s="33"/>
      <c r="C203" s="33"/>
      <c r="D203" s="241"/>
      <c r="E203" s="33"/>
      <c r="F203" s="34"/>
      <c r="G203" s="33"/>
      <c r="H203" s="36"/>
      <c r="I203" s="78">
        <v>196</v>
      </c>
      <c r="J203" s="36"/>
      <c r="L203" s="44">
        <f t="shared" si="7"/>
        <v>2</v>
      </c>
      <c r="M203" s="44" t="str">
        <f t="shared" si="8"/>
        <v/>
      </c>
    </row>
    <row r="204" spans="1:13" ht="21.95" customHeight="1" x14ac:dyDescent="0.2">
      <c r="A204" s="49">
        <v>197</v>
      </c>
      <c r="B204" s="33"/>
      <c r="C204" s="33"/>
      <c r="D204" s="241"/>
      <c r="E204" s="33"/>
      <c r="F204" s="34"/>
      <c r="G204" s="33"/>
      <c r="H204" s="36"/>
      <c r="I204" s="78">
        <v>197</v>
      </c>
      <c r="J204" s="36"/>
      <c r="L204" s="44">
        <f t="shared" si="7"/>
        <v>2</v>
      </c>
      <c r="M204" s="44" t="str">
        <f t="shared" si="8"/>
        <v/>
      </c>
    </row>
    <row r="205" spans="1:13" ht="21.95" customHeight="1" x14ac:dyDescent="0.2">
      <c r="A205" s="50">
        <v>198</v>
      </c>
      <c r="B205" s="33"/>
      <c r="C205" s="33"/>
      <c r="D205" s="241"/>
      <c r="E205" s="33"/>
      <c r="F205" s="34"/>
      <c r="G205" s="33"/>
      <c r="H205" s="36"/>
      <c r="I205" s="78">
        <v>198</v>
      </c>
      <c r="J205" s="36"/>
      <c r="L205" s="44">
        <f t="shared" si="7"/>
        <v>2</v>
      </c>
      <c r="M205" s="44" t="str">
        <f t="shared" si="8"/>
        <v/>
      </c>
    </row>
    <row r="206" spans="1:13" ht="21.95" customHeight="1" x14ac:dyDescent="0.2">
      <c r="A206" s="49">
        <v>199</v>
      </c>
      <c r="B206" s="33"/>
      <c r="C206" s="33"/>
      <c r="D206" s="241"/>
      <c r="E206" s="33"/>
      <c r="F206" s="34"/>
      <c r="G206" s="33"/>
      <c r="H206" s="36"/>
      <c r="I206" s="78">
        <v>199</v>
      </c>
      <c r="J206" s="36"/>
      <c r="L206" s="44">
        <f t="shared" si="7"/>
        <v>2</v>
      </c>
      <c r="M206" s="44" t="str">
        <f t="shared" si="8"/>
        <v/>
      </c>
    </row>
    <row r="207" spans="1:13" ht="21.95" customHeight="1" x14ac:dyDescent="0.2">
      <c r="A207" s="50">
        <v>200</v>
      </c>
      <c r="B207" s="33"/>
      <c r="C207" s="33"/>
      <c r="D207" s="241"/>
      <c r="E207" s="33"/>
      <c r="F207" s="34"/>
      <c r="G207" s="33"/>
      <c r="H207" s="36"/>
      <c r="I207" s="78">
        <v>200</v>
      </c>
      <c r="J207" s="36"/>
      <c r="L207" s="44">
        <f t="shared" si="7"/>
        <v>2</v>
      </c>
      <c r="M207" s="44" t="str">
        <f t="shared" si="8"/>
        <v/>
      </c>
    </row>
  </sheetData>
  <mergeCells count="10">
    <mergeCell ref="G4:J4"/>
    <mergeCell ref="D4:F4"/>
    <mergeCell ref="A4:C4"/>
    <mergeCell ref="A6:I6"/>
    <mergeCell ref="C1:D1"/>
    <mergeCell ref="E1:F1"/>
    <mergeCell ref="G1:J1"/>
    <mergeCell ref="C2:D2"/>
    <mergeCell ref="E2:F2"/>
    <mergeCell ref="G2:I2"/>
  </mergeCells>
  <phoneticPr fontId="0" type="noConversion"/>
  <printOptions horizontalCentered="1" verticalCentered="1"/>
  <pageMargins left="0.19685039370078741" right="0.19685039370078741" top="0.39370078740157483" bottom="0.39370078740157483" header="0.51181102362204722" footer="0.23622047244094491"/>
  <pageSetup paperSize="9" scale="80" orientation="landscape" horizontalDpi="4294967295" verticalDpi="300" r:id="rId1"/>
  <headerFooter alignWithMargins="0">
    <oddFooter>&amp;CFeuille d'émargement n°&amp;P</oddFooter>
  </headerFooter>
  <rowBreaks count="7" manualBreakCount="7">
    <brk id="27" max="16383" man="1"/>
    <brk id="52" max="9" man="1"/>
    <brk id="77" max="16383" man="1"/>
    <brk id="102" max="16383" man="1"/>
    <brk id="127" max="16383" man="1"/>
    <brk id="152" max="16383" man="1"/>
    <brk id="177"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R218"/>
  <sheetViews>
    <sheetView tabSelected="1" view="pageLayout" zoomScaleNormal="75" zoomScaleSheetLayoutView="75" workbookViewId="0">
      <selection activeCell="Q31" sqref="A1:Q31"/>
    </sheetView>
  </sheetViews>
  <sheetFormatPr baseColWidth="10" defaultColWidth="13.33203125" defaultRowHeight="12.75" x14ac:dyDescent="0.2"/>
  <cols>
    <col min="1" max="1" width="4.6640625" style="12" customWidth="1"/>
    <col min="2" max="2" width="5" style="9" bestFit="1" customWidth="1"/>
    <col min="3" max="3" width="16.33203125" style="13" customWidth="1"/>
    <col min="4" max="4" width="20.33203125" style="14" customWidth="1"/>
    <col min="5" max="5" width="27.83203125" style="14" customWidth="1"/>
    <col min="6" max="6" width="12" style="9" customWidth="1"/>
    <col min="7" max="7" width="19.1640625" style="19" customWidth="1"/>
    <col min="8" max="8" width="7.33203125" style="19" customWidth="1"/>
    <col min="9" max="9" width="2.1640625" style="9" customWidth="1"/>
    <col min="10" max="10" width="3.33203125" style="11" customWidth="1"/>
    <col min="11" max="11" width="2.6640625" style="11" customWidth="1"/>
    <col min="12" max="12" width="2.6640625" style="9" bestFit="1" customWidth="1"/>
    <col min="13" max="13" width="3.33203125" style="9" customWidth="1"/>
    <col min="14" max="14" width="4.83203125" style="9" bestFit="1" customWidth="1"/>
    <col min="15" max="15" width="3.5" style="9" customWidth="1"/>
    <col min="16" max="16" width="4.83203125" style="9" bestFit="1" customWidth="1"/>
    <col min="17" max="17" width="1.6640625" style="9" customWidth="1"/>
    <col min="18" max="18" width="19.6640625" style="9" customWidth="1"/>
    <col min="19" max="16384" width="13.33203125" style="9"/>
  </cols>
  <sheetData>
    <row r="1" spans="1:18" ht="9" customHeight="1" x14ac:dyDescent="0.2">
      <c r="A1" s="8"/>
      <c r="B1" s="8"/>
      <c r="C1" s="9"/>
      <c r="D1" s="292" t="s">
        <v>28</v>
      </c>
      <c r="E1" s="292"/>
      <c r="F1" s="292"/>
      <c r="G1" s="126"/>
      <c r="H1" s="193"/>
      <c r="I1" s="291"/>
      <c r="J1" s="291"/>
      <c r="K1" s="291"/>
      <c r="L1" s="291"/>
      <c r="M1" s="291"/>
      <c r="N1" s="291"/>
      <c r="O1" s="291"/>
      <c r="P1" s="291"/>
      <c r="Q1" s="291"/>
    </row>
    <row r="2" spans="1:18" ht="17.25" customHeight="1" x14ac:dyDescent="0.2">
      <c r="A2" s="8"/>
      <c r="B2" s="8"/>
      <c r="C2" s="9"/>
      <c r="D2" s="292"/>
      <c r="E2" s="292"/>
      <c r="F2" s="292"/>
      <c r="G2" s="126"/>
      <c r="H2" s="193"/>
      <c r="I2" s="291"/>
      <c r="J2" s="291"/>
      <c r="K2" s="291"/>
      <c r="L2" s="291"/>
      <c r="M2" s="291"/>
      <c r="N2" s="291"/>
      <c r="O2" s="291"/>
      <c r="P2" s="291"/>
      <c r="Q2" s="291"/>
    </row>
    <row r="3" spans="1:18" s="19" customFormat="1" ht="20.25" customHeight="1" x14ac:dyDescent="0.2">
      <c r="A3" s="295"/>
      <c r="B3" s="295"/>
      <c r="C3" s="295"/>
      <c r="D3" s="295"/>
      <c r="E3" s="295"/>
      <c r="F3" s="295"/>
      <c r="G3" s="295"/>
      <c r="H3" s="295"/>
      <c r="I3" s="295"/>
      <c r="J3" s="295"/>
      <c r="K3" s="295"/>
      <c r="L3" s="295"/>
      <c r="M3" s="295"/>
      <c r="N3" s="295"/>
      <c r="O3" s="295"/>
      <c r="P3" s="295"/>
      <c r="Q3" s="295"/>
    </row>
    <row r="4" spans="1:18" s="19" customFormat="1" ht="13.7" customHeight="1" x14ac:dyDescent="0.2">
      <c r="A4" s="195"/>
      <c r="C4" s="205" t="s">
        <v>27</v>
      </c>
      <c r="D4" s="207" t="str">
        <f>IF(Emargement!C1&gt;0,Emargement!C1,"")</f>
        <v>EC GRAY-ARC</v>
      </c>
      <c r="E4" s="206"/>
      <c r="F4" s="205" t="s">
        <v>20</v>
      </c>
      <c r="G4" s="294" t="str">
        <f>IF(Emargement!G1&gt;0,Emargement!G1,"")</f>
        <v>16ème PRIX AUVET ET LA CHAPELOTTE</v>
      </c>
      <c r="H4" s="294"/>
      <c r="I4" s="294"/>
      <c r="J4" s="294"/>
      <c r="K4" s="294"/>
      <c r="L4" s="294"/>
      <c r="M4" s="294"/>
      <c r="N4" s="294"/>
      <c r="O4" s="294"/>
      <c r="P4" s="294"/>
      <c r="Q4" s="294"/>
    </row>
    <row r="5" spans="1:18" s="19" customFormat="1" x14ac:dyDescent="0.2">
      <c r="A5" s="125"/>
      <c r="C5" s="205" t="s">
        <v>15</v>
      </c>
      <c r="D5" s="207" t="str">
        <f>IF(Emargement!C2&gt;0,Emargement!C2,"")</f>
        <v>ACCES 3/4</v>
      </c>
      <c r="E5" s="206"/>
      <c r="F5" s="205" t="s">
        <v>148</v>
      </c>
      <c r="G5" s="208">
        <f>IF(Emargement!G2&gt;0,Emargement!G2,"")</f>
        <v>45886</v>
      </c>
      <c r="H5" s="209"/>
      <c r="I5" s="296"/>
      <c r="J5" s="296"/>
      <c r="K5" s="296"/>
      <c r="L5" s="296"/>
      <c r="M5" s="296"/>
      <c r="N5" s="296"/>
      <c r="O5" s="296"/>
      <c r="P5" s="296"/>
      <c r="Q5" s="296"/>
    </row>
    <row r="6" spans="1:18" s="19" customFormat="1" ht="8.25" customHeight="1" thickBot="1" x14ac:dyDescent="0.25">
      <c r="A6" s="125"/>
      <c r="B6" s="199"/>
      <c r="C6" s="10"/>
      <c r="D6" s="10"/>
      <c r="E6" s="199"/>
      <c r="F6" s="199"/>
      <c r="G6" s="18"/>
      <c r="H6" s="192"/>
      <c r="I6" s="18"/>
      <c r="J6" s="196"/>
      <c r="K6" s="197"/>
      <c r="L6" s="10"/>
      <c r="M6" s="10"/>
      <c r="N6" s="198"/>
      <c r="O6" s="198"/>
      <c r="P6" s="198"/>
      <c r="Q6" s="198"/>
    </row>
    <row r="7" spans="1:18" s="200" customFormat="1" ht="18" customHeight="1" x14ac:dyDescent="0.2">
      <c r="A7" s="275" t="s">
        <v>18</v>
      </c>
      <c r="B7" s="277" t="s">
        <v>19</v>
      </c>
      <c r="C7" s="279" t="s">
        <v>6</v>
      </c>
      <c r="D7" s="280"/>
      <c r="E7" s="279" t="s">
        <v>91</v>
      </c>
      <c r="F7" s="287" t="s">
        <v>25</v>
      </c>
      <c r="G7" s="289" t="s">
        <v>149</v>
      </c>
      <c r="H7" s="287" t="s">
        <v>26</v>
      </c>
      <c r="I7" s="279" t="s">
        <v>7</v>
      </c>
      <c r="J7" s="280"/>
      <c r="K7" s="280"/>
      <c r="L7" s="280"/>
      <c r="M7" s="280"/>
      <c r="N7" s="280"/>
      <c r="O7" s="280"/>
      <c r="P7" s="280"/>
      <c r="Q7" s="299"/>
      <c r="R7" s="200" t="s">
        <v>7</v>
      </c>
    </row>
    <row r="8" spans="1:18" s="200" customFormat="1" ht="12.75" customHeight="1" thickBot="1" x14ac:dyDescent="0.25">
      <c r="A8" s="276"/>
      <c r="B8" s="278"/>
      <c r="C8" s="281"/>
      <c r="D8" s="282"/>
      <c r="E8" s="281"/>
      <c r="F8" s="288"/>
      <c r="G8" s="290"/>
      <c r="H8" s="288"/>
      <c r="I8" s="297" t="s">
        <v>150</v>
      </c>
      <c r="J8" s="298"/>
      <c r="K8" s="298"/>
      <c r="L8" s="298"/>
      <c r="M8" s="298"/>
      <c r="N8" s="293" t="str">
        <f>'Feuille de Saisie'!AT8</f>
        <v/>
      </c>
      <c r="O8" s="293"/>
      <c r="P8" s="201" t="s">
        <v>29</v>
      </c>
      <c r="Q8" s="28"/>
    </row>
    <row r="9" spans="1:18" ht="15" x14ac:dyDescent="0.25">
      <c r="A9" s="22">
        <f>'Feuille de Saisie'!A8</f>
        <v>1</v>
      </c>
      <c r="B9" s="23">
        <f>IF('Feuille de Saisie'!D8&gt;0,'Feuille de Saisie'!D8,"")</f>
        <v>13</v>
      </c>
      <c r="C9" s="24" t="str">
        <f>IF('Feuille de Saisie'!AN8&gt;0,'Feuille de Saisie'!AN8,"")</f>
        <v>DUPAS</v>
      </c>
      <c r="D9" s="24" t="str">
        <f>IF('Feuille de Saisie'!AO8&gt;0,'Feuille de Saisie'!AO8,"")</f>
        <v>Mickaël</v>
      </c>
      <c r="E9" s="20" t="str">
        <f>IF('Feuille de Saisie'!AP8&gt;0,'Feuille de Saisie'!AP8,"")</f>
        <v>VC Morteau  Montbenoit</v>
      </c>
      <c r="F9" s="21" t="str">
        <f>IF('Feuille de Saisie'!AQ8&gt;0,'Feuille de Saisie'!AQ8,"")</f>
        <v>B. FC</v>
      </c>
      <c r="G9" s="413" t="str">
        <f>IF('Feuille de Saisie'!AS8&gt;0,'Feuille de Saisie'!AS8,"")</f>
        <v>42250181300</v>
      </c>
      <c r="H9" s="194" t="str">
        <f>IF('Feuille de Saisie'!AR8&gt;0,'Feuille de Saisie'!AR8,"")</f>
        <v>Acc 3</v>
      </c>
      <c r="I9" s="25"/>
      <c r="J9" s="26"/>
      <c r="K9" s="27">
        <v>1</v>
      </c>
      <c r="L9" s="27" t="s">
        <v>0</v>
      </c>
      <c r="M9" s="27">
        <v>57</v>
      </c>
      <c r="N9" s="27" t="s">
        <v>1</v>
      </c>
      <c r="O9" s="27">
        <v>5</v>
      </c>
      <c r="P9" s="27" t="s">
        <v>2</v>
      </c>
      <c r="Q9" s="29"/>
      <c r="R9" s="229" t="str">
        <f>'Feuille de Saisie'!AK8</f>
        <v>0 h 0 ' 0''</v>
      </c>
    </row>
    <row r="10" spans="1:18" ht="15" x14ac:dyDescent="0.25">
      <c r="A10" s="22">
        <f>'Feuille de Saisie'!A9</f>
        <v>2</v>
      </c>
      <c r="B10" s="23">
        <f>IF('Feuille de Saisie'!D9&gt;0,'Feuille de Saisie'!D9,"")</f>
        <v>15</v>
      </c>
      <c r="C10" s="24" t="str">
        <f>IF('Feuille de Saisie'!AN9&gt;0,'Feuille de Saisie'!AN9,"")</f>
        <v>MOUGIN</v>
      </c>
      <c r="D10" s="24" t="str">
        <f>IF('Feuille de Saisie'!AO9&gt;0,'Feuille de Saisie'!AO9,"")</f>
        <v>Cyrille</v>
      </c>
      <c r="E10" s="20" t="str">
        <f>IF('Feuille de Saisie'!AP9&gt;0,'Feuille de Saisie'!AP9,"")</f>
        <v>VC Morteau  Montbenoit</v>
      </c>
      <c r="F10" s="21" t="str">
        <f>IF('Feuille de Saisie'!AQ9&gt;0,'Feuille de Saisie'!AQ9,"")</f>
        <v>B. FC</v>
      </c>
      <c r="G10" s="413">
        <f>IF('Feuille de Saisie'!AS9&gt;0,'Feuille de Saisie'!AS9,"")</f>
        <v>42250180065</v>
      </c>
      <c r="H10" s="194" t="str">
        <f>IF('Feuille de Saisie'!AR9&gt;0,'Feuille de Saisie'!AR9,"")</f>
        <v>Acc 3</v>
      </c>
      <c r="I10" s="25"/>
      <c r="J10" s="26"/>
      <c r="K10" s="27" t="str">
        <f>'Feuille de Saisie'!X9</f>
        <v xml:space="preserve"> </v>
      </c>
      <c r="L10" s="27" t="str">
        <f>'Feuille de Saisie'!Y9</f>
        <v xml:space="preserve"> </v>
      </c>
      <c r="M10" s="27" t="str">
        <f>'Feuille de Saisie'!Z9</f>
        <v xml:space="preserve"> </v>
      </c>
      <c r="N10" s="27" t="str">
        <f>'Feuille de Saisie'!AA9</f>
        <v>m.t</v>
      </c>
      <c r="O10" s="27" t="str">
        <f>'Feuille de Saisie'!AB9</f>
        <v xml:space="preserve"> </v>
      </c>
      <c r="P10" s="27" t="str">
        <f>'Feuille de Saisie'!AC9</f>
        <v xml:space="preserve"> </v>
      </c>
      <c r="Q10" s="29"/>
      <c r="R10" s="229" t="str">
        <f>'Feuille de Saisie'!AK9</f>
        <v>m.t</v>
      </c>
    </row>
    <row r="11" spans="1:18" ht="15" x14ac:dyDescent="0.25">
      <c r="A11" s="22">
        <f>'Feuille de Saisie'!A10</f>
        <v>3</v>
      </c>
      <c r="B11" s="23">
        <f>IF('Feuille de Saisie'!D10&gt;0,'Feuille de Saisie'!D10,"")</f>
        <v>17</v>
      </c>
      <c r="C11" s="24" t="str">
        <f>IF('Feuille de Saisie'!AN10&gt;0,'Feuille de Saisie'!AN10,"")</f>
        <v>BRUANDET</v>
      </c>
      <c r="D11" s="24" t="str">
        <f>IF('Feuille de Saisie'!AO10&gt;0,'Feuille de Saisie'!AO10,"")</f>
        <v>Laurent</v>
      </c>
      <c r="E11" s="20" t="str">
        <f>IF('Feuille de Saisie'!AP10&gt;0,'Feuille de Saisie'!AP10,"")</f>
        <v>V C Ornans</v>
      </c>
      <c r="F11" s="21" t="str">
        <f>IF('Feuille de Saisie'!AQ10&gt;0,'Feuille de Saisie'!AQ10,"")</f>
        <v>B. FC</v>
      </c>
      <c r="G11" s="413" t="str">
        <f>IF('Feuille de Saisie'!AS10&gt;0,'Feuille de Saisie'!AS10,"")</f>
        <v>42250150374</v>
      </c>
      <c r="H11" s="194" t="str">
        <f>IF('Feuille de Saisie'!AR10&gt;0,'Feuille de Saisie'!AR10,"")</f>
        <v>Acc 3</v>
      </c>
      <c r="I11" s="25"/>
      <c r="J11" s="26"/>
      <c r="K11" s="27" t="str">
        <f>'Feuille de Saisie'!X10</f>
        <v xml:space="preserve"> </v>
      </c>
      <c r="L11" s="27" t="str">
        <f>'Feuille de Saisie'!Y10</f>
        <v xml:space="preserve"> </v>
      </c>
      <c r="M11" s="27" t="str">
        <f>'Feuille de Saisie'!Z10</f>
        <v xml:space="preserve"> </v>
      </c>
      <c r="N11" s="27" t="str">
        <f>'Feuille de Saisie'!AA10</f>
        <v>m.t</v>
      </c>
      <c r="O11" s="27" t="str">
        <f>'Feuille de Saisie'!AB10</f>
        <v xml:space="preserve"> </v>
      </c>
      <c r="P11" s="27" t="str">
        <f>'Feuille de Saisie'!AC10</f>
        <v xml:space="preserve"> </v>
      </c>
      <c r="Q11" s="29"/>
      <c r="R11" s="229" t="str">
        <f>'Feuille de Saisie'!AK10</f>
        <v>m.t</v>
      </c>
    </row>
    <row r="12" spans="1:18" ht="15" x14ac:dyDescent="0.25">
      <c r="A12" s="22">
        <f>'Feuille de Saisie'!A11</f>
        <v>4</v>
      </c>
      <c r="B12" s="23">
        <f>IF('Feuille de Saisie'!D11&gt;0,'Feuille de Saisie'!D11,"")</f>
        <v>6</v>
      </c>
      <c r="C12" s="24" t="str">
        <f>IF('Feuille de Saisie'!AN11&gt;0,'Feuille de Saisie'!AN11,"")</f>
        <v>LOEUILLARD</v>
      </c>
      <c r="D12" s="24" t="str">
        <f>IF('Feuille de Saisie'!AO11&gt;0,'Feuille de Saisie'!AO11,"")</f>
        <v>Daniel</v>
      </c>
      <c r="E12" s="20" t="str">
        <f>IF('Feuille de Saisie'!AP11&gt;0,'Feuille de Saisie'!AP11,"")</f>
        <v>Besançon  R C</v>
      </c>
      <c r="F12" s="21" t="str">
        <f>IF('Feuille de Saisie'!AQ11&gt;0,'Feuille de Saisie'!AQ11,"")</f>
        <v>B. FC</v>
      </c>
      <c r="G12" s="413" t="str">
        <f>IF('Feuille de Saisie'!AS11&gt;0,'Feuille de Saisie'!AS11,"")</f>
        <v>42250260009</v>
      </c>
      <c r="H12" s="194" t="str">
        <f>IF('Feuille de Saisie'!AR11&gt;0,'Feuille de Saisie'!AR11,"")</f>
        <v>Acc 3</v>
      </c>
      <c r="I12" s="25"/>
      <c r="J12" s="26"/>
      <c r="K12" s="27" t="str">
        <f>'Feuille de Saisie'!X11</f>
        <v xml:space="preserve"> </v>
      </c>
      <c r="L12" s="27" t="str">
        <f>'Feuille de Saisie'!Y11</f>
        <v xml:space="preserve"> </v>
      </c>
      <c r="M12" s="27" t="str">
        <f>'Feuille de Saisie'!Z11</f>
        <v xml:space="preserve"> </v>
      </c>
      <c r="N12" s="27" t="str">
        <f>'Feuille de Saisie'!AA11</f>
        <v>m.t</v>
      </c>
      <c r="O12" s="27" t="str">
        <f>'Feuille de Saisie'!AB11</f>
        <v xml:space="preserve"> </v>
      </c>
      <c r="P12" s="27" t="str">
        <f>'Feuille de Saisie'!AC11</f>
        <v xml:space="preserve"> </v>
      </c>
      <c r="Q12" s="29"/>
      <c r="R12" s="229" t="str">
        <f>'Feuille de Saisie'!AK11</f>
        <v>m.t</v>
      </c>
    </row>
    <row r="13" spans="1:18" ht="15" x14ac:dyDescent="0.25">
      <c r="A13" s="22">
        <f>'Feuille de Saisie'!A12</f>
        <v>5</v>
      </c>
      <c r="B13" s="23">
        <f>IF('Feuille de Saisie'!D12&gt;0,'Feuille de Saisie'!D12,"")</f>
        <v>11</v>
      </c>
      <c r="C13" s="24" t="str">
        <f>IF('Feuille de Saisie'!AN12&gt;0,'Feuille de Saisie'!AN12,"")</f>
        <v>FRENAISIN</v>
      </c>
      <c r="D13" s="24" t="str">
        <f>IF('Feuille de Saisie'!AO12&gt;0,'Feuille de Saisie'!AO12,"")</f>
        <v>Pierre</v>
      </c>
      <c r="E13" s="20" t="str">
        <f>IF('Feuille de Saisie'!AP12&gt;0,'Feuille de Saisie'!AP12,"")</f>
        <v>RO Noidans</v>
      </c>
      <c r="F13" s="21" t="str">
        <f>IF('Feuille de Saisie'!AQ12&gt;0,'Feuille de Saisie'!AQ12,"")</f>
        <v>B. FC</v>
      </c>
      <c r="G13" s="413" t="str">
        <f>IF('Feuille de Saisie'!AS12&gt;0,'Feuille de Saisie'!AS12,"")</f>
        <v>42700060082</v>
      </c>
      <c r="H13" s="194" t="str">
        <f>IF('Feuille de Saisie'!AR12&gt;0,'Feuille de Saisie'!AR12,"")</f>
        <v>Acc 4</v>
      </c>
      <c r="I13" s="25"/>
      <c r="J13" s="26"/>
      <c r="K13" s="27" t="str">
        <f>'Feuille de Saisie'!X12</f>
        <v xml:space="preserve"> </v>
      </c>
      <c r="L13" s="27" t="str">
        <f>'Feuille de Saisie'!Y12</f>
        <v xml:space="preserve"> </v>
      </c>
      <c r="M13" s="27" t="str">
        <f>'Feuille de Saisie'!Z12</f>
        <v xml:space="preserve"> </v>
      </c>
      <c r="N13" s="27" t="str">
        <f>'Feuille de Saisie'!AA12</f>
        <v>m.t</v>
      </c>
      <c r="O13" s="27" t="str">
        <f>'Feuille de Saisie'!AB12</f>
        <v xml:space="preserve"> </v>
      </c>
      <c r="P13" s="27" t="str">
        <f>'Feuille de Saisie'!AC12</f>
        <v xml:space="preserve"> </v>
      </c>
      <c r="Q13" s="29"/>
      <c r="R13" s="229" t="str">
        <f>'Feuille de Saisie'!AK12</f>
        <v>m.t</v>
      </c>
    </row>
    <row r="14" spans="1:18" ht="15" x14ac:dyDescent="0.25">
      <c r="A14" s="22">
        <f>'Feuille de Saisie'!A13</f>
        <v>6</v>
      </c>
      <c r="B14" s="23">
        <f>IF('Feuille de Saisie'!D13&gt;0,'Feuille de Saisie'!D13,"")</f>
        <v>4</v>
      </c>
      <c r="C14" s="24" t="str">
        <f>IF('Feuille de Saisie'!AN13&gt;0,'Feuille de Saisie'!AN13,"")</f>
        <v>VICHOT</v>
      </c>
      <c r="D14" s="24" t="str">
        <f>IF('Feuille de Saisie'!AO13&gt;0,'Feuille de Saisie'!AO13,"")</f>
        <v>Frédéric</v>
      </c>
      <c r="E14" s="20" t="str">
        <f>IF('Feuille de Saisie'!AP13&gt;0,'Feuille de Saisie'!AP13,"")</f>
        <v>Cyclo Sport Vesoul</v>
      </c>
      <c r="F14" s="21" t="str">
        <f>IF('Feuille de Saisie'!AQ13&gt;0,'Feuille de Saisie'!AQ13,"")</f>
        <v>B. FC</v>
      </c>
      <c r="G14" s="413" t="str">
        <f>IF('Feuille de Saisie'!AS13&gt;0,'Feuille de Saisie'!AS13,"")</f>
        <v>42700410009</v>
      </c>
      <c r="H14" s="194" t="str">
        <f>IF('Feuille de Saisie'!AR13&gt;0,'Feuille de Saisie'!AR13,"")</f>
        <v>Acc 4</v>
      </c>
      <c r="I14" s="25"/>
      <c r="J14" s="26"/>
      <c r="K14" s="27"/>
      <c r="L14" s="27"/>
      <c r="M14" s="27"/>
      <c r="N14" s="27" t="s">
        <v>256</v>
      </c>
      <c r="O14" s="27"/>
      <c r="P14" s="27"/>
      <c r="Q14" s="29"/>
      <c r="R14" s="229" t="s">
        <v>257</v>
      </c>
    </row>
    <row r="15" spans="1:18" ht="15" x14ac:dyDescent="0.25">
      <c r="A15" s="22">
        <f>'Feuille de Saisie'!A14</f>
        <v>7</v>
      </c>
      <c r="B15" s="23">
        <f>IF('Feuille de Saisie'!D14&gt;0,'Feuille de Saisie'!D14,"")</f>
        <v>22</v>
      </c>
      <c r="C15" s="24" t="str">
        <f>IF('Feuille de Saisie'!AN14&gt;0,'Feuille de Saisie'!AN14,"")</f>
        <v>LAMONTRE</v>
      </c>
      <c r="D15" s="24" t="str">
        <f>IF('Feuille de Saisie'!AO14&gt;0,'Feuille de Saisie'!AO14,"")</f>
        <v>Eric</v>
      </c>
      <c r="E15" s="20" t="str">
        <f>IF('Feuille de Saisie'!AP14&gt;0,'Feuille de Saisie'!AP14,"")</f>
        <v>UC CONTREX MIRECOURT</v>
      </c>
      <c r="F15" s="21" t="str">
        <f>IF('Feuille de Saisie'!AQ14&gt;0,'Feuille de Saisie'!AQ14,"")</f>
        <v>B. FC</v>
      </c>
      <c r="G15" s="413">
        <f>IF('Feuille de Saisie'!AS14&gt;0,'Feuille de Saisie'!AS14,"")</f>
        <v>46880430219</v>
      </c>
      <c r="H15" s="194" t="str">
        <f>IF('Feuille de Saisie'!AR14&gt;0,'Feuille de Saisie'!AR14,"")</f>
        <v>Acc 3</v>
      </c>
      <c r="I15" s="25"/>
      <c r="J15" s="26"/>
      <c r="K15" s="27" t="str">
        <f>'Feuille de Saisie'!X14</f>
        <v xml:space="preserve"> </v>
      </c>
      <c r="L15" s="27" t="str">
        <f>'Feuille de Saisie'!Y14</f>
        <v xml:space="preserve"> </v>
      </c>
      <c r="M15" s="27" t="str">
        <f>'Feuille de Saisie'!Z14</f>
        <v xml:space="preserve"> </v>
      </c>
      <c r="N15" s="27" t="str">
        <f>'Feuille de Saisie'!AA14</f>
        <v>m.t</v>
      </c>
      <c r="O15" s="27" t="str">
        <f>'Feuille de Saisie'!AB14</f>
        <v xml:space="preserve"> </v>
      </c>
      <c r="P15" s="27" t="str">
        <f>'Feuille de Saisie'!AC14</f>
        <v xml:space="preserve"> </v>
      </c>
      <c r="Q15" s="29"/>
      <c r="R15" s="229" t="str">
        <f>'Feuille de Saisie'!AK14</f>
        <v>m.t</v>
      </c>
    </row>
    <row r="16" spans="1:18" ht="15" x14ac:dyDescent="0.25">
      <c r="A16" s="22">
        <f>'Feuille de Saisie'!A15</f>
        <v>8</v>
      </c>
      <c r="B16" s="23">
        <f>IF('Feuille de Saisie'!D15&gt;0,'Feuille de Saisie'!D15,"")</f>
        <v>23</v>
      </c>
      <c r="C16" s="24" t="str">
        <f>IF('Feuille de Saisie'!AN15&gt;0,'Feuille de Saisie'!AN15,"")</f>
        <v>HANS</v>
      </c>
      <c r="D16" s="24" t="str">
        <f>IF('Feuille de Saisie'!AO15&gt;0,'Feuille de Saisie'!AO15,"")</f>
        <v>Patrice</v>
      </c>
      <c r="E16" s="412" t="s">
        <v>258</v>
      </c>
      <c r="F16" s="21" t="str">
        <f>IF('Feuille de Saisie'!AQ15&gt;0,'Feuille de Saisie'!AQ15,"")</f>
        <v>B. FC</v>
      </c>
      <c r="G16" s="413">
        <f>IF('Feuille de Saisie'!AS15&gt;0,'Feuille de Saisie'!AS15,"")</f>
        <v>42250590007</v>
      </c>
      <c r="H16" s="194" t="str">
        <f>IF('Feuille de Saisie'!AR15&gt;0,'Feuille de Saisie'!AR15,"")</f>
        <v>Acc 3</v>
      </c>
      <c r="I16" s="25"/>
      <c r="J16" s="26"/>
      <c r="K16" s="27" t="str">
        <f>'Feuille de Saisie'!X15</f>
        <v xml:space="preserve"> </v>
      </c>
      <c r="L16" s="27" t="str">
        <f>'Feuille de Saisie'!Y15</f>
        <v xml:space="preserve"> </v>
      </c>
      <c r="M16" s="27" t="str">
        <f>'Feuille de Saisie'!Z15</f>
        <v xml:space="preserve"> </v>
      </c>
      <c r="N16" s="27" t="str">
        <f>'Feuille de Saisie'!AA15</f>
        <v>m.t</v>
      </c>
      <c r="O16" s="27" t="str">
        <f>'Feuille de Saisie'!AB15</f>
        <v xml:space="preserve"> </v>
      </c>
      <c r="P16" s="27" t="str">
        <f>'Feuille de Saisie'!AC15</f>
        <v xml:space="preserve"> </v>
      </c>
      <c r="Q16" s="29"/>
      <c r="R16" s="229" t="str">
        <f>'Feuille de Saisie'!AK15</f>
        <v>m.t</v>
      </c>
    </row>
    <row r="17" spans="1:18" ht="15" x14ac:dyDescent="0.25">
      <c r="A17" s="22">
        <f>'Feuille de Saisie'!A16</f>
        <v>9</v>
      </c>
      <c r="B17" s="23">
        <f>IF('Feuille de Saisie'!D16&gt;0,'Feuille de Saisie'!D16,"")</f>
        <v>16</v>
      </c>
      <c r="C17" s="24" t="str">
        <f>IF('Feuille de Saisie'!AN16&gt;0,'Feuille de Saisie'!AN16,"")</f>
        <v>CLERC</v>
      </c>
      <c r="D17" s="24" t="str">
        <f>IF('Feuille de Saisie'!AO16&gt;0,'Feuille de Saisie'!AO16,"")</f>
        <v>David</v>
      </c>
      <c r="E17" s="20" t="str">
        <f>IF('Feuille de Saisie'!AP16&gt;0,'Feuille de Saisie'!AP16,"")</f>
        <v>VC Morteau  Montbenoit</v>
      </c>
      <c r="F17" s="21" t="str">
        <f>IF('Feuille de Saisie'!AQ16&gt;0,'Feuille de Saisie'!AQ16,"")</f>
        <v>B. FC</v>
      </c>
      <c r="G17" s="413">
        <f>IF('Feuille de Saisie'!AS16&gt;0,'Feuille de Saisie'!AS16,"")</f>
        <v>42250180302</v>
      </c>
      <c r="H17" s="194" t="str">
        <f>IF('Feuille de Saisie'!AR16&gt;0,'Feuille de Saisie'!AR16,"")</f>
        <v>Acc 3</v>
      </c>
      <c r="I17" s="25"/>
      <c r="J17" s="26"/>
      <c r="K17" s="27" t="str">
        <f>'Feuille de Saisie'!X16</f>
        <v xml:space="preserve"> </v>
      </c>
      <c r="L17" s="27" t="str">
        <f>'Feuille de Saisie'!Y16</f>
        <v xml:space="preserve"> </v>
      </c>
      <c r="M17" s="27" t="str">
        <f>'Feuille de Saisie'!Z16</f>
        <v xml:space="preserve"> </v>
      </c>
      <c r="N17" s="27" t="str">
        <f>'Feuille de Saisie'!AA16</f>
        <v>m.t</v>
      </c>
      <c r="O17" s="27" t="str">
        <f>'Feuille de Saisie'!AB16</f>
        <v xml:space="preserve"> </v>
      </c>
      <c r="P17" s="27" t="str">
        <f>'Feuille de Saisie'!AC16</f>
        <v xml:space="preserve"> </v>
      </c>
      <c r="Q17" s="29"/>
      <c r="R17" s="229" t="str">
        <f>'Feuille de Saisie'!AK16</f>
        <v>m.t</v>
      </c>
    </row>
    <row r="18" spans="1:18" ht="15" x14ac:dyDescent="0.25">
      <c r="A18" s="22">
        <f>'Feuille de Saisie'!A17</f>
        <v>10</v>
      </c>
      <c r="B18" s="23">
        <f>IF('Feuille de Saisie'!D17&gt;0,'Feuille de Saisie'!D17,"")</f>
        <v>18</v>
      </c>
      <c r="C18" s="24" t="str">
        <f>IF('Feuille de Saisie'!AN17&gt;0,'Feuille de Saisie'!AN17,"")</f>
        <v>DUPASQUIER</v>
      </c>
      <c r="D18" s="24" t="str">
        <f>IF('Feuille de Saisie'!AO17&gt;0,'Feuille de Saisie'!AO17,"")</f>
        <v>Julien</v>
      </c>
      <c r="E18" s="20" t="str">
        <f>IF('Feuille de Saisie'!AP17&gt;0,'Feuille de Saisie'!AP17,"")</f>
        <v>VESOUL VTT</v>
      </c>
      <c r="F18" s="21" t="str">
        <f>IF('Feuille de Saisie'!AQ17&gt;0,'Feuille de Saisie'!AQ17,"")</f>
        <v>B. FC</v>
      </c>
      <c r="G18" s="413" t="str">
        <f>IF('Feuille de Saisie'!AS17&gt;0,'Feuille de Saisie'!AS17,"")</f>
        <v>42700090168</v>
      </c>
      <c r="H18" s="194" t="str">
        <f>IF('Feuille de Saisie'!AR17&gt;0,'Feuille de Saisie'!AR17,"")</f>
        <v>Acc 3</v>
      </c>
      <c r="I18" s="25"/>
      <c r="J18" s="26"/>
      <c r="K18" s="27" t="str">
        <f>'Feuille de Saisie'!X17</f>
        <v xml:space="preserve"> </v>
      </c>
      <c r="L18" s="27" t="str">
        <f>'Feuille de Saisie'!Y17</f>
        <v xml:space="preserve"> </v>
      </c>
      <c r="M18" s="27" t="str">
        <f>'Feuille de Saisie'!Z17</f>
        <v xml:space="preserve"> </v>
      </c>
      <c r="N18" s="27" t="str">
        <f>'Feuille de Saisie'!AA17</f>
        <v>m.t</v>
      </c>
      <c r="O18" s="27" t="str">
        <f>'Feuille de Saisie'!AB17</f>
        <v xml:space="preserve"> </v>
      </c>
      <c r="P18" s="27" t="str">
        <f>'Feuille de Saisie'!AC17</f>
        <v xml:space="preserve"> </v>
      </c>
      <c r="Q18" s="29"/>
      <c r="R18" s="229" t="str">
        <f>'Feuille de Saisie'!AK17</f>
        <v>m.t</v>
      </c>
    </row>
    <row r="19" spans="1:18" ht="15" x14ac:dyDescent="0.25">
      <c r="A19" s="22">
        <f>'Feuille de Saisie'!A18</f>
        <v>11</v>
      </c>
      <c r="B19" s="23">
        <f>IF('Feuille de Saisie'!D18&gt;0,'Feuille de Saisie'!D18,"")</f>
        <v>24</v>
      </c>
      <c r="C19" s="24" t="str">
        <f>IF('Feuille de Saisie'!AN18&gt;0,'Feuille de Saisie'!AN18,"")</f>
        <v>FAVRE</v>
      </c>
      <c r="D19" s="24" t="str">
        <f>IF('Feuille de Saisie'!AO18&gt;0,'Feuille de Saisie'!AO18,"")</f>
        <v>Christophe</v>
      </c>
      <c r="E19" s="20" t="str">
        <f>IF('Feuille de Saisie'!AP18&gt;0,'Feuille de Saisie'!AP18,"")</f>
        <v xml:space="preserve">EC ARBENT MARCHON </v>
      </c>
      <c r="F19" s="21" t="str">
        <f>IF('Feuille de Saisie'!AQ18&gt;0,'Feuille de Saisie'!AQ18,"")</f>
        <v>B. FC</v>
      </c>
      <c r="G19" s="413">
        <f>IF('Feuille de Saisie'!AS18&gt;0,'Feuille de Saisie'!AS18,"")</f>
        <v>41010440025</v>
      </c>
      <c r="H19" s="194" t="str">
        <f>IF('Feuille de Saisie'!AR18&gt;0,'Feuille de Saisie'!AR18,"")</f>
        <v>Acc 4</v>
      </c>
      <c r="I19" s="25"/>
      <c r="J19" s="26"/>
      <c r="K19" s="27" t="str">
        <f>'Feuille de Saisie'!X18</f>
        <v xml:space="preserve"> </v>
      </c>
      <c r="L19" s="27" t="str">
        <f>'Feuille de Saisie'!Y18</f>
        <v xml:space="preserve"> </v>
      </c>
      <c r="M19" s="27" t="str">
        <f>'Feuille de Saisie'!Z18</f>
        <v xml:space="preserve"> </v>
      </c>
      <c r="N19" s="27" t="str">
        <f>'Feuille de Saisie'!AA18</f>
        <v>m.t</v>
      </c>
      <c r="O19" s="27" t="str">
        <f>'Feuille de Saisie'!AB18</f>
        <v xml:space="preserve"> </v>
      </c>
      <c r="P19" s="27" t="str">
        <f>'Feuille de Saisie'!AC18</f>
        <v xml:space="preserve"> </v>
      </c>
      <c r="Q19" s="29"/>
      <c r="R19" s="229" t="str">
        <f>'Feuille de Saisie'!AK18</f>
        <v>m.t</v>
      </c>
    </row>
    <row r="20" spans="1:18" ht="15" x14ac:dyDescent="0.25">
      <c r="A20" s="22">
        <f>'Feuille de Saisie'!A19</f>
        <v>12</v>
      </c>
      <c r="B20" s="23">
        <f>IF('Feuille de Saisie'!D19&gt;0,'Feuille de Saisie'!D19,"")</f>
        <v>12</v>
      </c>
      <c r="C20" s="24" t="str">
        <f>IF('Feuille de Saisie'!AN19&gt;0,'Feuille de Saisie'!AN19,"")</f>
        <v>BOUVIER</v>
      </c>
      <c r="D20" s="24" t="str">
        <f>IF('Feuille de Saisie'!AO19&gt;0,'Feuille de Saisie'!AO19,"")</f>
        <v>Rodrigue</v>
      </c>
      <c r="E20" s="20" t="str">
        <f>IF('Feuille de Saisie'!AP19&gt;0,'Feuille de Saisie'!AP19,"")</f>
        <v>TEAM Cobra Cycling</v>
      </c>
      <c r="F20" s="21" t="str">
        <f>IF('Feuille de Saisie'!AQ19&gt;0,'Feuille de Saisie'!AQ19,"")</f>
        <v>B. FC</v>
      </c>
      <c r="G20" s="413" t="str">
        <f>IF('Feuille de Saisie'!AS19&gt;0,'Feuille de Saisie'!AS19,"")</f>
        <v>42250010017</v>
      </c>
      <c r="H20" s="194" t="str">
        <f>IF('Feuille de Saisie'!AR19&gt;0,'Feuille de Saisie'!AR19,"")</f>
        <v>Acc 3</v>
      </c>
      <c r="I20" s="25"/>
      <c r="J20" s="26"/>
      <c r="K20" s="27" t="str">
        <f>'Feuille de Saisie'!X19</f>
        <v xml:space="preserve"> </v>
      </c>
      <c r="L20" s="27" t="str">
        <f>'Feuille de Saisie'!Y19</f>
        <v xml:space="preserve"> </v>
      </c>
      <c r="M20" s="27" t="str">
        <f>'Feuille de Saisie'!Z19</f>
        <v xml:space="preserve"> </v>
      </c>
      <c r="N20" s="27" t="str">
        <f>'Feuille de Saisie'!AA19</f>
        <v>m.t</v>
      </c>
      <c r="O20" s="27" t="str">
        <f>'Feuille de Saisie'!AB19</f>
        <v xml:space="preserve"> </v>
      </c>
      <c r="P20" s="27" t="str">
        <f>'Feuille de Saisie'!AC19</f>
        <v xml:space="preserve"> </v>
      </c>
      <c r="Q20" s="29"/>
      <c r="R20" s="229" t="str">
        <f>'Feuille de Saisie'!AK19</f>
        <v>m.t</v>
      </c>
    </row>
    <row r="21" spans="1:18" ht="15" x14ac:dyDescent="0.25">
      <c r="A21" s="22">
        <f>'Feuille de Saisie'!A20</f>
        <v>13</v>
      </c>
      <c r="B21" s="23">
        <f>IF('Feuille de Saisie'!D20&gt;0,'Feuille de Saisie'!D20,"")</f>
        <v>7</v>
      </c>
      <c r="C21" s="24" t="str">
        <f>IF('Feuille de Saisie'!AN20&gt;0,'Feuille de Saisie'!AN20,"")</f>
        <v>PERIGNON</v>
      </c>
      <c r="D21" s="24" t="str">
        <f>IF('Feuille de Saisie'!AO20&gt;0,'Feuille de Saisie'!AO20,"")</f>
        <v>Sylvain</v>
      </c>
      <c r="E21" s="20" t="str">
        <f>IF('Feuille de Saisie'!AP20&gt;0,'Feuille de Saisie'!AP20,"")</f>
        <v>Besançon  R C</v>
      </c>
      <c r="F21" s="21" t="str">
        <f>IF('Feuille de Saisie'!AQ20&gt;0,'Feuille de Saisie'!AQ20,"")</f>
        <v>B. FC</v>
      </c>
      <c r="G21" s="413" t="str">
        <f>IF('Feuille de Saisie'!AS20&gt;0,'Feuille de Saisie'!AS20,"")</f>
        <v>42250260120</v>
      </c>
      <c r="H21" s="194" t="str">
        <f>IF('Feuille de Saisie'!AR20&gt;0,'Feuille de Saisie'!AR20,"")</f>
        <v>Acc 4</v>
      </c>
      <c r="I21" s="25"/>
      <c r="J21" s="26"/>
      <c r="K21" s="27" t="str">
        <f>'Feuille de Saisie'!X20</f>
        <v xml:space="preserve"> </v>
      </c>
      <c r="L21" s="27" t="str">
        <f>'Feuille de Saisie'!Y20</f>
        <v xml:space="preserve"> </v>
      </c>
      <c r="M21" s="27" t="str">
        <f>'Feuille de Saisie'!Z20</f>
        <v xml:space="preserve"> </v>
      </c>
      <c r="N21" s="27" t="str">
        <f>'Feuille de Saisie'!AA20</f>
        <v>m.t</v>
      </c>
      <c r="O21" s="27" t="str">
        <f>'Feuille de Saisie'!AB20</f>
        <v xml:space="preserve"> </v>
      </c>
      <c r="P21" s="27" t="str">
        <f>'Feuille de Saisie'!AC20</f>
        <v xml:space="preserve"> </v>
      </c>
      <c r="Q21" s="29"/>
      <c r="R21" s="229" t="str">
        <f>'Feuille de Saisie'!AK20</f>
        <v>m.t</v>
      </c>
    </row>
    <row r="22" spans="1:18" ht="15" x14ac:dyDescent="0.25">
      <c r="A22" s="22">
        <f>'Feuille de Saisie'!A21</f>
        <v>14</v>
      </c>
      <c r="B22" s="23">
        <f>IF('Feuille de Saisie'!D21&gt;0,'Feuille de Saisie'!D21,"")</f>
        <v>3</v>
      </c>
      <c r="C22" s="24" t="str">
        <f>IF('Feuille de Saisie'!AN21&gt;0,'Feuille de Saisie'!AN21,"")</f>
        <v>MONNIER</v>
      </c>
      <c r="D22" s="24" t="str">
        <f>IF('Feuille de Saisie'!AO21&gt;0,'Feuille de Saisie'!AO21,"")</f>
        <v>Thierry</v>
      </c>
      <c r="E22" s="20" t="str">
        <f>IF('Feuille de Saisie'!AP21&gt;0,'Feuille de Saisie'!AP21,"")</f>
        <v>E.C. Gray – Arc</v>
      </c>
      <c r="F22" s="21" t="str">
        <f>IF('Feuille de Saisie'!AQ21&gt;0,'Feuille de Saisie'!AQ21,"")</f>
        <v>B. FC</v>
      </c>
      <c r="G22" s="413" t="str">
        <f>IF('Feuille de Saisie'!AS21&gt;0,'Feuille de Saisie'!AS21,"")</f>
        <v>42700160192</v>
      </c>
      <c r="H22" s="194" t="str">
        <f>IF('Feuille de Saisie'!AR21&gt;0,'Feuille de Saisie'!AR21,"")</f>
        <v>Acc 4</v>
      </c>
      <c r="I22" s="25"/>
      <c r="J22" s="26"/>
      <c r="K22" s="27" t="str">
        <f>'Feuille de Saisie'!X21</f>
        <v xml:space="preserve"> </v>
      </c>
      <c r="L22" s="27" t="str">
        <f>'Feuille de Saisie'!Y21</f>
        <v xml:space="preserve"> </v>
      </c>
      <c r="M22" s="27" t="str">
        <f>'Feuille de Saisie'!Z21</f>
        <v xml:space="preserve"> </v>
      </c>
      <c r="N22" s="27" t="str">
        <f>'Feuille de Saisie'!AA21</f>
        <v>m.t</v>
      </c>
      <c r="O22" s="27" t="str">
        <f>'Feuille de Saisie'!AB21</f>
        <v xml:space="preserve"> </v>
      </c>
      <c r="P22" s="27" t="str">
        <f>'Feuille de Saisie'!AC21</f>
        <v xml:space="preserve"> </v>
      </c>
      <c r="Q22" s="29"/>
      <c r="R22" s="229" t="str">
        <f>'Feuille de Saisie'!AK21</f>
        <v>m.t</v>
      </c>
    </row>
    <row r="23" spans="1:18" ht="15" x14ac:dyDescent="0.25">
      <c r="A23" s="22">
        <f>'Feuille de Saisie'!A22</f>
        <v>15</v>
      </c>
      <c r="B23" s="23">
        <f>IF('Feuille de Saisie'!D22&gt;0,'Feuille de Saisie'!D22,"")</f>
        <v>19</v>
      </c>
      <c r="C23" s="24" t="str">
        <f>IF('Feuille de Saisie'!AN22&gt;0,'Feuille de Saisie'!AN22,"")</f>
        <v>MOCQUEY</v>
      </c>
      <c r="D23" s="24" t="str">
        <f>IF('Feuille de Saisie'!AO22&gt;0,'Feuille de Saisie'!AO22,"")</f>
        <v>Patrick</v>
      </c>
      <c r="E23" s="20" t="str">
        <f>IF('Feuille de Saisie'!AP22&gt;0,'Feuille de Saisie'!AP22,"")</f>
        <v>TEAM CYCLISTE</v>
      </c>
      <c r="F23" s="21" t="str">
        <f>IF('Feuille de Saisie'!AQ22&gt;0,'Feuille de Saisie'!AQ22,"")</f>
        <v>B. FC</v>
      </c>
      <c r="G23" s="413">
        <f>IF('Feuille de Saisie'!AS22&gt;0,'Feuille de Saisie'!AS22,"")</f>
        <v>46100020035</v>
      </c>
      <c r="H23" s="194" t="str">
        <f>IF('Feuille de Saisie'!AR22&gt;0,'Feuille de Saisie'!AR22,"")</f>
        <v>Acc 4</v>
      </c>
      <c r="I23" s="25"/>
      <c r="J23" s="26"/>
      <c r="K23" s="27" t="str">
        <f>'Feuille de Saisie'!X22</f>
        <v xml:space="preserve"> </v>
      </c>
      <c r="L23" s="27" t="str">
        <f>'Feuille de Saisie'!Y22</f>
        <v xml:space="preserve"> </v>
      </c>
      <c r="M23" s="27" t="str">
        <f>'Feuille de Saisie'!Z22</f>
        <v xml:space="preserve"> </v>
      </c>
      <c r="N23" s="27" t="str">
        <f>'Feuille de Saisie'!AA22</f>
        <v>m.t</v>
      </c>
      <c r="O23" s="27" t="str">
        <f>'Feuille de Saisie'!AB22</f>
        <v xml:space="preserve"> </v>
      </c>
      <c r="P23" s="27" t="str">
        <f>'Feuille de Saisie'!AC22</f>
        <v xml:space="preserve"> </v>
      </c>
      <c r="Q23" s="29"/>
      <c r="R23" s="229" t="str">
        <f>'Feuille de Saisie'!AK22</f>
        <v>m.t</v>
      </c>
    </row>
    <row r="24" spans="1:18" ht="15" x14ac:dyDescent="0.25">
      <c r="A24" s="22">
        <f>'Feuille de Saisie'!A23</f>
        <v>16</v>
      </c>
      <c r="B24" s="23">
        <f>IF('Feuille de Saisie'!D23&gt;0,'Feuille de Saisie'!D23,"")</f>
        <v>8</v>
      </c>
      <c r="C24" s="24" t="str">
        <f>IF('Feuille de Saisie'!AN23&gt;0,'Feuille de Saisie'!AN23,"")</f>
        <v>CHEVREAU</v>
      </c>
      <c r="D24" s="24" t="str">
        <f>IF('Feuille de Saisie'!AO23&gt;0,'Feuille de Saisie'!AO23,"")</f>
        <v>Jean Christophe</v>
      </c>
      <c r="E24" s="20" t="str">
        <f>IF('Feuille de Saisie'!AP23&gt;0,'Feuille de Saisie'!AP23,"")</f>
        <v>Jura Dolois Cyclisme</v>
      </c>
      <c r="F24" s="21" t="str">
        <f>IF('Feuille de Saisie'!AQ23&gt;0,'Feuille de Saisie'!AQ23,"")</f>
        <v>B. FC</v>
      </c>
      <c r="G24" s="413" t="str">
        <f>IF('Feuille de Saisie'!AS23&gt;0,'Feuille de Saisie'!AS23,"")</f>
        <v>42390210039</v>
      </c>
      <c r="H24" s="194" t="str">
        <f>IF('Feuille de Saisie'!AR23&gt;0,'Feuille de Saisie'!AR23,"")</f>
        <v>Acc 4</v>
      </c>
      <c r="I24" s="25"/>
      <c r="J24" s="26"/>
      <c r="K24" s="27" t="str">
        <f>'Feuille de Saisie'!X23</f>
        <v xml:space="preserve"> </v>
      </c>
      <c r="L24" s="27" t="str">
        <f>'Feuille de Saisie'!Y23</f>
        <v xml:space="preserve"> </v>
      </c>
      <c r="M24" s="27" t="str">
        <f>'Feuille de Saisie'!Z23</f>
        <v xml:space="preserve"> </v>
      </c>
      <c r="N24" s="27" t="str">
        <f>'Feuille de Saisie'!AA23</f>
        <v>m.t</v>
      </c>
      <c r="O24" s="27" t="str">
        <f>'Feuille de Saisie'!AB23</f>
        <v xml:space="preserve"> </v>
      </c>
      <c r="P24" s="27" t="str">
        <f>'Feuille de Saisie'!AC23</f>
        <v xml:space="preserve"> </v>
      </c>
      <c r="Q24" s="29"/>
      <c r="R24" s="229" t="str">
        <f>'Feuille de Saisie'!AK23</f>
        <v>m.t</v>
      </c>
    </row>
    <row r="25" spans="1:18" ht="15" x14ac:dyDescent="0.25">
      <c r="A25" s="22">
        <f>'Feuille de Saisie'!A24</f>
        <v>17</v>
      </c>
      <c r="B25" s="23">
        <f>IF('Feuille de Saisie'!D24&gt;0,'Feuille de Saisie'!D24,"")</f>
        <v>21</v>
      </c>
      <c r="C25" s="24" t="str">
        <f>IF('Feuille de Saisie'!AN24&gt;0,'Feuille de Saisie'!AN24,"")</f>
        <v>MARTIN</v>
      </c>
      <c r="D25" s="24" t="str">
        <f>IF('Feuille de Saisie'!AO24&gt;0,'Feuille de Saisie'!AO24,"")</f>
        <v>Nicolas</v>
      </c>
      <c r="E25" s="20" t="str">
        <f>IF('Feuille de Saisie'!AP24&gt;0,'Feuille de Saisie'!AP24,"")</f>
        <v>PRODIALOG</v>
      </c>
      <c r="F25" s="21" t="str">
        <f>IF('Feuille de Saisie'!AQ24&gt;0,'Feuille de Saisie'!AQ24,"")</f>
        <v>B. FC</v>
      </c>
      <c r="G25" s="413">
        <f>IF('Feuille de Saisie'!AS24&gt;0,'Feuille de Saisie'!AS24,"")</f>
        <v>42210020082</v>
      </c>
      <c r="H25" s="194" t="str">
        <f>IF('Feuille de Saisie'!AR24&gt;0,'Feuille de Saisie'!AR24,"")</f>
        <v>Acc 4</v>
      </c>
      <c r="I25" s="25"/>
      <c r="J25" s="26"/>
      <c r="K25" s="27" t="str">
        <f>'Feuille de Saisie'!X24</f>
        <v xml:space="preserve"> </v>
      </c>
      <c r="L25" s="27" t="str">
        <f>'Feuille de Saisie'!Y24</f>
        <v xml:space="preserve"> </v>
      </c>
      <c r="M25" s="27" t="str">
        <f>'Feuille de Saisie'!Z24</f>
        <v xml:space="preserve"> </v>
      </c>
      <c r="N25" s="27" t="str">
        <f>'Feuille de Saisie'!AA24</f>
        <v>m.t</v>
      </c>
      <c r="O25" s="27" t="str">
        <f>'Feuille de Saisie'!AB24</f>
        <v xml:space="preserve"> </v>
      </c>
      <c r="P25" s="27" t="str">
        <f>'Feuille de Saisie'!AC24</f>
        <v xml:space="preserve"> </v>
      </c>
      <c r="Q25" s="29"/>
      <c r="R25" s="229" t="str">
        <f>'Feuille de Saisie'!AK24</f>
        <v>m.t</v>
      </c>
    </row>
    <row r="26" spans="1:18" ht="15" x14ac:dyDescent="0.25">
      <c r="A26" s="22">
        <f>'Feuille de Saisie'!A25</f>
        <v>18</v>
      </c>
      <c r="B26" s="23">
        <f>IF('Feuille de Saisie'!D25&gt;0,'Feuille de Saisie'!D25,"")</f>
        <v>10</v>
      </c>
      <c r="C26" s="24" t="str">
        <f>IF('Feuille de Saisie'!AN25&gt;0,'Feuille de Saisie'!AN25,"")</f>
        <v>VIGNERON</v>
      </c>
      <c r="D26" s="24" t="str">
        <f>IF('Feuille de Saisie'!AO25&gt;0,'Feuille de Saisie'!AO25,"")</f>
        <v>Ludovic</v>
      </c>
      <c r="E26" s="20" t="str">
        <f>IF('Feuille de Saisie'!AP25&gt;0,'Feuille de Saisie'!AP25,"")</f>
        <v>Phi. Wag.-Bazin Cycling</v>
      </c>
      <c r="F26" s="21" t="str">
        <f>IF('Feuille de Saisie'!AQ25&gt;0,'Feuille de Saisie'!AQ25,"")</f>
        <v>B. FC</v>
      </c>
      <c r="G26" s="413" t="str">
        <f>IF('Feuille de Saisie'!AS25&gt;0,'Feuille de Saisie'!AS25,"")</f>
        <v>42700230013</v>
      </c>
      <c r="H26" s="194" t="str">
        <f>IF('Feuille de Saisie'!AR25&gt;0,'Feuille de Saisie'!AR25,"")</f>
        <v>Acc 3</v>
      </c>
      <c r="I26" s="25"/>
      <c r="J26" s="26"/>
      <c r="K26" s="27" t="str">
        <f>'Feuille de Saisie'!X25</f>
        <v xml:space="preserve"> </v>
      </c>
      <c r="L26" s="27" t="str">
        <f>'Feuille de Saisie'!Y25</f>
        <v xml:space="preserve"> </v>
      </c>
      <c r="M26" s="27" t="str">
        <f>'Feuille de Saisie'!Z25</f>
        <v xml:space="preserve"> </v>
      </c>
      <c r="N26" s="27" t="str">
        <f>'Feuille de Saisie'!AA25</f>
        <v>m.t</v>
      </c>
      <c r="O26" s="27" t="str">
        <f>'Feuille de Saisie'!AB25</f>
        <v xml:space="preserve"> </v>
      </c>
      <c r="P26" s="27" t="str">
        <f>'Feuille de Saisie'!AC25</f>
        <v xml:space="preserve"> </v>
      </c>
      <c r="Q26" s="29"/>
      <c r="R26" s="229" t="str">
        <f>'Feuille de Saisie'!AK25</f>
        <v>m.t</v>
      </c>
    </row>
    <row r="27" spans="1:18" ht="15" x14ac:dyDescent="0.25">
      <c r="A27" s="22">
        <f>'Feuille de Saisie'!A26</f>
        <v>19</v>
      </c>
      <c r="B27" s="23">
        <f>IF('Feuille de Saisie'!D26&gt;0,'Feuille de Saisie'!D26,"")</f>
        <v>14</v>
      </c>
      <c r="C27" s="24" t="str">
        <f>IF('Feuille de Saisie'!AN26&gt;0,'Feuille de Saisie'!AN26,"")</f>
        <v>THIEBAULT</v>
      </c>
      <c r="D27" s="24" t="str">
        <f>IF('Feuille de Saisie'!AO26&gt;0,'Feuille de Saisie'!AO26,"")</f>
        <v>Tifène</v>
      </c>
      <c r="E27" s="20" t="str">
        <f>IF('Feuille de Saisie'!AP26&gt;0,'Feuille de Saisie'!AP26,"")</f>
        <v>VC Morteau  Montbenoit</v>
      </c>
      <c r="F27" s="21" t="str">
        <f>IF('Feuille de Saisie'!AQ26&gt;0,'Feuille de Saisie'!AQ26,"")</f>
        <v>B. FC</v>
      </c>
      <c r="G27" s="413">
        <f>IF('Feuille de Saisie'!AS26&gt;0,'Feuille de Saisie'!AS26,"")</f>
        <v>42250181360</v>
      </c>
      <c r="H27" s="194" t="str">
        <f>IF('Feuille de Saisie'!AR26&gt;0,'Feuille de Saisie'!AR26,"")</f>
        <v>Op 2F</v>
      </c>
      <c r="I27" s="25"/>
      <c r="J27" s="26"/>
      <c r="K27" s="27" t="str">
        <f>'Feuille de Saisie'!X26</f>
        <v xml:space="preserve"> </v>
      </c>
      <c r="L27" s="27" t="str">
        <f>'Feuille de Saisie'!Y26</f>
        <v xml:space="preserve"> </v>
      </c>
      <c r="M27" s="27" t="str">
        <f>'Feuille de Saisie'!Z26</f>
        <v xml:space="preserve"> </v>
      </c>
      <c r="N27" s="27" t="str">
        <f>'Feuille de Saisie'!AA26</f>
        <v>m.t</v>
      </c>
      <c r="O27" s="27" t="str">
        <f>'Feuille de Saisie'!AB26</f>
        <v xml:space="preserve"> </v>
      </c>
      <c r="P27" s="27" t="str">
        <f>'Feuille de Saisie'!AC26</f>
        <v xml:space="preserve"> </v>
      </c>
      <c r="Q27" s="29"/>
      <c r="R27" s="229" t="str">
        <f>'Feuille de Saisie'!AK26</f>
        <v>m.t</v>
      </c>
    </row>
    <row r="28" spans="1:18" ht="15" x14ac:dyDescent="0.25">
      <c r="A28" s="22">
        <f>'Feuille de Saisie'!A27</f>
        <v>20</v>
      </c>
      <c r="B28" s="23">
        <f>IF('Feuille de Saisie'!D27&gt;0,'Feuille de Saisie'!D27,"")</f>
        <v>5</v>
      </c>
      <c r="C28" s="24" t="str">
        <f>IF('Feuille de Saisie'!AN27&gt;0,'Feuille de Saisie'!AN27,"")</f>
        <v>THIEVENT</v>
      </c>
      <c r="D28" s="24" t="str">
        <f>IF('Feuille de Saisie'!AO27&gt;0,'Feuille de Saisie'!AO27,"")</f>
        <v>Jean Claude</v>
      </c>
      <c r="E28" s="20" t="str">
        <f>IF('Feuille de Saisie'!AP27&gt;0,'Feuille de Saisie'!AP27,"")</f>
        <v>AC Bisontine</v>
      </c>
      <c r="F28" s="21" t="str">
        <f>IF('Feuille de Saisie'!AQ27&gt;0,'Feuille de Saisie'!AQ27,"")</f>
        <v>B. FC</v>
      </c>
      <c r="G28" s="413" t="str">
        <f>IF('Feuille de Saisie'!AS27&gt;0,'Feuille de Saisie'!AS27,"")</f>
        <v>42250200538</v>
      </c>
      <c r="H28" s="194" t="str">
        <f>IF('Feuille de Saisie'!AR27&gt;0,'Feuille de Saisie'!AR27,"")</f>
        <v>Acc 4</v>
      </c>
      <c r="I28" s="25"/>
      <c r="J28" s="26"/>
      <c r="K28" s="27" t="str">
        <f>'Feuille de Saisie'!X27</f>
        <v xml:space="preserve"> </v>
      </c>
      <c r="L28" s="27" t="str">
        <f>'Feuille de Saisie'!Y27</f>
        <v xml:space="preserve"> </v>
      </c>
      <c r="M28" s="27" t="str">
        <f>'Feuille de Saisie'!Z27</f>
        <v xml:space="preserve"> </v>
      </c>
      <c r="N28" s="27" t="str">
        <f>'Feuille de Saisie'!AA27</f>
        <v>m.t</v>
      </c>
      <c r="O28" s="27" t="str">
        <f>'Feuille de Saisie'!AB27</f>
        <v xml:space="preserve"> </v>
      </c>
      <c r="P28" s="27" t="str">
        <f>'Feuille de Saisie'!AC27</f>
        <v xml:space="preserve"> </v>
      </c>
      <c r="Q28" s="29"/>
      <c r="R28" s="229" t="str">
        <f>'Feuille de Saisie'!AK27</f>
        <v>m.t</v>
      </c>
    </row>
    <row r="29" spans="1:18" ht="15" x14ac:dyDescent="0.25">
      <c r="A29" s="22">
        <f>'Feuille de Saisie'!A28</f>
        <v>21</v>
      </c>
      <c r="B29" s="23">
        <f>IF('Feuille de Saisie'!D28&gt;0,'Feuille de Saisie'!D28,"")</f>
        <v>2</v>
      </c>
      <c r="C29" s="24" t="str">
        <f>IF('Feuille de Saisie'!AN28&gt;0,'Feuille de Saisie'!AN28,"")</f>
        <v>BERGERET</v>
      </c>
      <c r="D29" s="24" t="str">
        <f>IF('Feuille de Saisie'!AO28&gt;0,'Feuille de Saisie'!AO28,"")</f>
        <v>Anthony</v>
      </c>
      <c r="E29" s="20" t="str">
        <f>IF('Feuille de Saisie'!AP28&gt;0,'Feuille de Saisie'!AP28,"")</f>
        <v>E.C. Gray – Arc</v>
      </c>
      <c r="F29" s="21" t="str">
        <f>IF('Feuille de Saisie'!AQ28&gt;0,'Feuille de Saisie'!AQ28,"")</f>
        <v>B. FC</v>
      </c>
      <c r="G29" s="413" t="str">
        <f>IF('Feuille de Saisie'!AS28&gt;0,'Feuille de Saisie'!AS28,"")</f>
        <v>42700160031</v>
      </c>
      <c r="H29" s="194" t="str">
        <f>IF('Feuille de Saisie'!AR28&gt;0,'Feuille de Saisie'!AR28,"")</f>
        <v>Acc 3</v>
      </c>
      <c r="I29" s="25"/>
      <c r="J29" s="26"/>
      <c r="K29" s="27" t="str">
        <f>'Feuille de Saisie'!X28</f>
        <v xml:space="preserve"> </v>
      </c>
      <c r="L29" s="27" t="str">
        <f>'Feuille de Saisie'!Y28</f>
        <v xml:space="preserve"> </v>
      </c>
      <c r="M29" s="27" t="str">
        <f>'Feuille de Saisie'!Z28</f>
        <v xml:space="preserve"> </v>
      </c>
      <c r="N29" s="27" t="str">
        <f>'Feuille de Saisie'!AA28</f>
        <v>m.t</v>
      </c>
      <c r="O29" s="27" t="str">
        <f>'Feuille de Saisie'!AB28</f>
        <v xml:space="preserve"> </v>
      </c>
      <c r="P29" s="27" t="str">
        <f>'Feuille de Saisie'!AC28</f>
        <v xml:space="preserve"> </v>
      </c>
      <c r="Q29" s="29"/>
      <c r="R29" s="229" t="str">
        <f>'Feuille de Saisie'!AK28</f>
        <v>m.t</v>
      </c>
    </row>
    <row r="30" spans="1:18" ht="15" x14ac:dyDescent="0.25">
      <c r="A30" s="22">
        <f>'Feuille de Saisie'!A29</f>
        <v>22</v>
      </c>
      <c r="B30" s="23">
        <f>IF('Feuille de Saisie'!D29&gt;0,'Feuille de Saisie'!D29,"")</f>
        <v>20</v>
      </c>
      <c r="C30" s="24" t="str">
        <f>IF('Feuille de Saisie'!AN29&gt;0,'Feuille de Saisie'!AN29,"")</f>
        <v>LOCATELLI</v>
      </c>
      <c r="D30" s="24" t="str">
        <f>IF('Feuille de Saisie'!AO29&gt;0,'Feuille de Saisie'!AO29,"")</f>
        <v>Dominique</v>
      </c>
      <c r="E30" s="20" t="str">
        <f>IF('Feuille de Saisie'!AP29&gt;0,'Feuille de Saisie'!AP29,"")</f>
        <v>EC GRAY-ARC</v>
      </c>
      <c r="F30" s="21" t="str">
        <f>IF('Feuille de Saisie'!AQ29&gt;0,'Feuille de Saisie'!AQ29,"")</f>
        <v>B. FC</v>
      </c>
      <c r="G30" s="413">
        <f>IF('Feuille de Saisie'!AS29&gt;0,'Feuille de Saisie'!AS29,"")</f>
        <v>42700160179</v>
      </c>
      <c r="H30" s="194" t="str">
        <f>IF('Feuille de Saisie'!AR29&gt;0,'Feuille de Saisie'!AR29,"")</f>
        <v>Acc 4</v>
      </c>
      <c r="I30" s="25"/>
      <c r="J30" s="26"/>
      <c r="K30" s="27" t="str">
        <f>'Feuille de Saisie'!X29</f>
        <v xml:space="preserve"> </v>
      </c>
      <c r="L30" s="27" t="str">
        <f>'Feuille de Saisie'!Y29</f>
        <v xml:space="preserve"> </v>
      </c>
      <c r="M30" s="27" t="str">
        <f>'Feuille de Saisie'!Z29</f>
        <v xml:space="preserve"> </v>
      </c>
      <c r="N30" s="27" t="str">
        <f>'Feuille de Saisie'!AA29</f>
        <v>m.t</v>
      </c>
      <c r="O30" s="27" t="str">
        <f>'Feuille de Saisie'!AB29</f>
        <v xml:space="preserve"> </v>
      </c>
      <c r="P30" s="27" t="str">
        <f>'Feuille de Saisie'!AC29</f>
        <v xml:space="preserve"> </v>
      </c>
      <c r="Q30" s="29"/>
      <c r="R30" s="229" t="str">
        <f>'Feuille de Saisie'!AK29</f>
        <v>m.t</v>
      </c>
    </row>
    <row r="31" spans="1:18" ht="15" x14ac:dyDescent="0.25">
      <c r="A31" s="22">
        <f>'Feuille de Saisie'!A30</f>
        <v>23</v>
      </c>
      <c r="B31" s="23">
        <f>IF('Feuille de Saisie'!D30&gt;0,'Feuille de Saisie'!D30,"")</f>
        <v>1</v>
      </c>
      <c r="C31" s="24" t="str">
        <f>IF('Feuille de Saisie'!AN30&gt;0,'Feuille de Saisie'!AN30,"")</f>
        <v>THIEBAUT</v>
      </c>
      <c r="D31" s="24" t="str">
        <f>IF('Feuille de Saisie'!AO30&gt;0,'Feuille de Saisie'!AO30,"")</f>
        <v>Michael</v>
      </c>
      <c r="E31" s="20" t="str">
        <f>IF('Feuille de Saisie'!AP30&gt;0,'Feuille de Saisie'!AP30,"")</f>
        <v>E.C. Gray – Arc</v>
      </c>
      <c r="F31" s="21" t="str">
        <f>IF('Feuille de Saisie'!AQ30&gt;0,'Feuille de Saisie'!AQ30,"")</f>
        <v>B. FC</v>
      </c>
      <c r="G31" s="413" t="str">
        <f>IF('Feuille de Saisie'!AS30&gt;0,'Feuille de Saisie'!AS30,"")</f>
        <v>42700160201</v>
      </c>
      <c r="H31" s="194" t="str">
        <f>IF('Feuille de Saisie'!AR30&gt;0,'Feuille de Saisie'!AR30,"")</f>
        <v>Acc 3</v>
      </c>
      <c r="I31" s="25"/>
      <c r="J31" s="26"/>
      <c r="K31" s="27" t="str">
        <f>'Feuille de Saisie'!X30</f>
        <v xml:space="preserve"> </v>
      </c>
      <c r="L31" s="27" t="str">
        <f>'Feuille de Saisie'!Y30</f>
        <v xml:space="preserve"> </v>
      </c>
      <c r="M31" s="27" t="str">
        <f>'Feuille de Saisie'!Z30</f>
        <v xml:space="preserve"> </v>
      </c>
      <c r="N31" s="27" t="str">
        <f>'Feuille de Saisie'!AA30</f>
        <v>m.t</v>
      </c>
      <c r="O31" s="27" t="str">
        <f>'Feuille de Saisie'!AB30</f>
        <v xml:space="preserve"> </v>
      </c>
      <c r="P31" s="27" t="str">
        <f>'Feuille de Saisie'!AC30</f>
        <v xml:space="preserve"> </v>
      </c>
      <c r="Q31" s="29"/>
      <c r="R31" s="229" t="str">
        <f>'Feuille de Saisie'!AK30</f>
        <v>m.t</v>
      </c>
    </row>
    <row r="32" spans="1:18" ht="15" x14ac:dyDescent="0.25">
      <c r="A32" s="22">
        <f>'Feuille de Saisie'!A31</f>
        <v>24</v>
      </c>
      <c r="B32" s="23" t="str">
        <f>IF('Feuille de Saisie'!D31&gt;0,'Feuille de Saisie'!D31,"")</f>
        <v/>
      </c>
      <c r="C32" s="24" t="str">
        <f>IF('Feuille de Saisie'!AN31&gt;0,'Feuille de Saisie'!AN31,"")</f>
        <v/>
      </c>
      <c r="D32" s="24" t="str">
        <f>IF('Feuille de Saisie'!AO31&gt;0,'Feuille de Saisie'!AO31,"")</f>
        <v/>
      </c>
      <c r="E32" s="20" t="str">
        <f>IF('Feuille de Saisie'!AP31&gt;0,'Feuille de Saisie'!AP31,"")</f>
        <v/>
      </c>
      <c r="F32" s="21" t="str">
        <f>IF('Feuille de Saisie'!AQ31&gt;0,'Feuille de Saisie'!AQ31,"")</f>
        <v/>
      </c>
      <c r="G32" s="191" t="str">
        <f>IF('Feuille de Saisie'!AS31&gt;0,'Feuille de Saisie'!AS31,"")</f>
        <v/>
      </c>
      <c r="H32" s="194" t="str">
        <f>IF('Feuille de Saisie'!AR31&gt;0,'Feuille de Saisie'!AR31,"")</f>
        <v/>
      </c>
      <c r="I32" s="25"/>
      <c r="J32" s="26"/>
      <c r="K32" s="27" t="str">
        <f>'Feuille de Saisie'!X31</f>
        <v xml:space="preserve"> </v>
      </c>
      <c r="L32" s="27" t="str">
        <f>'Feuille de Saisie'!Y31</f>
        <v xml:space="preserve"> </v>
      </c>
      <c r="M32" s="27" t="str">
        <f>'Feuille de Saisie'!Z31</f>
        <v xml:space="preserve"> </v>
      </c>
      <c r="N32" s="27" t="str">
        <f>'Feuille de Saisie'!AA31</f>
        <v>m.t</v>
      </c>
      <c r="O32" s="27" t="str">
        <f>'Feuille de Saisie'!AB31</f>
        <v xml:space="preserve"> </v>
      </c>
      <c r="P32" s="27" t="str">
        <f>'Feuille de Saisie'!AC31</f>
        <v xml:space="preserve"> </v>
      </c>
      <c r="Q32" s="29"/>
    </row>
    <row r="33" spans="1:17" ht="15" x14ac:dyDescent="0.25">
      <c r="A33" s="22">
        <f>'Feuille de Saisie'!A32</f>
        <v>25</v>
      </c>
      <c r="B33" s="23" t="str">
        <f>IF('Feuille de Saisie'!D32&gt;0,'Feuille de Saisie'!D32,"")</f>
        <v/>
      </c>
      <c r="C33" s="24" t="str">
        <f>IF('Feuille de Saisie'!AN32&gt;0,'Feuille de Saisie'!AN32,"")</f>
        <v/>
      </c>
      <c r="D33" s="24" t="str">
        <f>IF('Feuille de Saisie'!AO32&gt;0,'Feuille de Saisie'!AO32,"")</f>
        <v/>
      </c>
      <c r="E33" s="20" t="str">
        <f>IF('Feuille de Saisie'!AP32&gt;0,'Feuille de Saisie'!AP32,"")</f>
        <v/>
      </c>
      <c r="F33" s="21" t="str">
        <f>IF('Feuille de Saisie'!AQ32&gt;0,'Feuille de Saisie'!AQ32,"")</f>
        <v/>
      </c>
      <c r="G33" s="191" t="str">
        <f>IF('Feuille de Saisie'!AS32&gt;0,'Feuille de Saisie'!AS32,"")</f>
        <v/>
      </c>
      <c r="H33" s="194" t="str">
        <f>IF('Feuille de Saisie'!AR32&gt;0,'Feuille de Saisie'!AR32,"")</f>
        <v/>
      </c>
      <c r="I33" s="25"/>
      <c r="J33" s="26"/>
      <c r="K33" s="27" t="str">
        <f>'Feuille de Saisie'!X32</f>
        <v xml:space="preserve"> </v>
      </c>
      <c r="L33" s="27" t="str">
        <f>'Feuille de Saisie'!Y32</f>
        <v xml:space="preserve"> </v>
      </c>
      <c r="M33" s="27" t="str">
        <f>'Feuille de Saisie'!Z32</f>
        <v xml:space="preserve"> </v>
      </c>
      <c r="N33" s="27" t="str">
        <f>'Feuille de Saisie'!AA32</f>
        <v>m.t</v>
      </c>
      <c r="O33" s="27" t="str">
        <f>'Feuille de Saisie'!AB32</f>
        <v xml:space="preserve"> </v>
      </c>
      <c r="P33" s="27" t="str">
        <f>'Feuille de Saisie'!AC32</f>
        <v xml:space="preserve"> </v>
      </c>
      <c r="Q33" s="29"/>
    </row>
    <row r="34" spans="1:17" ht="15" x14ac:dyDescent="0.25">
      <c r="A34" s="22">
        <f>'Feuille de Saisie'!A33</f>
        <v>26</v>
      </c>
      <c r="B34" s="23" t="str">
        <f>IF('Feuille de Saisie'!D33&gt;0,'Feuille de Saisie'!D33,"")</f>
        <v/>
      </c>
      <c r="C34" s="24" t="str">
        <f>IF('Feuille de Saisie'!AN33&gt;0,'Feuille de Saisie'!AN33,"")</f>
        <v/>
      </c>
      <c r="D34" s="24" t="str">
        <f>IF('Feuille de Saisie'!AO33&gt;0,'Feuille de Saisie'!AO33,"")</f>
        <v/>
      </c>
      <c r="E34" s="20" t="str">
        <f>IF('Feuille de Saisie'!AP33&gt;0,'Feuille de Saisie'!AP33,"")</f>
        <v/>
      </c>
      <c r="F34" s="21" t="str">
        <f>IF('Feuille de Saisie'!AQ33&gt;0,'Feuille de Saisie'!AQ33,"")</f>
        <v/>
      </c>
      <c r="G34" s="191" t="str">
        <f>IF('Feuille de Saisie'!AS33&gt;0,'Feuille de Saisie'!AS33,"")</f>
        <v/>
      </c>
      <c r="H34" s="194" t="str">
        <f>IF('Feuille de Saisie'!AR33&gt;0,'Feuille de Saisie'!AR33,"")</f>
        <v/>
      </c>
      <c r="I34" s="25"/>
      <c r="J34" s="26"/>
      <c r="K34" s="27" t="str">
        <f>'Feuille de Saisie'!X33</f>
        <v xml:space="preserve"> </v>
      </c>
      <c r="L34" s="27" t="str">
        <f>'Feuille de Saisie'!Y33</f>
        <v xml:space="preserve"> </v>
      </c>
      <c r="M34" s="27" t="str">
        <f>'Feuille de Saisie'!Z33</f>
        <v xml:space="preserve"> </v>
      </c>
      <c r="N34" s="27" t="str">
        <f>'Feuille de Saisie'!AA33</f>
        <v>m.t</v>
      </c>
      <c r="O34" s="27" t="str">
        <f>'Feuille de Saisie'!AB33</f>
        <v xml:space="preserve"> </v>
      </c>
      <c r="P34" s="27" t="str">
        <f>'Feuille de Saisie'!AC33</f>
        <v xml:space="preserve"> </v>
      </c>
      <c r="Q34" s="29"/>
    </row>
    <row r="35" spans="1:17" ht="15" x14ac:dyDescent="0.25">
      <c r="A35" s="22">
        <f>'Feuille de Saisie'!A34</f>
        <v>27</v>
      </c>
      <c r="B35" s="23" t="str">
        <f>IF('Feuille de Saisie'!D34&gt;0,'Feuille de Saisie'!D34,"")</f>
        <v/>
      </c>
      <c r="C35" s="24" t="str">
        <f>IF('Feuille de Saisie'!AN34&gt;0,'Feuille de Saisie'!AN34,"")</f>
        <v/>
      </c>
      <c r="D35" s="24" t="str">
        <f>IF('Feuille de Saisie'!AO34&gt;0,'Feuille de Saisie'!AO34,"")</f>
        <v/>
      </c>
      <c r="E35" s="20" t="str">
        <f>IF('Feuille de Saisie'!AP34&gt;0,'Feuille de Saisie'!AP34,"")</f>
        <v/>
      </c>
      <c r="F35" s="21" t="str">
        <f>IF('Feuille de Saisie'!AQ34&gt;0,'Feuille de Saisie'!AQ34,"")</f>
        <v/>
      </c>
      <c r="G35" s="191" t="str">
        <f>IF('Feuille de Saisie'!AS34&gt;0,'Feuille de Saisie'!AS34,"")</f>
        <v/>
      </c>
      <c r="H35" s="194" t="str">
        <f>IF('Feuille de Saisie'!AR34&gt;0,'Feuille de Saisie'!AR34,"")</f>
        <v/>
      </c>
      <c r="I35" s="25"/>
      <c r="J35" s="26"/>
      <c r="K35" s="27" t="str">
        <f>'Feuille de Saisie'!X34</f>
        <v xml:space="preserve"> </v>
      </c>
      <c r="L35" s="27" t="str">
        <f>'Feuille de Saisie'!Y34</f>
        <v xml:space="preserve"> </v>
      </c>
      <c r="M35" s="27" t="str">
        <f>'Feuille de Saisie'!Z34</f>
        <v xml:space="preserve"> </v>
      </c>
      <c r="N35" s="27" t="str">
        <f>'Feuille de Saisie'!AA34</f>
        <v>m.t</v>
      </c>
      <c r="O35" s="27" t="str">
        <f>'Feuille de Saisie'!AB34</f>
        <v xml:space="preserve"> </v>
      </c>
      <c r="P35" s="27" t="str">
        <f>'Feuille de Saisie'!AC34</f>
        <v xml:space="preserve"> </v>
      </c>
      <c r="Q35" s="29"/>
    </row>
    <row r="36" spans="1:17" ht="15" x14ac:dyDescent="0.25">
      <c r="A36" s="22">
        <f>'Feuille de Saisie'!A35</f>
        <v>28</v>
      </c>
      <c r="B36" s="23" t="str">
        <f>IF('Feuille de Saisie'!D35&gt;0,'Feuille de Saisie'!D35,"")</f>
        <v/>
      </c>
      <c r="C36" s="24" t="str">
        <f>IF('Feuille de Saisie'!AN35&gt;0,'Feuille de Saisie'!AN35,"")</f>
        <v/>
      </c>
      <c r="D36" s="24" t="str">
        <f>IF('Feuille de Saisie'!AO35&gt;0,'Feuille de Saisie'!AO35,"")</f>
        <v/>
      </c>
      <c r="E36" s="20" t="str">
        <f>IF('Feuille de Saisie'!AP35&gt;0,'Feuille de Saisie'!AP35,"")</f>
        <v/>
      </c>
      <c r="F36" s="21" t="str">
        <f>IF('Feuille de Saisie'!AQ35&gt;0,'Feuille de Saisie'!AQ35,"")</f>
        <v/>
      </c>
      <c r="G36" s="191" t="str">
        <f>IF('Feuille de Saisie'!AS35&gt;0,'Feuille de Saisie'!AS35,"")</f>
        <v/>
      </c>
      <c r="H36" s="194" t="str">
        <f>IF('Feuille de Saisie'!AR35&gt;0,'Feuille de Saisie'!AR35,"")</f>
        <v/>
      </c>
      <c r="I36" s="25"/>
      <c r="J36" s="26"/>
      <c r="K36" s="27" t="str">
        <f>'Feuille de Saisie'!X35</f>
        <v xml:space="preserve"> </v>
      </c>
      <c r="L36" s="27" t="str">
        <f>'Feuille de Saisie'!Y35</f>
        <v xml:space="preserve"> </v>
      </c>
      <c r="M36" s="27" t="str">
        <f>'Feuille de Saisie'!Z35</f>
        <v xml:space="preserve"> </v>
      </c>
      <c r="N36" s="27" t="str">
        <f>'Feuille de Saisie'!AA35</f>
        <v>m.t</v>
      </c>
      <c r="O36" s="27" t="str">
        <f>'Feuille de Saisie'!AB35</f>
        <v xml:space="preserve"> </v>
      </c>
      <c r="P36" s="27" t="str">
        <f>'Feuille de Saisie'!AC35</f>
        <v xml:space="preserve"> </v>
      </c>
      <c r="Q36" s="29"/>
    </row>
    <row r="37" spans="1:17" ht="15" x14ac:dyDescent="0.25">
      <c r="A37" s="22">
        <f>'Feuille de Saisie'!A36</f>
        <v>29</v>
      </c>
      <c r="B37" s="23" t="str">
        <f>IF('Feuille de Saisie'!D36&gt;0,'Feuille de Saisie'!D36,"")</f>
        <v/>
      </c>
      <c r="C37" s="24" t="str">
        <f>IF('Feuille de Saisie'!AN36&gt;0,'Feuille de Saisie'!AN36,"")</f>
        <v/>
      </c>
      <c r="D37" s="24" t="str">
        <f>IF('Feuille de Saisie'!AO36&gt;0,'Feuille de Saisie'!AO36,"")</f>
        <v/>
      </c>
      <c r="E37" s="20" t="str">
        <f>IF('Feuille de Saisie'!AP36&gt;0,'Feuille de Saisie'!AP36,"")</f>
        <v/>
      </c>
      <c r="F37" s="21" t="str">
        <f>IF('Feuille de Saisie'!AQ36&gt;0,'Feuille de Saisie'!AQ36,"")</f>
        <v/>
      </c>
      <c r="G37" s="191" t="str">
        <f>IF('Feuille de Saisie'!AS36&gt;0,'Feuille de Saisie'!AS36,"")</f>
        <v/>
      </c>
      <c r="H37" s="194" t="str">
        <f>IF('Feuille de Saisie'!AR36&gt;0,'Feuille de Saisie'!AR36,"")</f>
        <v/>
      </c>
      <c r="I37" s="25"/>
      <c r="J37" s="26"/>
      <c r="K37" s="27" t="str">
        <f>'Feuille de Saisie'!X36</f>
        <v xml:space="preserve"> </v>
      </c>
      <c r="L37" s="27" t="str">
        <f>'Feuille de Saisie'!Y36</f>
        <v xml:space="preserve"> </v>
      </c>
      <c r="M37" s="27" t="str">
        <f>'Feuille de Saisie'!Z36</f>
        <v xml:space="preserve"> </v>
      </c>
      <c r="N37" s="27" t="str">
        <f>'Feuille de Saisie'!AA36</f>
        <v>m.t</v>
      </c>
      <c r="O37" s="27" t="str">
        <f>'Feuille de Saisie'!AB36</f>
        <v xml:space="preserve"> </v>
      </c>
      <c r="P37" s="27" t="str">
        <f>'Feuille de Saisie'!AC36</f>
        <v xml:space="preserve"> </v>
      </c>
      <c r="Q37" s="29"/>
    </row>
    <row r="38" spans="1:17" ht="15.75" thickBot="1" x14ac:dyDescent="0.3">
      <c r="A38" s="22">
        <f>'Feuille de Saisie'!A37</f>
        <v>30</v>
      </c>
      <c r="B38" s="23" t="str">
        <f>IF('Feuille de Saisie'!D37&gt;0,'Feuille de Saisie'!D37,"")</f>
        <v/>
      </c>
      <c r="C38" s="24" t="str">
        <f>IF('Feuille de Saisie'!AN37&gt;0,'Feuille de Saisie'!AN37,"")</f>
        <v/>
      </c>
      <c r="D38" s="24" t="str">
        <f>IF('Feuille de Saisie'!AO37&gt;0,'Feuille de Saisie'!AO37,"")</f>
        <v/>
      </c>
      <c r="E38" s="20" t="str">
        <f>IF('Feuille de Saisie'!AP37&gt;0,'Feuille de Saisie'!AP37,"")</f>
        <v/>
      </c>
      <c r="F38" s="21" t="str">
        <f>IF('Feuille de Saisie'!AQ37&gt;0,'Feuille de Saisie'!AQ37,"")</f>
        <v/>
      </c>
      <c r="G38" s="191" t="str">
        <f>IF('Feuille de Saisie'!AS37&gt;0,'Feuille de Saisie'!AS37,"")</f>
        <v/>
      </c>
      <c r="H38" s="194" t="str">
        <f>IF('Feuille de Saisie'!AR37&gt;0,'Feuille de Saisie'!AR37,"")</f>
        <v/>
      </c>
      <c r="I38" s="25"/>
      <c r="J38" s="26"/>
      <c r="K38" s="27" t="str">
        <f>'Feuille de Saisie'!X37</f>
        <v xml:space="preserve"> </v>
      </c>
      <c r="L38" s="27" t="str">
        <f>'Feuille de Saisie'!Y37</f>
        <v xml:space="preserve"> </v>
      </c>
      <c r="M38" s="27" t="str">
        <f>'Feuille de Saisie'!Z37</f>
        <v xml:space="preserve"> </v>
      </c>
      <c r="N38" s="27" t="str">
        <f>'Feuille de Saisie'!AA37</f>
        <v>m.t</v>
      </c>
      <c r="O38" s="27" t="str">
        <f>'Feuille de Saisie'!AB37</f>
        <v xml:space="preserve"> </v>
      </c>
      <c r="P38" s="27" t="str">
        <f>'Feuille de Saisie'!AC37</f>
        <v xml:space="preserve"> </v>
      </c>
      <c r="Q38" s="29"/>
    </row>
    <row r="39" spans="1:17" s="200" customFormat="1" ht="18" customHeight="1" x14ac:dyDescent="0.2">
      <c r="A39" s="275" t="s">
        <v>18</v>
      </c>
      <c r="B39" s="277" t="s">
        <v>19</v>
      </c>
      <c r="C39" s="279" t="s">
        <v>6</v>
      </c>
      <c r="D39" s="280"/>
      <c r="E39" s="283" t="s">
        <v>91</v>
      </c>
      <c r="F39" s="283" t="s">
        <v>25</v>
      </c>
      <c r="G39" s="285" t="s">
        <v>149</v>
      </c>
      <c r="H39" s="283" t="s">
        <v>26</v>
      </c>
      <c r="I39" s="269" t="s">
        <v>7</v>
      </c>
      <c r="J39" s="270"/>
      <c r="K39" s="270"/>
      <c r="L39" s="270"/>
      <c r="M39" s="270"/>
      <c r="N39" s="270"/>
      <c r="O39" s="270"/>
      <c r="P39" s="270"/>
      <c r="Q39" s="271"/>
    </row>
    <row r="40" spans="1:17" s="200" customFormat="1" ht="12.75" customHeight="1" thickBot="1" x14ac:dyDescent="0.25">
      <c r="A40" s="276"/>
      <c r="B40" s="278"/>
      <c r="C40" s="281"/>
      <c r="D40" s="282"/>
      <c r="E40" s="284"/>
      <c r="F40" s="284"/>
      <c r="G40" s="286"/>
      <c r="H40" s="284"/>
      <c r="I40" s="272"/>
      <c r="J40" s="273"/>
      <c r="K40" s="273"/>
      <c r="L40" s="273"/>
      <c r="M40" s="273"/>
      <c r="N40" s="273"/>
      <c r="O40" s="273"/>
      <c r="P40" s="273"/>
      <c r="Q40" s="274"/>
    </row>
    <row r="41" spans="1:17" ht="15" x14ac:dyDescent="0.25">
      <c r="A41" s="22">
        <f>'Feuille de Saisie'!A38</f>
        <v>31</v>
      </c>
      <c r="B41" s="23" t="str">
        <f>IF('Feuille de Saisie'!D38&gt;0,'Feuille de Saisie'!D38,"")</f>
        <v/>
      </c>
      <c r="C41" s="24" t="str">
        <f>IF('Feuille de Saisie'!AN38&gt;0,'Feuille de Saisie'!AN38,"")</f>
        <v/>
      </c>
      <c r="D41" s="24" t="str">
        <f>IF('Feuille de Saisie'!AO38&gt;0,'Feuille de Saisie'!AO38,"")</f>
        <v/>
      </c>
      <c r="E41" s="20" t="str">
        <f>IF('Feuille de Saisie'!AP38&gt;0,'Feuille de Saisie'!AP38,"")</f>
        <v/>
      </c>
      <c r="F41" s="21" t="str">
        <f>IF('Feuille de Saisie'!AQ38&gt;0,'Feuille de Saisie'!AQ38,"")</f>
        <v/>
      </c>
      <c r="G41" s="191" t="str">
        <f>IF('Feuille de Saisie'!AS38&gt;0,'Feuille de Saisie'!AS38,"")</f>
        <v/>
      </c>
      <c r="H41" s="194" t="str">
        <f>IF('Feuille de Saisie'!AR38&gt;0,'Feuille de Saisie'!AR38,"")</f>
        <v/>
      </c>
      <c r="I41" s="25"/>
      <c r="J41" s="26"/>
      <c r="K41" s="27" t="str">
        <f>'Feuille de Saisie'!X38</f>
        <v xml:space="preserve"> </v>
      </c>
      <c r="L41" s="27" t="str">
        <f>'Feuille de Saisie'!Y38</f>
        <v xml:space="preserve"> </v>
      </c>
      <c r="M41" s="27" t="str">
        <f>'Feuille de Saisie'!Z38</f>
        <v xml:space="preserve"> </v>
      </c>
      <c r="N41" s="27" t="str">
        <f>'Feuille de Saisie'!AA38</f>
        <v>m.t</v>
      </c>
      <c r="O41" s="27" t="str">
        <f>'Feuille de Saisie'!AB38</f>
        <v xml:space="preserve"> </v>
      </c>
      <c r="P41" s="27" t="str">
        <f>'Feuille de Saisie'!AC38</f>
        <v xml:space="preserve"> </v>
      </c>
      <c r="Q41" s="29"/>
    </row>
    <row r="42" spans="1:17" ht="15" x14ac:dyDescent="0.25">
      <c r="A42" s="22">
        <f>'Feuille de Saisie'!A39</f>
        <v>32</v>
      </c>
      <c r="B42" s="23" t="str">
        <f>IF('Feuille de Saisie'!D39&gt;0,'Feuille de Saisie'!D39,"")</f>
        <v/>
      </c>
      <c r="C42" s="24" t="str">
        <f>IF('Feuille de Saisie'!AN39&gt;0,'Feuille de Saisie'!AN39,"")</f>
        <v/>
      </c>
      <c r="D42" s="24" t="str">
        <f>IF('Feuille de Saisie'!AO39&gt;0,'Feuille de Saisie'!AO39,"")</f>
        <v/>
      </c>
      <c r="E42" s="20" t="str">
        <f>IF('Feuille de Saisie'!AP39&gt;0,'Feuille de Saisie'!AP39,"")</f>
        <v/>
      </c>
      <c r="F42" s="21" t="str">
        <f>IF('Feuille de Saisie'!AQ39&gt;0,'Feuille de Saisie'!AQ39,"")</f>
        <v/>
      </c>
      <c r="G42" s="191" t="str">
        <f>IF('Feuille de Saisie'!AS39&gt;0,'Feuille de Saisie'!AS39,"")</f>
        <v/>
      </c>
      <c r="H42" s="194" t="str">
        <f>IF('Feuille de Saisie'!AR39&gt;0,'Feuille de Saisie'!AR39,"")</f>
        <v/>
      </c>
      <c r="I42" s="25"/>
      <c r="J42" s="26"/>
      <c r="K42" s="27" t="str">
        <f>'Feuille de Saisie'!X39</f>
        <v xml:space="preserve"> </v>
      </c>
      <c r="L42" s="27" t="str">
        <f>'Feuille de Saisie'!Y39</f>
        <v xml:space="preserve"> </v>
      </c>
      <c r="M42" s="27" t="str">
        <f>'Feuille de Saisie'!Z39</f>
        <v xml:space="preserve"> </v>
      </c>
      <c r="N42" s="27" t="str">
        <f>'Feuille de Saisie'!AA39</f>
        <v>m.t</v>
      </c>
      <c r="O42" s="27" t="str">
        <f>'Feuille de Saisie'!AB39</f>
        <v xml:space="preserve"> </v>
      </c>
      <c r="P42" s="27" t="str">
        <f>'Feuille de Saisie'!AC39</f>
        <v xml:space="preserve"> </v>
      </c>
      <c r="Q42" s="29"/>
    </row>
    <row r="43" spans="1:17" ht="15" x14ac:dyDescent="0.25">
      <c r="A43" s="22">
        <f>'Feuille de Saisie'!A40</f>
        <v>33</v>
      </c>
      <c r="B43" s="23" t="str">
        <f>IF('Feuille de Saisie'!D40&gt;0,'Feuille de Saisie'!D40,"")</f>
        <v/>
      </c>
      <c r="C43" s="24" t="str">
        <f>IF('Feuille de Saisie'!AN40&gt;0,'Feuille de Saisie'!AN40,"")</f>
        <v/>
      </c>
      <c r="D43" s="24" t="str">
        <f>IF('Feuille de Saisie'!AO40&gt;0,'Feuille de Saisie'!AO40,"")</f>
        <v/>
      </c>
      <c r="E43" s="20" t="str">
        <f>IF('Feuille de Saisie'!AP40&gt;0,'Feuille de Saisie'!AP40,"")</f>
        <v/>
      </c>
      <c r="F43" s="21" t="str">
        <f>IF('Feuille de Saisie'!AQ40&gt;0,'Feuille de Saisie'!AQ40,"")</f>
        <v/>
      </c>
      <c r="G43" s="191" t="str">
        <f>IF('Feuille de Saisie'!AS40&gt;0,'Feuille de Saisie'!AS40,"")</f>
        <v/>
      </c>
      <c r="H43" s="194" t="str">
        <f>IF('Feuille de Saisie'!AR40&gt;0,'Feuille de Saisie'!AR40,"")</f>
        <v/>
      </c>
      <c r="I43" s="25"/>
      <c r="J43" s="26"/>
      <c r="K43" s="27" t="str">
        <f>'Feuille de Saisie'!X40</f>
        <v xml:space="preserve"> </v>
      </c>
      <c r="L43" s="27" t="str">
        <f>'Feuille de Saisie'!Y40</f>
        <v xml:space="preserve"> </v>
      </c>
      <c r="M43" s="27" t="str">
        <f>'Feuille de Saisie'!Z40</f>
        <v xml:space="preserve"> </v>
      </c>
      <c r="N43" s="27" t="str">
        <f>'Feuille de Saisie'!AA40</f>
        <v>m.t</v>
      </c>
      <c r="O43" s="27" t="str">
        <f>'Feuille de Saisie'!AB40</f>
        <v xml:space="preserve"> </v>
      </c>
      <c r="P43" s="27" t="str">
        <f>'Feuille de Saisie'!AC40</f>
        <v xml:space="preserve"> </v>
      </c>
      <c r="Q43" s="29"/>
    </row>
    <row r="44" spans="1:17" ht="15" x14ac:dyDescent="0.25">
      <c r="A44" s="22">
        <f>'Feuille de Saisie'!A41</f>
        <v>34</v>
      </c>
      <c r="B44" s="23" t="str">
        <f>IF('Feuille de Saisie'!D41&gt;0,'Feuille de Saisie'!D41,"")</f>
        <v/>
      </c>
      <c r="C44" s="24" t="str">
        <f>IF('Feuille de Saisie'!AN41&gt;0,'Feuille de Saisie'!AN41,"")</f>
        <v/>
      </c>
      <c r="D44" s="24" t="str">
        <f>IF('Feuille de Saisie'!AO41&gt;0,'Feuille de Saisie'!AO41,"")</f>
        <v/>
      </c>
      <c r="E44" s="20" t="str">
        <f>IF('Feuille de Saisie'!AP41&gt;0,'Feuille de Saisie'!AP41,"")</f>
        <v/>
      </c>
      <c r="F44" s="21" t="str">
        <f>IF('Feuille de Saisie'!AQ41&gt;0,'Feuille de Saisie'!AQ41,"")</f>
        <v/>
      </c>
      <c r="G44" s="191" t="str">
        <f>IF('Feuille de Saisie'!AS41&gt;0,'Feuille de Saisie'!AS41,"")</f>
        <v/>
      </c>
      <c r="H44" s="194" t="str">
        <f>IF('Feuille de Saisie'!AR41&gt;0,'Feuille de Saisie'!AR41,"")</f>
        <v/>
      </c>
      <c r="I44" s="25"/>
      <c r="J44" s="26"/>
      <c r="K44" s="27" t="str">
        <f>'Feuille de Saisie'!X41</f>
        <v xml:space="preserve"> </v>
      </c>
      <c r="L44" s="27" t="str">
        <f>'Feuille de Saisie'!Y41</f>
        <v xml:space="preserve"> </v>
      </c>
      <c r="M44" s="27" t="str">
        <f>'Feuille de Saisie'!Z41</f>
        <v xml:space="preserve"> </v>
      </c>
      <c r="N44" s="27" t="str">
        <f>'Feuille de Saisie'!AA41</f>
        <v>m.t</v>
      </c>
      <c r="O44" s="27" t="str">
        <f>'Feuille de Saisie'!AB41</f>
        <v xml:space="preserve"> </v>
      </c>
      <c r="P44" s="27" t="str">
        <f>'Feuille de Saisie'!AC41</f>
        <v xml:space="preserve"> </v>
      </c>
      <c r="Q44" s="29"/>
    </row>
    <row r="45" spans="1:17" ht="15" x14ac:dyDescent="0.25">
      <c r="A45" s="22">
        <f>'Feuille de Saisie'!A42</f>
        <v>35</v>
      </c>
      <c r="B45" s="23" t="str">
        <f>IF('Feuille de Saisie'!D42&gt;0,'Feuille de Saisie'!D42,"")</f>
        <v/>
      </c>
      <c r="C45" s="24" t="str">
        <f>IF('Feuille de Saisie'!AN42&gt;0,'Feuille de Saisie'!AN42,"")</f>
        <v/>
      </c>
      <c r="D45" s="24" t="str">
        <f>IF('Feuille de Saisie'!AO42&gt;0,'Feuille de Saisie'!AO42,"")</f>
        <v/>
      </c>
      <c r="E45" s="20" t="str">
        <f>IF('Feuille de Saisie'!AP42&gt;0,'Feuille de Saisie'!AP42,"")</f>
        <v/>
      </c>
      <c r="F45" s="21" t="str">
        <f>IF('Feuille de Saisie'!AQ42&gt;0,'Feuille de Saisie'!AQ42,"")</f>
        <v/>
      </c>
      <c r="G45" s="191" t="str">
        <f>IF('Feuille de Saisie'!AS42&gt;0,'Feuille de Saisie'!AS42,"")</f>
        <v/>
      </c>
      <c r="H45" s="194" t="str">
        <f>IF('Feuille de Saisie'!AR42&gt;0,'Feuille de Saisie'!AR42,"")</f>
        <v/>
      </c>
      <c r="I45" s="25"/>
      <c r="J45" s="26"/>
      <c r="K45" s="27" t="str">
        <f>'Feuille de Saisie'!X42</f>
        <v xml:space="preserve"> </v>
      </c>
      <c r="L45" s="27" t="str">
        <f>'Feuille de Saisie'!Y42</f>
        <v xml:space="preserve"> </v>
      </c>
      <c r="M45" s="27" t="str">
        <f>'Feuille de Saisie'!Z42</f>
        <v xml:space="preserve"> </v>
      </c>
      <c r="N45" s="27" t="str">
        <f>'Feuille de Saisie'!AA42</f>
        <v>m.t</v>
      </c>
      <c r="O45" s="27" t="str">
        <f>'Feuille de Saisie'!AB42</f>
        <v xml:space="preserve"> </v>
      </c>
      <c r="P45" s="27" t="str">
        <f>'Feuille de Saisie'!AC42</f>
        <v xml:space="preserve"> </v>
      </c>
      <c r="Q45" s="29"/>
    </row>
    <row r="46" spans="1:17" ht="15" x14ac:dyDescent="0.25">
      <c r="A46" s="22">
        <f>'Feuille de Saisie'!A43</f>
        <v>36</v>
      </c>
      <c r="B46" s="23" t="str">
        <f>IF('Feuille de Saisie'!D43&gt;0,'Feuille de Saisie'!D43,"")</f>
        <v/>
      </c>
      <c r="C46" s="24" t="str">
        <f>IF('Feuille de Saisie'!AN43&gt;0,'Feuille de Saisie'!AN43,"")</f>
        <v/>
      </c>
      <c r="D46" s="24" t="str">
        <f>IF('Feuille de Saisie'!AO43&gt;0,'Feuille de Saisie'!AO43,"")</f>
        <v/>
      </c>
      <c r="E46" s="20" t="str">
        <f>IF('Feuille de Saisie'!AP43&gt;0,'Feuille de Saisie'!AP43,"")</f>
        <v/>
      </c>
      <c r="F46" s="21" t="str">
        <f>IF('Feuille de Saisie'!AQ43&gt;0,'Feuille de Saisie'!AQ43,"")</f>
        <v/>
      </c>
      <c r="G46" s="191" t="str">
        <f>IF('Feuille de Saisie'!AS43&gt;0,'Feuille de Saisie'!AS43,"")</f>
        <v/>
      </c>
      <c r="H46" s="194" t="str">
        <f>IF('Feuille de Saisie'!AR43&gt;0,'Feuille de Saisie'!AR43,"")</f>
        <v/>
      </c>
      <c r="I46" s="25"/>
      <c r="J46" s="26"/>
      <c r="K46" s="27" t="str">
        <f>'Feuille de Saisie'!X43</f>
        <v xml:space="preserve"> </v>
      </c>
      <c r="L46" s="27" t="str">
        <f>'Feuille de Saisie'!Y43</f>
        <v xml:space="preserve"> </v>
      </c>
      <c r="M46" s="27" t="str">
        <f>'Feuille de Saisie'!Z43</f>
        <v xml:space="preserve"> </v>
      </c>
      <c r="N46" s="27" t="str">
        <f>'Feuille de Saisie'!AA43</f>
        <v>m.t</v>
      </c>
      <c r="O46" s="27" t="str">
        <f>'Feuille de Saisie'!AB43</f>
        <v xml:space="preserve"> </v>
      </c>
      <c r="P46" s="27" t="str">
        <f>'Feuille de Saisie'!AC43</f>
        <v xml:space="preserve"> </v>
      </c>
      <c r="Q46" s="29"/>
    </row>
    <row r="47" spans="1:17" ht="15" x14ac:dyDescent="0.25">
      <c r="A47" s="22">
        <f>'Feuille de Saisie'!A44</f>
        <v>37</v>
      </c>
      <c r="B47" s="23" t="str">
        <f>IF('Feuille de Saisie'!D44&gt;0,'Feuille de Saisie'!D44,"")</f>
        <v/>
      </c>
      <c r="C47" s="24" t="str">
        <f>IF('Feuille de Saisie'!AN44&gt;0,'Feuille de Saisie'!AN44,"")</f>
        <v/>
      </c>
      <c r="D47" s="24" t="str">
        <f>IF('Feuille de Saisie'!AO44&gt;0,'Feuille de Saisie'!AO44,"")</f>
        <v/>
      </c>
      <c r="E47" s="20" t="str">
        <f>IF('Feuille de Saisie'!AP44&gt;0,'Feuille de Saisie'!AP44,"")</f>
        <v/>
      </c>
      <c r="F47" s="21" t="str">
        <f>IF('Feuille de Saisie'!AQ44&gt;0,'Feuille de Saisie'!AQ44,"")</f>
        <v/>
      </c>
      <c r="G47" s="191" t="str">
        <f>IF('Feuille de Saisie'!AS44&gt;0,'Feuille de Saisie'!AS44,"")</f>
        <v/>
      </c>
      <c r="H47" s="194" t="str">
        <f>IF('Feuille de Saisie'!AR44&gt;0,'Feuille de Saisie'!AR44,"")</f>
        <v/>
      </c>
      <c r="I47" s="25"/>
      <c r="J47" s="26"/>
      <c r="K47" s="27" t="str">
        <f>'Feuille de Saisie'!X44</f>
        <v xml:space="preserve"> </v>
      </c>
      <c r="L47" s="27" t="str">
        <f>'Feuille de Saisie'!Y44</f>
        <v xml:space="preserve"> </v>
      </c>
      <c r="M47" s="27" t="str">
        <f>'Feuille de Saisie'!Z44</f>
        <v xml:space="preserve"> </v>
      </c>
      <c r="N47" s="27" t="str">
        <f>'Feuille de Saisie'!AA44</f>
        <v>m.t</v>
      </c>
      <c r="O47" s="27" t="str">
        <f>'Feuille de Saisie'!AB44</f>
        <v xml:space="preserve"> </v>
      </c>
      <c r="P47" s="27" t="str">
        <f>'Feuille de Saisie'!AC44</f>
        <v xml:space="preserve"> </v>
      </c>
      <c r="Q47" s="29"/>
    </row>
    <row r="48" spans="1:17" ht="15" x14ac:dyDescent="0.25">
      <c r="A48" s="22">
        <f>'Feuille de Saisie'!A45</f>
        <v>38</v>
      </c>
      <c r="B48" s="23" t="str">
        <f>IF('Feuille de Saisie'!D45&gt;0,'Feuille de Saisie'!D45,"")</f>
        <v/>
      </c>
      <c r="C48" s="24" t="str">
        <f>IF('Feuille de Saisie'!AN45&gt;0,'Feuille de Saisie'!AN45,"")</f>
        <v/>
      </c>
      <c r="D48" s="24" t="str">
        <f>IF('Feuille de Saisie'!AO45&gt;0,'Feuille de Saisie'!AO45,"")</f>
        <v/>
      </c>
      <c r="E48" s="20" t="str">
        <f>IF('Feuille de Saisie'!AP45&gt;0,'Feuille de Saisie'!AP45,"")</f>
        <v/>
      </c>
      <c r="F48" s="21" t="str">
        <f>IF('Feuille de Saisie'!AQ45&gt;0,'Feuille de Saisie'!AQ45,"")</f>
        <v/>
      </c>
      <c r="G48" s="191" t="str">
        <f>IF('Feuille de Saisie'!AS45&gt;0,'Feuille de Saisie'!AS45,"")</f>
        <v/>
      </c>
      <c r="H48" s="194" t="str">
        <f>IF('Feuille de Saisie'!AR45&gt;0,'Feuille de Saisie'!AR45,"")</f>
        <v/>
      </c>
      <c r="I48" s="25"/>
      <c r="J48" s="26"/>
      <c r="K48" s="27" t="str">
        <f>'Feuille de Saisie'!X45</f>
        <v xml:space="preserve"> </v>
      </c>
      <c r="L48" s="27" t="str">
        <f>'Feuille de Saisie'!Y45</f>
        <v xml:space="preserve"> </v>
      </c>
      <c r="M48" s="27" t="str">
        <f>'Feuille de Saisie'!Z45</f>
        <v xml:space="preserve"> </v>
      </c>
      <c r="N48" s="27" t="str">
        <f>'Feuille de Saisie'!AA45</f>
        <v>m.t</v>
      </c>
      <c r="O48" s="27" t="str">
        <f>'Feuille de Saisie'!AB45</f>
        <v xml:space="preserve"> </v>
      </c>
      <c r="P48" s="27" t="str">
        <f>'Feuille de Saisie'!AC45</f>
        <v xml:space="preserve"> </v>
      </c>
      <c r="Q48" s="29"/>
    </row>
    <row r="49" spans="1:17" ht="15" x14ac:dyDescent="0.25">
      <c r="A49" s="22">
        <f>'Feuille de Saisie'!A46</f>
        <v>39</v>
      </c>
      <c r="B49" s="23" t="str">
        <f>IF('Feuille de Saisie'!D46&gt;0,'Feuille de Saisie'!D46,"")</f>
        <v/>
      </c>
      <c r="C49" s="24" t="str">
        <f>IF('Feuille de Saisie'!AN46&gt;0,'Feuille de Saisie'!AN46,"")</f>
        <v/>
      </c>
      <c r="D49" s="24" t="str">
        <f>IF('Feuille de Saisie'!AO46&gt;0,'Feuille de Saisie'!AO46,"")</f>
        <v/>
      </c>
      <c r="E49" s="20" t="str">
        <f>IF('Feuille de Saisie'!AP46&gt;0,'Feuille de Saisie'!AP46,"")</f>
        <v/>
      </c>
      <c r="F49" s="21" t="str">
        <f>IF('Feuille de Saisie'!AQ46&gt;0,'Feuille de Saisie'!AQ46,"")</f>
        <v/>
      </c>
      <c r="G49" s="191" t="str">
        <f>IF('Feuille de Saisie'!AS46&gt;0,'Feuille de Saisie'!AS46,"")</f>
        <v/>
      </c>
      <c r="H49" s="194" t="str">
        <f>IF('Feuille de Saisie'!AR46&gt;0,'Feuille de Saisie'!AR46,"")</f>
        <v/>
      </c>
      <c r="I49" s="25"/>
      <c r="J49" s="26"/>
      <c r="K49" s="27" t="str">
        <f>'Feuille de Saisie'!X46</f>
        <v xml:space="preserve"> </v>
      </c>
      <c r="L49" s="27" t="str">
        <f>'Feuille de Saisie'!Y46</f>
        <v xml:space="preserve"> </v>
      </c>
      <c r="M49" s="27" t="str">
        <f>'Feuille de Saisie'!Z46</f>
        <v xml:space="preserve"> </v>
      </c>
      <c r="N49" s="27" t="str">
        <f>'Feuille de Saisie'!AA46</f>
        <v>m.t</v>
      </c>
      <c r="O49" s="27" t="str">
        <f>'Feuille de Saisie'!AB46</f>
        <v xml:space="preserve"> </v>
      </c>
      <c r="P49" s="27" t="str">
        <f>'Feuille de Saisie'!AC46</f>
        <v xml:space="preserve"> </v>
      </c>
      <c r="Q49" s="29"/>
    </row>
    <row r="50" spans="1:17" ht="15" x14ac:dyDescent="0.25">
      <c r="A50" s="22">
        <f>'Feuille de Saisie'!A47</f>
        <v>40</v>
      </c>
      <c r="B50" s="23" t="str">
        <f>IF('Feuille de Saisie'!D47&gt;0,'Feuille de Saisie'!D47,"")</f>
        <v/>
      </c>
      <c r="C50" s="24" t="str">
        <f>IF('Feuille de Saisie'!AN47&gt;0,'Feuille de Saisie'!AN47,"")</f>
        <v/>
      </c>
      <c r="D50" s="24" t="str">
        <f>IF('Feuille de Saisie'!AO47&gt;0,'Feuille de Saisie'!AO47,"")</f>
        <v/>
      </c>
      <c r="E50" s="20" t="str">
        <f>IF('Feuille de Saisie'!AP47&gt;0,'Feuille de Saisie'!AP47,"")</f>
        <v/>
      </c>
      <c r="F50" s="21" t="str">
        <f>IF('Feuille de Saisie'!AQ47&gt;0,'Feuille de Saisie'!AQ47,"")</f>
        <v/>
      </c>
      <c r="G50" s="191" t="str">
        <f>IF('Feuille de Saisie'!AS47&gt;0,'Feuille de Saisie'!AS47,"")</f>
        <v/>
      </c>
      <c r="H50" s="194" t="str">
        <f>IF('Feuille de Saisie'!AR47&gt;0,'Feuille de Saisie'!AR47,"")</f>
        <v/>
      </c>
      <c r="I50" s="25"/>
      <c r="J50" s="26"/>
      <c r="K50" s="27" t="str">
        <f>'Feuille de Saisie'!X47</f>
        <v xml:space="preserve"> </v>
      </c>
      <c r="L50" s="27" t="str">
        <f>'Feuille de Saisie'!Y47</f>
        <v xml:space="preserve"> </v>
      </c>
      <c r="M50" s="27" t="str">
        <f>'Feuille de Saisie'!Z47</f>
        <v xml:space="preserve"> </v>
      </c>
      <c r="N50" s="27" t="str">
        <f>'Feuille de Saisie'!AA47</f>
        <v>m.t</v>
      </c>
      <c r="O50" s="27" t="str">
        <f>'Feuille de Saisie'!AB47</f>
        <v xml:space="preserve"> </v>
      </c>
      <c r="P50" s="27" t="str">
        <f>'Feuille de Saisie'!AC47</f>
        <v xml:space="preserve"> </v>
      </c>
      <c r="Q50" s="29"/>
    </row>
    <row r="51" spans="1:17" ht="15" x14ac:dyDescent="0.25">
      <c r="A51" s="22">
        <f>'Feuille de Saisie'!A48</f>
        <v>41</v>
      </c>
      <c r="B51" s="23" t="str">
        <f>IF('Feuille de Saisie'!D48&gt;0,'Feuille de Saisie'!D48,"")</f>
        <v/>
      </c>
      <c r="C51" s="24" t="str">
        <f>IF('Feuille de Saisie'!AN48&gt;0,'Feuille de Saisie'!AN48,"")</f>
        <v/>
      </c>
      <c r="D51" s="24" t="str">
        <f>IF('Feuille de Saisie'!AO48&gt;0,'Feuille de Saisie'!AO48,"")</f>
        <v/>
      </c>
      <c r="E51" s="20" t="str">
        <f>IF('Feuille de Saisie'!AP48&gt;0,'Feuille de Saisie'!AP48,"")</f>
        <v/>
      </c>
      <c r="F51" s="21" t="str">
        <f>IF('Feuille de Saisie'!AQ48&gt;0,'Feuille de Saisie'!AQ48,"")</f>
        <v/>
      </c>
      <c r="G51" s="191" t="str">
        <f>IF('Feuille de Saisie'!AS48&gt;0,'Feuille de Saisie'!AS48,"")</f>
        <v/>
      </c>
      <c r="H51" s="194" t="str">
        <f>IF('Feuille de Saisie'!AR48&gt;0,'Feuille de Saisie'!AR48,"")</f>
        <v/>
      </c>
      <c r="I51" s="25"/>
      <c r="J51" s="26"/>
      <c r="K51" s="27" t="str">
        <f>'Feuille de Saisie'!X48</f>
        <v xml:space="preserve"> </v>
      </c>
      <c r="L51" s="27" t="str">
        <f>'Feuille de Saisie'!Y48</f>
        <v xml:space="preserve"> </v>
      </c>
      <c r="M51" s="27" t="str">
        <f>'Feuille de Saisie'!Z48</f>
        <v xml:space="preserve"> </v>
      </c>
      <c r="N51" s="27" t="str">
        <f>'Feuille de Saisie'!AA48</f>
        <v>m.t</v>
      </c>
      <c r="O51" s="27" t="str">
        <f>'Feuille de Saisie'!AB48</f>
        <v xml:space="preserve"> </v>
      </c>
      <c r="P51" s="27" t="str">
        <f>'Feuille de Saisie'!AC48</f>
        <v xml:space="preserve"> </v>
      </c>
      <c r="Q51" s="29"/>
    </row>
    <row r="52" spans="1:17" ht="15" x14ac:dyDescent="0.25">
      <c r="A52" s="22">
        <f>'Feuille de Saisie'!A49</f>
        <v>42</v>
      </c>
      <c r="B52" s="23" t="str">
        <f>IF('Feuille de Saisie'!D49&gt;0,'Feuille de Saisie'!D49,"")</f>
        <v/>
      </c>
      <c r="C52" s="24" t="str">
        <f>IF('Feuille de Saisie'!AN49&gt;0,'Feuille de Saisie'!AN49,"")</f>
        <v/>
      </c>
      <c r="D52" s="24" t="str">
        <f>IF('Feuille de Saisie'!AO49&gt;0,'Feuille de Saisie'!AO49,"")</f>
        <v/>
      </c>
      <c r="E52" s="20" t="str">
        <f>IF('Feuille de Saisie'!AP49&gt;0,'Feuille de Saisie'!AP49,"")</f>
        <v/>
      </c>
      <c r="F52" s="21" t="str">
        <f>IF('Feuille de Saisie'!AQ49&gt;0,'Feuille de Saisie'!AQ49,"")</f>
        <v/>
      </c>
      <c r="G52" s="191" t="str">
        <f>IF('Feuille de Saisie'!AS49&gt;0,'Feuille de Saisie'!AS49,"")</f>
        <v/>
      </c>
      <c r="H52" s="194" t="str">
        <f>IF('Feuille de Saisie'!AR49&gt;0,'Feuille de Saisie'!AR49,"")</f>
        <v/>
      </c>
      <c r="I52" s="25"/>
      <c r="J52" s="26"/>
      <c r="K52" s="27" t="str">
        <f>'Feuille de Saisie'!X49</f>
        <v xml:space="preserve"> </v>
      </c>
      <c r="L52" s="27" t="str">
        <f>'Feuille de Saisie'!Y49</f>
        <v xml:space="preserve"> </v>
      </c>
      <c r="M52" s="27" t="str">
        <f>'Feuille de Saisie'!Z49</f>
        <v xml:space="preserve"> </v>
      </c>
      <c r="N52" s="27" t="str">
        <f>'Feuille de Saisie'!AA49</f>
        <v>m.t</v>
      </c>
      <c r="O52" s="27" t="str">
        <f>'Feuille de Saisie'!AB49</f>
        <v xml:space="preserve"> </v>
      </c>
      <c r="P52" s="27" t="str">
        <f>'Feuille de Saisie'!AC49</f>
        <v xml:space="preserve"> </v>
      </c>
      <c r="Q52" s="29"/>
    </row>
    <row r="53" spans="1:17" ht="15" x14ac:dyDescent="0.25">
      <c r="A53" s="22">
        <f>'Feuille de Saisie'!A50</f>
        <v>43</v>
      </c>
      <c r="B53" s="23" t="str">
        <f>IF('Feuille de Saisie'!D50&gt;0,'Feuille de Saisie'!D50,"")</f>
        <v/>
      </c>
      <c r="C53" s="24" t="str">
        <f>IF('Feuille de Saisie'!AN50&gt;0,'Feuille de Saisie'!AN50,"")</f>
        <v/>
      </c>
      <c r="D53" s="24" t="str">
        <f>IF('Feuille de Saisie'!AO50&gt;0,'Feuille de Saisie'!AO50,"")</f>
        <v/>
      </c>
      <c r="E53" s="20" t="str">
        <f>IF('Feuille de Saisie'!AP50&gt;0,'Feuille de Saisie'!AP50,"")</f>
        <v/>
      </c>
      <c r="F53" s="21" t="str">
        <f>IF('Feuille de Saisie'!AQ50&gt;0,'Feuille de Saisie'!AQ50,"")</f>
        <v/>
      </c>
      <c r="G53" s="191" t="str">
        <f>IF('Feuille de Saisie'!AS50&gt;0,'Feuille de Saisie'!AS50,"")</f>
        <v/>
      </c>
      <c r="H53" s="194" t="str">
        <f>IF('Feuille de Saisie'!AR50&gt;0,'Feuille de Saisie'!AR50,"")</f>
        <v/>
      </c>
      <c r="I53" s="25"/>
      <c r="J53" s="26"/>
      <c r="K53" s="27" t="str">
        <f>'Feuille de Saisie'!X50</f>
        <v xml:space="preserve"> </v>
      </c>
      <c r="L53" s="27" t="str">
        <f>'Feuille de Saisie'!Y50</f>
        <v xml:space="preserve"> </v>
      </c>
      <c r="M53" s="27" t="str">
        <f>'Feuille de Saisie'!Z50</f>
        <v xml:space="preserve"> </v>
      </c>
      <c r="N53" s="27" t="str">
        <f>'Feuille de Saisie'!AA50</f>
        <v>m.t</v>
      </c>
      <c r="O53" s="27" t="str">
        <f>'Feuille de Saisie'!AB50</f>
        <v xml:space="preserve"> </v>
      </c>
      <c r="P53" s="27" t="str">
        <f>'Feuille de Saisie'!AC50</f>
        <v xml:space="preserve"> </v>
      </c>
      <c r="Q53" s="29"/>
    </row>
    <row r="54" spans="1:17" ht="15" x14ac:dyDescent="0.25">
      <c r="A54" s="22">
        <f>'Feuille de Saisie'!A51</f>
        <v>44</v>
      </c>
      <c r="B54" s="23" t="str">
        <f>IF('Feuille de Saisie'!D51&gt;0,'Feuille de Saisie'!D51,"")</f>
        <v/>
      </c>
      <c r="C54" s="24" t="str">
        <f>IF('Feuille de Saisie'!AN51&gt;0,'Feuille de Saisie'!AN51,"")</f>
        <v/>
      </c>
      <c r="D54" s="24" t="str">
        <f>IF('Feuille de Saisie'!AO51&gt;0,'Feuille de Saisie'!AO51,"")</f>
        <v/>
      </c>
      <c r="E54" s="20" t="str">
        <f>IF('Feuille de Saisie'!AP51&gt;0,'Feuille de Saisie'!AP51,"")</f>
        <v/>
      </c>
      <c r="F54" s="21" t="str">
        <f>IF('Feuille de Saisie'!AQ51&gt;0,'Feuille de Saisie'!AQ51,"")</f>
        <v/>
      </c>
      <c r="G54" s="191" t="str">
        <f>IF('Feuille de Saisie'!AS51&gt;0,'Feuille de Saisie'!AS51,"")</f>
        <v/>
      </c>
      <c r="H54" s="194" t="str">
        <f>IF('Feuille de Saisie'!AR51&gt;0,'Feuille de Saisie'!AR51,"")</f>
        <v/>
      </c>
      <c r="I54" s="25"/>
      <c r="J54" s="26"/>
      <c r="K54" s="27" t="str">
        <f>'Feuille de Saisie'!X51</f>
        <v xml:space="preserve"> </v>
      </c>
      <c r="L54" s="27" t="str">
        <f>'Feuille de Saisie'!Y51</f>
        <v xml:space="preserve"> </v>
      </c>
      <c r="M54" s="27" t="str">
        <f>'Feuille de Saisie'!Z51</f>
        <v xml:space="preserve"> </v>
      </c>
      <c r="N54" s="27" t="str">
        <f>'Feuille de Saisie'!AA51</f>
        <v>m.t</v>
      </c>
      <c r="O54" s="27" t="str">
        <f>'Feuille de Saisie'!AB51</f>
        <v xml:space="preserve"> </v>
      </c>
      <c r="P54" s="27" t="str">
        <f>'Feuille de Saisie'!AC51</f>
        <v xml:space="preserve"> </v>
      </c>
      <c r="Q54" s="29"/>
    </row>
    <row r="55" spans="1:17" ht="15" x14ac:dyDescent="0.25">
      <c r="A55" s="22">
        <f>'Feuille de Saisie'!A52</f>
        <v>45</v>
      </c>
      <c r="B55" s="23" t="str">
        <f>IF('Feuille de Saisie'!D52&gt;0,'Feuille de Saisie'!D52,"")</f>
        <v/>
      </c>
      <c r="C55" s="24" t="str">
        <f>IF('Feuille de Saisie'!AN52&gt;0,'Feuille de Saisie'!AN52,"")</f>
        <v/>
      </c>
      <c r="D55" s="24" t="str">
        <f>IF('Feuille de Saisie'!AO52&gt;0,'Feuille de Saisie'!AO52,"")</f>
        <v/>
      </c>
      <c r="E55" s="20" t="str">
        <f>IF('Feuille de Saisie'!AP52&gt;0,'Feuille de Saisie'!AP52,"")</f>
        <v/>
      </c>
      <c r="F55" s="21" t="str">
        <f>IF('Feuille de Saisie'!AQ52&gt;0,'Feuille de Saisie'!AQ52,"")</f>
        <v/>
      </c>
      <c r="G55" s="191" t="str">
        <f>IF('Feuille de Saisie'!AS52&gt;0,'Feuille de Saisie'!AS52,"")</f>
        <v/>
      </c>
      <c r="H55" s="194" t="str">
        <f>IF('Feuille de Saisie'!AR52&gt;0,'Feuille de Saisie'!AR52,"")</f>
        <v/>
      </c>
      <c r="I55" s="25"/>
      <c r="J55" s="26"/>
      <c r="K55" s="27" t="str">
        <f>'Feuille de Saisie'!X52</f>
        <v xml:space="preserve"> </v>
      </c>
      <c r="L55" s="27" t="str">
        <f>'Feuille de Saisie'!Y52</f>
        <v xml:space="preserve"> </v>
      </c>
      <c r="M55" s="27" t="str">
        <f>'Feuille de Saisie'!Z52</f>
        <v xml:space="preserve"> </v>
      </c>
      <c r="N55" s="27" t="str">
        <f>'Feuille de Saisie'!AA52</f>
        <v>m.t</v>
      </c>
      <c r="O55" s="27" t="str">
        <f>'Feuille de Saisie'!AB52</f>
        <v xml:space="preserve"> </v>
      </c>
      <c r="P55" s="27" t="str">
        <f>'Feuille de Saisie'!AC52</f>
        <v xml:space="preserve"> </v>
      </c>
      <c r="Q55" s="29"/>
    </row>
    <row r="56" spans="1:17" ht="15" x14ac:dyDescent="0.25">
      <c r="A56" s="22">
        <f>'Feuille de Saisie'!A53</f>
        <v>46</v>
      </c>
      <c r="B56" s="23" t="str">
        <f>IF('Feuille de Saisie'!D53&gt;0,'Feuille de Saisie'!D53,"")</f>
        <v/>
      </c>
      <c r="C56" s="24" t="str">
        <f>IF('Feuille de Saisie'!AN53&gt;0,'Feuille de Saisie'!AN53,"")</f>
        <v/>
      </c>
      <c r="D56" s="24" t="str">
        <f>IF('Feuille de Saisie'!AO53&gt;0,'Feuille de Saisie'!AO53,"")</f>
        <v/>
      </c>
      <c r="E56" s="20" t="str">
        <f>IF('Feuille de Saisie'!AP53&gt;0,'Feuille de Saisie'!AP53,"")</f>
        <v/>
      </c>
      <c r="F56" s="21" t="str">
        <f>IF('Feuille de Saisie'!AQ53&gt;0,'Feuille de Saisie'!AQ53,"")</f>
        <v/>
      </c>
      <c r="G56" s="191" t="str">
        <f>IF('Feuille de Saisie'!AS53&gt;0,'Feuille de Saisie'!AS53,"")</f>
        <v/>
      </c>
      <c r="H56" s="194" t="str">
        <f>IF('Feuille de Saisie'!AR53&gt;0,'Feuille de Saisie'!AR53,"")</f>
        <v/>
      </c>
      <c r="I56" s="25"/>
      <c r="J56" s="26"/>
      <c r="K56" s="27" t="str">
        <f>'Feuille de Saisie'!X53</f>
        <v xml:space="preserve"> </v>
      </c>
      <c r="L56" s="27" t="str">
        <f>'Feuille de Saisie'!Y53</f>
        <v xml:space="preserve"> </v>
      </c>
      <c r="M56" s="27" t="str">
        <f>'Feuille de Saisie'!Z53</f>
        <v xml:space="preserve"> </v>
      </c>
      <c r="N56" s="27" t="str">
        <f>'Feuille de Saisie'!AA53</f>
        <v>m.t</v>
      </c>
      <c r="O56" s="27" t="str">
        <f>'Feuille de Saisie'!AB53</f>
        <v xml:space="preserve"> </v>
      </c>
      <c r="P56" s="27" t="str">
        <f>'Feuille de Saisie'!AC53</f>
        <v xml:space="preserve"> </v>
      </c>
      <c r="Q56" s="29"/>
    </row>
    <row r="57" spans="1:17" ht="15" x14ac:dyDescent="0.25">
      <c r="A57" s="22">
        <f>'Feuille de Saisie'!A54</f>
        <v>47</v>
      </c>
      <c r="B57" s="23" t="str">
        <f>IF('Feuille de Saisie'!D54&gt;0,'Feuille de Saisie'!D54,"")</f>
        <v/>
      </c>
      <c r="C57" s="24" t="str">
        <f>IF('Feuille de Saisie'!AN54&gt;0,'Feuille de Saisie'!AN54,"")</f>
        <v/>
      </c>
      <c r="D57" s="24" t="str">
        <f>IF('Feuille de Saisie'!AO54&gt;0,'Feuille de Saisie'!AO54,"")</f>
        <v/>
      </c>
      <c r="E57" s="20" t="str">
        <f>IF('Feuille de Saisie'!AP54&gt;0,'Feuille de Saisie'!AP54,"")</f>
        <v/>
      </c>
      <c r="F57" s="21" t="str">
        <f>IF('Feuille de Saisie'!AQ54&gt;0,'Feuille de Saisie'!AQ54,"")</f>
        <v/>
      </c>
      <c r="G57" s="191" t="str">
        <f>IF('Feuille de Saisie'!AS54&gt;0,'Feuille de Saisie'!AS54,"")</f>
        <v/>
      </c>
      <c r="H57" s="194" t="str">
        <f>IF('Feuille de Saisie'!AR54&gt;0,'Feuille de Saisie'!AR54,"")</f>
        <v/>
      </c>
      <c r="I57" s="25"/>
      <c r="J57" s="26"/>
      <c r="K57" s="27" t="str">
        <f>'Feuille de Saisie'!X54</f>
        <v xml:space="preserve"> </v>
      </c>
      <c r="L57" s="27" t="str">
        <f>'Feuille de Saisie'!Y54</f>
        <v xml:space="preserve"> </v>
      </c>
      <c r="M57" s="27" t="str">
        <f>'Feuille de Saisie'!Z54</f>
        <v xml:space="preserve"> </v>
      </c>
      <c r="N57" s="27" t="str">
        <f>'Feuille de Saisie'!AA54</f>
        <v>m.t</v>
      </c>
      <c r="O57" s="27" t="str">
        <f>'Feuille de Saisie'!AB54</f>
        <v xml:space="preserve"> </v>
      </c>
      <c r="P57" s="27" t="str">
        <f>'Feuille de Saisie'!AC54</f>
        <v xml:space="preserve"> </v>
      </c>
      <c r="Q57" s="29"/>
    </row>
    <row r="58" spans="1:17" ht="15" x14ac:dyDescent="0.25">
      <c r="A58" s="22">
        <f>'Feuille de Saisie'!A55</f>
        <v>48</v>
      </c>
      <c r="B58" s="23" t="str">
        <f>IF('Feuille de Saisie'!D55&gt;0,'Feuille de Saisie'!D55,"")</f>
        <v/>
      </c>
      <c r="C58" s="24" t="str">
        <f>IF('Feuille de Saisie'!AN55&gt;0,'Feuille de Saisie'!AN55,"")</f>
        <v/>
      </c>
      <c r="D58" s="24" t="str">
        <f>IF('Feuille de Saisie'!AO55&gt;0,'Feuille de Saisie'!AO55,"")</f>
        <v/>
      </c>
      <c r="E58" s="20" t="str">
        <f>IF('Feuille de Saisie'!AP55&gt;0,'Feuille de Saisie'!AP55,"")</f>
        <v/>
      </c>
      <c r="F58" s="21" t="str">
        <f>IF('Feuille de Saisie'!AQ55&gt;0,'Feuille de Saisie'!AQ55,"")</f>
        <v/>
      </c>
      <c r="G58" s="191" t="str">
        <f>IF('Feuille de Saisie'!AS55&gt;0,'Feuille de Saisie'!AS55,"")</f>
        <v/>
      </c>
      <c r="H58" s="194" t="str">
        <f>IF('Feuille de Saisie'!AR55&gt;0,'Feuille de Saisie'!AR55,"")</f>
        <v/>
      </c>
      <c r="I58" s="25"/>
      <c r="J58" s="26"/>
      <c r="K58" s="27" t="str">
        <f>'Feuille de Saisie'!X55</f>
        <v xml:space="preserve"> </v>
      </c>
      <c r="L58" s="27" t="str">
        <f>'Feuille de Saisie'!Y55</f>
        <v xml:space="preserve"> </v>
      </c>
      <c r="M58" s="27" t="str">
        <f>'Feuille de Saisie'!Z55</f>
        <v xml:space="preserve"> </v>
      </c>
      <c r="N58" s="27" t="str">
        <f>'Feuille de Saisie'!AA55</f>
        <v>m.t</v>
      </c>
      <c r="O58" s="27" t="str">
        <f>'Feuille de Saisie'!AB55</f>
        <v xml:space="preserve"> </v>
      </c>
      <c r="P58" s="27" t="str">
        <f>'Feuille de Saisie'!AC55</f>
        <v xml:space="preserve"> </v>
      </c>
      <c r="Q58" s="29"/>
    </row>
    <row r="59" spans="1:17" ht="15" x14ac:dyDescent="0.25">
      <c r="A59" s="22">
        <f>'Feuille de Saisie'!A56</f>
        <v>49</v>
      </c>
      <c r="B59" s="23" t="str">
        <f>IF('Feuille de Saisie'!D56&gt;0,'Feuille de Saisie'!D56,"")</f>
        <v/>
      </c>
      <c r="C59" s="24" t="str">
        <f>IF('Feuille de Saisie'!AN56&gt;0,'Feuille de Saisie'!AN56,"")</f>
        <v/>
      </c>
      <c r="D59" s="24" t="str">
        <f>IF('Feuille de Saisie'!AO56&gt;0,'Feuille de Saisie'!AO56,"")</f>
        <v/>
      </c>
      <c r="E59" s="20" t="str">
        <f>IF('Feuille de Saisie'!AP56&gt;0,'Feuille de Saisie'!AP56,"")</f>
        <v/>
      </c>
      <c r="F59" s="21" t="str">
        <f>IF('Feuille de Saisie'!AQ56&gt;0,'Feuille de Saisie'!AQ56,"")</f>
        <v/>
      </c>
      <c r="G59" s="191" t="str">
        <f>IF('Feuille de Saisie'!AS56&gt;0,'Feuille de Saisie'!AS56,"")</f>
        <v/>
      </c>
      <c r="H59" s="194" t="str">
        <f>IF('Feuille de Saisie'!AR56&gt;0,'Feuille de Saisie'!AR56,"")</f>
        <v/>
      </c>
      <c r="I59" s="25"/>
      <c r="J59" s="26"/>
      <c r="K59" s="27" t="str">
        <f>'Feuille de Saisie'!X56</f>
        <v xml:space="preserve"> </v>
      </c>
      <c r="L59" s="27" t="str">
        <f>'Feuille de Saisie'!Y56</f>
        <v xml:space="preserve"> </v>
      </c>
      <c r="M59" s="27" t="str">
        <f>'Feuille de Saisie'!Z56</f>
        <v xml:space="preserve"> </v>
      </c>
      <c r="N59" s="27" t="str">
        <f>'Feuille de Saisie'!AA56</f>
        <v>m.t</v>
      </c>
      <c r="O59" s="27" t="str">
        <f>'Feuille de Saisie'!AB56</f>
        <v xml:space="preserve"> </v>
      </c>
      <c r="P59" s="27" t="str">
        <f>'Feuille de Saisie'!AC56</f>
        <v xml:space="preserve"> </v>
      </c>
      <c r="Q59" s="29"/>
    </row>
    <row r="60" spans="1:17" ht="15" x14ac:dyDescent="0.25">
      <c r="A60" s="22">
        <f>'Feuille de Saisie'!A57</f>
        <v>50</v>
      </c>
      <c r="B60" s="23" t="str">
        <f>IF('Feuille de Saisie'!D57&gt;0,'Feuille de Saisie'!D57,"")</f>
        <v/>
      </c>
      <c r="C60" s="24" t="str">
        <f>IF('Feuille de Saisie'!AN57&gt;0,'Feuille de Saisie'!AN57,"")</f>
        <v/>
      </c>
      <c r="D60" s="24" t="str">
        <f>IF('Feuille de Saisie'!AO57&gt;0,'Feuille de Saisie'!AO57,"")</f>
        <v/>
      </c>
      <c r="E60" s="20" t="str">
        <f>IF('Feuille de Saisie'!AP57&gt;0,'Feuille de Saisie'!AP57,"")</f>
        <v/>
      </c>
      <c r="F60" s="21" t="str">
        <f>IF('Feuille de Saisie'!AQ57&gt;0,'Feuille de Saisie'!AQ57,"")</f>
        <v/>
      </c>
      <c r="G60" s="191" t="str">
        <f>IF('Feuille de Saisie'!AS57&gt;0,'Feuille de Saisie'!AS57,"")</f>
        <v/>
      </c>
      <c r="H60" s="194" t="str">
        <f>IF('Feuille de Saisie'!AR57&gt;0,'Feuille de Saisie'!AR57,"")</f>
        <v/>
      </c>
      <c r="I60" s="25"/>
      <c r="J60" s="26"/>
      <c r="K60" s="27" t="str">
        <f>'Feuille de Saisie'!X57</f>
        <v xml:space="preserve"> </v>
      </c>
      <c r="L60" s="27" t="str">
        <f>'Feuille de Saisie'!Y57</f>
        <v xml:space="preserve"> </v>
      </c>
      <c r="M60" s="27" t="str">
        <f>'Feuille de Saisie'!Z57</f>
        <v xml:space="preserve"> </v>
      </c>
      <c r="N60" s="27" t="str">
        <f>'Feuille de Saisie'!AA57</f>
        <v>m.t</v>
      </c>
      <c r="O60" s="27" t="str">
        <f>'Feuille de Saisie'!AB57</f>
        <v xml:space="preserve"> </v>
      </c>
      <c r="P60" s="27" t="str">
        <f>'Feuille de Saisie'!AC57</f>
        <v xml:space="preserve"> </v>
      </c>
      <c r="Q60" s="29"/>
    </row>
    <row r="61" spans="1:17" ht="15" x14ac:dyDescent="0.25">
      <c r="A61" s="22">
        <f>'Feuille de Saisie'!A58</f>
        <v>51</v>
      </c>
      <c r="B61" s="23" t="str">
        <f>IF('Feuille de Saisie'!D58&gt;0,'Feuille de Saisie'!D58,"")</f>
        <v/>
      </c>
      <c r="C61" s="24" t="str">
        <f>IF('Feuille de Saisie'!AN58&gt;0,'Feuille de Saisie'!AN58,"")</f>
        <v/>
      </c>
      <c r="D61" s="24" t="str">
        <f>IF('Feuille de Saisie'!AO58&gt;0,'Feuille de Saisie'!AO58,"")</f>
        <v/>
      </c>
      <c r="E61" s="20" t="str">
        <f>IF('Feuille de Saisie'!AP58&gt;0,'Feuille de Saisie'!AP58,"")</f>
        <v/>
      </c>
      <c r="F61" s="21" t="str">
        <f>IF('Feuille de Saisie'!AQ58&gt;0,'Feuille de Saisie'!AQ58,"")</f>
        <v/>
      </c>
      <c r="G61" s="191" t="str">
        <f>IF('Feuille de Saisie'!AS58&gt;0,'Feuille de Saisie'!AS58,"")</f>
        <v/>
      </c>
      <c r="H61" s="194" t="str">
        <f>IF('Feuille de Saisie'!AR58&gt;0,'Feuille de Saisie'!AR58,"")</f>
        <v/>
      </c>
      <c r="I61" s="25"/>
      <c r="J61" s="26"/>
      <c r="K61" s="27" t="str">
        <f>'Feuille de Saisie'!X58</f>
        <v xml:space="preserve"> </v>
      </c>
      <c r="L61" s="27" t="str">
        <f>'Feuille de Saisie'!Y58</f>
        <v xml:space="preserve"> </v>
      </c>
      <c r="M61" s="27" t="str">
        <f>'Feuille de Saisie'!Z58</f>
        <v xml:space="preserve"> </v>
      </c>
      <c r="N61" s="27" t="str">
        <f>'Feuille de Saisie'!AA58</f>
        <v>m.t</v>
      </c>
      <c r="O61" s="27" t="str">
        <f>'Feuille de Saisie'!AB58</f>
        <v xml:space="preserve"> </v>
      </c>
      <c r="P61" s="27" t="str">
        <f>'Feuille de Saisie'!AC58</f>
        <v xml:space="preserve"> </v>
      </c>
      <c r="Q61" s="29"/>
    </row>
    <row r="62" spans="1:17" ht="15" x14ac:dyDescent="0.25">
      <c r="A62" s="22">
        <f>'Feuille de Saisie'!A59</f>
        <v>52</v>
      </c>
      <c r="B62" s="23" t="str">
        <f>IF('Feuille de Saisie'!D59&gt;0,'Feuille de Saisie'!D59,"")</f>
        <v/>
      </c>
      <c r="C62" s="24" t="str">
        <f>IF('Feuille de Saisie'!AN59&gt;0,'Feuille de Saisie'!AN59,"")</f>
        <v/>
      </c>
      <c r="D62" s="24" t="str">
        <f>IF('Feuille de Saisie'!AO59&gt;0,'Feuille de Saisie'!AO59,"")</f>
        <v/>
      </c>
      <c r="E62" s="20" t="str">
        <f>IF('Feuille de Saisie'!AP59&gt;0,'Feuille de Saisie'!AP59,"")</f>
        <v/>
      </c>
      <c r="F62" s="21" t="str">
        <f>IF('Feuille de Saisie'!AQ59&gt;0,'Feuille de Saisie'!AQ59,"")</f>
        <v/>
      </c>
      <c r="G62" s="191" t="str">
        <f>IF('Feuille de Saisie'!AS59&gt;0,'Feuille de Saisie'!AS59,"")</f>
        <v/>
      </c>
      <c r="H62" s="194" t="str">
        <f>IF('Feuille de Saisie'!AR59&gt;0,'Feuille de Saisie'!AR59,"")</f>
        <v/>
      </c>
      <c r="I62" s="25"/>
      <c r="J62" s="26"/>
      <c r="K62" s="27" t="str">
        <f>'Feuille de Saisie'!X59</f>
        <v xml:space="preserve"> </v>
      </c>
      <c r="L62" s="27" t="str">
        <f>'Feuille de Saisie'!Y59</f>
        <v xml:space="preserve"> </v>
      </c>
      <c r="M62" s="27" t="str">
        <f>'Feuille de Saisie'!Z59</f>
        <v xml:space="preserve"> </v>
      </c>
      <c r="N62" s="27" t="str">
        <f>'Feuille de Saisie'!AA59</f>
        <v>m.t</v>
      </c>
      <c r="O62" s="27" t="str">
        <f>'Feuille de Saisie'!AB59</f>
        <v xml:space="preserve"> </v>
      </c>
      <c r="P62" s="27" t="str">
        <f>'Feuille de Saisie'!AC59</f>
        <v xml:space="preserve"> </v>
      </c>
      <c r="Q62" s="29"/>
    </row>
    <row r="63" spans="1:17" ht="15" x14ac:dyDescent="0.25">
      <c r="A63" s="22">
        <f>'Feuille de Saisie'!A60</f>
        <v>53</v>
      </c>
      <c r="B63" s="23" t="str">
        <f>IF('Feuille de Saisie'!D60&gt;0,'Feuille de Saisie'!D60,"")</f>
        <v/>
      </c>
      <c r="C63" s="24" t="str">
        <f>IF('Feuille de Saisie'!AN60&gt;0,'Feuille de Saisie'!AN60,"")</f>
        <v/>
      </c>
      <c r="D63" s="24" t="str">
        <f>IF('Feuille de Saisie'!AO60&gt;0,'Feuille de Saisie'!AO60,"")</f>
        <v/>
      </c>
      <c r="E63" s="20" t="str">
        <f>IF('Feuille de Saisie'!AP60&gt;0,'Feuille de Saisie'!AP60,"")</f>
        <v/>
      </c>
      <c r="F63" s="21" t="str">
        <f>IF('Feuille de Saisie'!AQ60&gt;0,'Feuille de Saisie'!AQ60,"")</f>
        <v/>
      </c>
      <c r="G63" s="191" t="str">
        <f>IF('Feuille de Saisie'!AS60&gt;0,'Feuille de Saisie'!AS60,"")</f>
        <v/>
      </c>
      <c r="H63" s="194" t="str">
        <f>IF('Feuille de Saisie'!AR60&gt;0,'Feuille de Saisie'!AR60,"")</f>
        <v/>
      </c>
      <c r="I63" s="25"/>
      <c r="J63" s="26"/>
      <c r="K63" s="27" t="str">
        <f>'Feuille de Saisie'!X60</f>
        <v xml:space="preserve"> </v>
      </c>
      <c r="L63" s="27" t="str">
        <f>'Feuille de Saisie'!Y60</f>
        <v xml:space="preserve"> </v>
      </c>
      <c r="M63" s="27" t="str">
        <f>'Feuille de Saisie'!Z60</f>
        <v xml:space="preserve"> </v>
      </c>
      <c r="N63" s="27" t="str">
        <f>'Feuille de Saisie'!AA60</f>
        <v>m.t</v>
      </c>
      <c r="O63" s="27" t="str">
        <f>'Feuille de Saisie'!AB60</f>
        <v xml:space="preserve"> </v>
      </c>
      <c r="P63" s="27" t="str">
        <f>'Feuille de Saisie'!AC60</f>
        <v xml:space="preserve"> </v>
      </c>
      <c r="Q63" s="29"/>
    </row>
    <row r="64" spans="1:17" ht="15" x14ac:dyDescent="0.25">
      <c r="A64" s="22">
        <f>'Feuille de Saisie'!A61</f>
        <v>54</v>
      </c>
      <c r="B64" s="23" t="str">
        <f>IF('Feuille de Saisie'!D61&gt;0,'Feuille de Saisie'!D61,"")</f>
        <v/>
      </c>
      <c r="C64" s="24" t="str">
        <f>IF('Feuille de Saisie'!AN61&gt;0,'Feuille de Saisie'!AN61,"")</f>
        <v/>
      </c>
      <c r="D64" s="24" t="str">
        <f>IF('Feuille de Saisie'!AO61&gt;0,'Feuille de Saisie'!AO61,"")</f>
        <v/>
      </c>
      <c r="E64" s="20" t="str">
        <f>IF('Feuille de Saisie'!AP61&gt;0,'Feuille de Saisie'!AP61,"")</f>
        <v/>
      </c>
      <c r="F64" s="21" t="str">
        <f>IF('Feuille de Saisie'!AQ61&gt;0,'Feuille de Saisie'!AQ61,"")</f>
        <v/>
      </c>
      <c r="G64" s="191" t="str">
        <f>IF('Feuille de Saisie'!AS61&gt;0,'Feuille de Saisie'!AS61,"")</f>
        <v/>
      </c>
      <c r="H64" s="194" t="str">
        <f>IF('Feuille de Saisie'!AR61&gt;0,'Feuille de Saisie'!AR61,"")</f>
        <v/>
      </c>
      <c r="I64" s="25"/>
      <c r="J64" s="26"/>
      <c r="K64" s="27" t="str">
        <f>'Feuille de Saisie'!X61</f>
        <v xml:space="preserve"> </v>
      </c>
      <c r="L64" s="27" t="str">
        <f>'Feuille de Saisie'!Y61</f>
        <v xml:space="preserve"> </v>
      </c>
      <c r="M64" s="27" t="str">
        <f>'Feuille de Saisie'!Z61</f>
        <v xml:space="preserve"> </v>
      </c>
      <c r="N64" s="27" t="str">
        <f>'Feuille de Saisie'!AA61</f>
        <v>m.t</v>
      </c>
      <c r="O64" s="27" t="str">
        <f>'Feuille de Saisie'!AB61</f>
        <v xml:space="preserve"> </v>
      </c>
      <c r="P64" s="27" t="str">
        <f>'Feuille de Saisie'!AC61</f>
        <v xml:space="preserve"> </v>
      </c>
      <c r="Q64" s="29"/>
    </row>
    <row r="65" spans="1:17" ht="15" x14ac:dyDescent="0.25">
      <c r="A65" s="22">
        <f>'Feuille de Saisie'!A62</f>
        <v>55</v>
      </c>
      <c r="B65" s="23" t="str">
        <f>IF('Feuille de Saisie'!D62&gt;0,'Feuille de Saisie'!D62,"")</f>
        <v/>
      </c>
      <c r="C65" s="24" t="str">
        <f>IF('Feuille de Saisie'!AN62&gt;0,'Feuille de Saisie'!AN62,"")</f>
        <v/>
      </c>
      <c r="D65" s="24" t="str">
        <f>IF('Feuille de Saisie'!AO62&gt;0,'Feuille de Saisie'!AO62,"")</f>
        <v/>
      </c>
      <c r="E65" s="20" t="str">
        <f>IF('Feuille de Saisie'!AP62&gt;0,'Feuille de Saisie'!AP62,"")</f>
        <v/>
      </c>
      <c r="F65" s="21" t="str">
        <f>IF('Feuille de Saisie'!AQ62&gt;0,'Feuille de Saisie'!AQ62,"")</f>
        <v/>
      </c>
      <c r="G65" s="191" t="str">
        <f>IF('Feuille de Saisie'!AS62&gt;0,'Feuille de Saisie'!AS62,"")</f>
        <v/>
      </c>
      <c r="H65" s="194" t="str">
        <f>IF('Feuille de Saisie'!AR62&gt;0,'Feuille de Saisie'!AR62,"")</f>
        <v/>
      </c>
      <c r="I65" s="25"/>
      <c r="J65" s="26"/>
      <c r="K65" s="27" t="str">
        <f>'Feuille de Saisie'!X62</f>
        <v xml:space="preserve"> </v>
      </c>
      <c r="L65" s="27" t="str">
        <f>'Feuille de Saisie'!Y62</f>
        <v xml:space="preserve"> </v>
      </c>
      <c r="M65" s="27" t="str">
        <f>'Feuille de Saisie'!Z62</f>
        <v xml:space="preserve"> </v>
      </c>
      <c r="N65" s="27" t="str">
        <f>'Feuille de Saisie'!AA62</f>
        <v>m.t</v>
      </c>
      <c r="O65" s="27" t="str">
        <f>'Feuille de Saisie'!AB62</f>
        <v xml:space="preserve"> </v>
      </c>
      <c r="P65" s="27" t="str">
        <f>'Feuille de Saisie'!AC62</f>
        <v xml:space="preserve"> </v>
      </c>
      <c r="Q65" s="29"/>
    </row>
    <row r="66" spans="1:17" ht="15" x14ac:dyDescent="0.25">
      <c r="A66" s="22">
        <f>'Feuille de Saisie'!A63</f>
        <v>56</v>
      </c>
      <c r="B66" s="23" t="str">
        <f>IF('Feuille de Saisie'!D63&gt;0,'Feuille de Saisie'!D63,"")</f>
        <v/>
      </c>
      <c r="C66" s="24" t="str">
        <f>IF('Feuille de Saisie'!AN63&gt;0,'Feuille de Saisie'!AN63,"")</f>
        <v/>
      </c>
      <c r="D66" s="24" t="str">
        <f>IF('Feuille de Saisie'!AO63&gt;0,'Feuille de Saisie'!AO63,"")</f>
        <v/>
      </c>
      <c r="E66" s="20" t="str">
        <f>IF('Feuille de Saisie'!AP63&gt;0,'Feuille de Saisie'!AP63,"")</f>
        <v/>
      </c>
      <c r="F66" s="21" t="str">
        <f>IF('Feuille de Saisie'!AQ63&gt;0,'Feuille de Saisie'!AQ63,"")</f>
        <v/>
      </c>
      <c r="G66" s="191" t="str">
        <f>IF('Feuille de Saisie'!AS63&gt;0,'Feuille de Saisie'!AS63,"")</f>
        <v/>
      </c>
      <c r="H66" s="194" t="str">
        <f>IF('Feuille de Saisie'!AR63&gt;0,'Feuille de Saisie'!AR63,"")</f>
        <v/>
      </c>
      <c r="I66" s="25"/>
      <c r="J66" s="26"/>
      <c r="K66" s="27" t="str">
        <f>'Feuille de Saisie'!X63</f>
        <v xml:space="preserve"> </v>
      </c>
      <c r="L66" s="27" t="str">
        <f>'Feuille de Saisie'!Y63</f>
        <v xml:space="preserve"> </v>
      </c>
      <c r="M66" s="27" t="str">
        <f>'Feuille de Saisie'!Z63</f>
        <v xml:space="preserve"> </v>
      </c>
      <c r="N66" s="27" t="str">
        <f>'Feuille de Saisie'!AA63</f>
        <v>m.t</v>
      </c>
      <c r="O66" s="27" t="str">
        <f>'Feuille de Saisie'!AB63</f>
        <v xml:space="preserve"> </v>
      </c>
      <c r="P66" s="27" t="str">
        <f>'Feuille de Saisie'!AC63</f>
        <v xml:space="preserve"> </v>
      </c>
      <c r="Q66" s="29"/>
    </row>
    <row r="67" spans="1:17" ht="15" x14ac:dyDescent="0.25">
      <c r="A67" s="22">
        <f>'Feuille de Saisie'!A64</f>
        <v>57</v>
      </c>
      <c r="B67" s="23" t="str">
        <f>IF('Feuille de Saisie'!D64&gt;0,'Feuille de Saisie'!D64,"")</f>
        <v/>
      </c>
      <c r="C67" s="24" t="str">
        <f>IF('Feuille de Saisie'!AN64&gt;0,'Feuille de Saisie'!AN64,"")</f>
        <v/>
      </c>
      <c r="D67" s="24" t="str">
        <f>IF('Feuille de Saisie'!AO64&gt;0,'Feuille de Saisie'!AO64,"")</f>
        <v/>
      </c>
      <c r="E67" s="20" t="str">
        <f>IF('Feuille de Saisie'!AP64&gt;0,'Feuille de Saisie'!AP64,"")</f>
        <v/>
      </c>
      <c r="F67" s="21" t="str">
        <f>IF('Feuille de Saisie'!AQ64&gt;0,'Feuille de Saisie'!AQ64,"")</f>
        <v/>
      </c>
      <c r="G67" s="191" t="str">
        <f>IF('Feuille de Saisie'!AS64&gt;0,'Feuille de Saisie'!AS64,"")</f>
        <v/>
      </c>
      <c r="H67" s="194" t="str">
        <f>IF('Feuille de Saisie'!AR64&gt;0,'Feuille de Saisie'!AR64,"")</f>
        <v/>
      </c>
      <c r="I67" s="25"/>
      <c r="J67" s="26"/>
      <c r="K67" s="27" t="str">
        <f>'Feuille de Saisie'!X64</f>
        <v xml:space="preserve"> </v>
      </c>
      <c r="L67" s="27" t="str">
        <f>'Feuille de Saisie'!Y64</f>
        <v xml:space="preserve"> </v>
      </c>
      <c r="M67" s="27" t="str">
        <f>'Feuille de Saisie'!Z64</f>
        <v xml:space="preserve"> </v>
      </c>
      <c r="N67" s="27" t="str">
        <f>'Feuille de Saisie'!AA64</f>
        <v>m.t</v>
      </c>
      <c r="O67" s="27" t="str">
        <f>'Feuille de Saisie'!AB64</f>
        <v xml:space="preserve"> </v>
      </c>
      <c r="P67" s="27" t="str">
        <f>'Feuille de Saisie'!AC64</f>
        <v xml:space="preserve"> </v>
      </c>
      <c r="Q67" s="29"/>
    </row>
    <row r="68" spans="1:17" ht="15" x14ac:dyDescent="0.25">
      <c r="A68" s="22">
        <f>'Feuille de Saisie'!A65</f>
        <v>58</v>
      </c>
      <c r="B68" s="23" t="str">
        <f>IF('Feuille de Saisie'!D65&gt;0,'Feuille de Saisie'!D65,"")</f>
        <v/>
      </c>
      <c r="C68" s="24" t="str">
        <f>IF('Feuille de Saisie'!AN65&gt;0,'Feuille de Saisie'!AN65,"")</f>
        <v/>
      </c>
      <c r="D68" s="24" t="str">
        <f>IF('Feuille de Saisie'!AO65&gt;0,'Feuille de Saisie'!AO65,"")</f>
        <v/>
      </c>
      <c r="E68" s="20" t="str">
        <f>IF('Feuille de Saisie'!AP65&gt;0,'Feuille de Saisie'!AP65,"")</f>
        <v/>
      </c>
      <c r="F68" s="21" t="str">
        <f>IF('Feuille de Saisie'!AQ65&gt;0,'Feuille de Saisie'!AQ65,"")</f>
        <v/>
      </c>
      <c r="G68" s="191" t="str">
        <f>IF('Feuille de Saisie'!AS65&gt;0,'Feuille de Saisie'!AS65,"")</f>
        <v/>
      </c>
      <c r="H68" s="194" t="str">
        <f>IF('Feuille de Saisie'!AR65&gt;0,'Feuille de Saisie'!AR65,"")</f>
        <v/>
      </c>
      <c r="I68" s="25"/>
      <c r="J68" s="26"/>
      <c r="K68" s="27" t="str">
        <f>'Feuille de Saisie'!X65</f>
        <v xml:space="preserve"> </v>
      </c>
      <c r="L68" s="27" t="str">
        <f>'Feuille de Saisie'!Y65</f>
        <v xml:space="preserve"> </v>
      </c>
      <c r="M68" s="27" t="str">
        <f>'Feuille de Saisie'!Z65</f>
        <v xml:space="preserve"> </v>
      </c>
      <c r="N68" s="27" t="str">
        <f>'Feuille de Saisie'!AA65</f>
        <v>m.t</v>
      </c>
      <c r="O68" s="27" t="str">
        <f>'Feuille de Saisie'!AB65</f>
        <v xml:space="preserve"> </v>
      </c>
      <c r="P68" s="27" t="str">
        <f>'Feuille de Saisie'!AC65</f>
        <v xml:space="preserve"> </v>
      </c>
      <c r="Q68" s="29"/>
    </row>
    <row r="69" spans="1:17" ht="15" x14ac:dyDescent="0.25">
      <c r="A69" s="22">
        <f>'Feuille de Saisie'!A66</f>
        <v>59</v>
      </c>
      <c r="B69" s="23" t="str">
        <f>IF('Feuille de Saisie'!D66&gt;0,'Feuille de Saisie'!D66,"")</f>
        <v/>
      </c>
      <c r="C69" s="24" t="str">
        <f>IF('Feuille de Saisie'!AN66&gt;0,'Feuille de Saisie'!AN66,"")</f>
        <v/>
      </c>
      <c r="D69" s="24" t="str">
        <f>IF('Feuille de Saisie'!AO66&gt;0,'Feuille de Saisie'!AO66,"")</f>
        <v/>
      </c>
      <c r="E69" s="20" t="str">
        <f>IF('Feuille de Saisie'!AP66&gt;0,'Feuille de Saisie'!AP66,"")</f>
        <v/>
      </c>
      <c r="F69" s="21" t="str">
        <f>IF('Feuille de Saisie'!AQ66&gt;0,'Feuille de Saisie'!AQ66,"")</f>
        <v/>
      </c>
      <c r="G69" s="191" t="str">
        <f>IF('Feuille de Saisie'!AS66&gt;0,'Feuille de Saisie'!AS66,"")</f>
        <v/>
      </c>
      <c r="H69" s="194" t="str">
        <f>IF('Feuille de Saisie'!AR66&gt;0,'Feuille de Saisie'!AR66,"")</f>
        <v/>
      </c>
      <c r="I69" s="25"/>
      <c r="J69" s="26"/>
      <c r="K69" s="27" t="str">
        <f>'Feuille de Saisie'!X66</f>
        <v xml:space="preserve"> </v>
      </c>
      <c r="L69" s="27" t="str">
        <f>'Feuille de Saisie'!Y66</f>
        <v xml:space="preserve"> </v>
      </c>
      <c r="M69" s="27" t="str">
        <f>'Feuille de Saisie'!Z66</f>
        <v xml:space="preserve"> </v>
      </c>
      <c r="N69" s="27" t="str">
        <f>'Feuille de Saisie'!AA66</f>
        <v>m.t</v>
      </c>
      <c r="O69" s="27" t="str">
        <f>'Feuille de Saisie'!AB66</f>
        <v xml:space="preserve"> </v>
      </c>
      <c r="P69" s="27" t="str">
        <f>'Feuille de Saisie'!AC66</f>
        <v xml:space="preserve"> </v>
      </c>
      <c r="Q69" s="29"/>
    </row>
    <row r="70" spans="1:17" ht="15" x14ac:dyDescent="0.25">
      <c r="A70" s="22">
        <f>'Feuille de Saisie'!A67</f>
        <v>60</v>
      </c>
      <c r="B70" s="23" t="str">
        <f>IF('Feuille de Saisie'!D67&gt;0,'Feuille de Saisie'!D67,"")</f>
        <v/>
      </c>
      <c r="C70" s="24" t="str">
        <f>IF('Feuille de Saisie'!AN67&gt;0,'Feuille de Saisie'!AN67,"")</f>
        <v/>
      </c>
      <c r="D70" s="24" t="str">
        <f>IF('Feuille de Saisie'!AO67&gt;0,'Feuille de Saisie'!AO67,"")</f>
        <v/>
      </c>
      <c r="E70" s="20" t="str">
        <f>IF('Feuille de Saisie'!AP67&gt;0,'Feuille de Saisie'!AP67,"")</f>
        <v/>
      </c>
      <c r="F70" s="21" t="str">
        <f>IF('Feuille de Saisie'!AQ67&gt;0,'Feuille de Saisie'!AQ67,"")</f>
        <v/>
      </c>
      <c r="G70" s="191" t="str">
        <f>IF('Feuille de Saisie'!AS67&gt;0,'Feuille de Saisie'!AS67,"")</f>
        <v/>
      </c>
      <c r="H70" s="194" t="str">
        <f>IF('Feuille de Saisie'!AR67&gt;0,'Feuille de Saisie'!AR67,"")</f>
        <v/>
      </c>
      <c r="I70" s="25"/>
      <c r="J70" s="26"/>
      <c r="K70" s="27" t="str">
        <f>'Feuille de Saisie'!X67</f>
        <v xml:space="preserve"> </v>
      </c>
      <c r="L70" s="27" t="str">
        <f>'Feuille de Saisie'!Y67</f>
        <v xml:space="preserve"> </v>
      </c>
      <c r="M70" s="27" t="str">
        <f>'Feuille de Saisie'!Z67</f>
        <v xml:space="preserve"> </v>
      </c>
      <c r="N70" s="27" t="str">
        <f>'Feuille de Saisie'!AA67</f>
        <v>m.t</v>
      </c>
      <c r="O70" s="27" t="str">
        <f>'Feuille de Saisie'!AB67</f>
        <v xml:space="preserve"> </v>
      </c>
      <c r="P70" s="27" t="str">
        <f>'Feuille de Saisie'!AC67</f>
        <v xml:space="preserve"> </v>
      </c>
      <c r="Q70" s="29"/>
    </row>
    <row r="71" spans="1:17" ht="15" x14ac:dyDescent="0.25">
      <c r="A71" s="22">
        <f>'Feuille de Saisie'!A68</f>
        <v>61</v>
      </c>
      <c r="B71" s="23" t="str">
        <f>IF('Feuille de Saisie'!D68&gt;0,'Feuille de Saisie'!D68,"")</f>
        <v/>
      </c>
      <c r="C71" s="24" t="str">
        <f>IF('Feuille de Saisie'!AN68&gt;0,'Feuille de Saisie'!AN68,"")</f>
        <v/>
      </c>
      <c r="D71" s="24" t="str">
        <f>IF('Feuille de Saisie'!AO68&gt;0,'Feuille de Saisie'!AO68,"")</f>
        <v/>
      </c>
      <c r="E71" s="20" t="str">
        <f>IF('Feuille de Saisie'!AP68&gt;0,'Feuille de Saisie'!AP68,"")</f>
        <v/>
      </c>
      <c r="F71" s="21" t="str">
        <f>IF('Feuille de Saisie'!AQ68&gt;0,'Feuille de Saisie'!AQ68,"")</f>
        <v/>
      </c>
      <c r="G71" s="191" t="str">
        <f>IF('Feuille de Saisie'!AS68&gt;0,'Feuille de Saisie'!AS68,"")</f>
        <v/>
      </c>
      <c r="H71" s="194" t="str">
        <f>IF('Feuille de Saisie'!AR68&gt;0,'Feuille de Saisie'!AR68,"")</f>
        <v/>
      </c>
      <c r="I71" s="25"/>
      <c r="J71" s="26"/>
      <c r="K71" s="27" t="str">
        <f>'Feuille de Saisie'!X68</f>
        <v xml:space="preserve"> </v>
      </c>
      <c r="L71" s="27" t="str">
        <f>'Feuille de Saisie'!Y68</f>
        <v xml:space="preserve"> </v>
      </c>
      <c r="M71" s="27" t="str">
        <f>'Feuille de Saisie'!Z68</f>
        <v xml:space="preserve"> </v>
      </c>
      <c r="N71" s="27" t="str">
        <f>'Feuille de Saisie'!AA68</f>
        <v>m.t</v>
      </c>
      <c r="O71" s="27" t="str">
        <f>'Feuille de Saisie'!AB68</f>
        <v xml:space="preserve"> </v>
      </c>
      <c r="P71" s="27" t="str">
        <f>'Feuille de Saisie'!AC68</f>
        <v xml:space="preserve"> </v>
      </c>
      <c r="Q71" s="29"/>
    </row>
    <row r="72" spans="1:17" ht="15" x14ac:dyDescent="0.25">
      <c r="A72" s="22">
        <f>'Feuille de Saisie'!A69</f>
        <v>62</v>
      </c>
      <c r="B72" s="23" t="str">
        <f>IF('Feuille de Saisie'!D69&gt;0,'Feuille de Saisie'!D69,"")</f>
        <v/>
      </c>
      <c r="C72" s="24" t="str">
        <f>IF('Feuille de Saisie'!AN69&gt;0,'Feuille de Saisie'!AN69,"")</f>
        <v/>
      </c>
      <c r="D72" s="24" t="str">
        <f>IF('Feuille de Saisie'!AO69&gt;0,'Feuille de Saisie'!AO69,"")</f>
        <v/>
      </c>
      <c r="E72" s="20" t="str">
        <f>IF('Feuille de Saisie'!AP69&gt;0,'Feuille de Saisie'!AP69,"")</f>
        <v/>
      </c>
      <c r="F72" s="21" t="str">
        <f>IF('Feuille de Saisie'!AQ69&gt;0,'Feuille de Saisie'!AQ69,"")</f>
        <v/>
      </c>
      <c r="G72" s="191" t="str">
        <f>IF('Feuille de Saisie'!AS69&gt;0,'Feuille de Saisie'!AS69,"")</f>
        <v/>
      </c>
      <c r="H72" s="194" t="str">
        <f>IF('Feuille de Saisie'!AR69&gt;0,'Feuille de Saisie'!AR69,"")</f>
        <v/>
      </c>
      <c r="I72" s="25"/>
      <c r="J72" s="26"/>
      <c r="K72" s="27" t="str">
        <f>'Feuille de Saisie'!X69</f>
        <v xml:space="preserve"> </v>
      </c>
      <c r="L72" s="27" t="str">
        <f>'Feuille de Saisie'!Y69</f>
        <v xml:space="preserve"> </v>
      </c>
      <c r="M72" s="27" t="str">
        <f>'Feuille de Saisie'!Z69</f>
        <v xml:space="preserve"> </v>
      </c>
      <c r="N72" s="27" t="str">
        <f>'Feuille de Saisie'!AA69</f>
        <v>m.t</v>
      </c>
      <c r="O72" s="27" t="str">
        <f>'Feuille de Saisie'!AB69</f>
        <v xml:space="preserve"> </v>
      </c>
      <c r="P72" s="27" t="str">
        <f>'Feuille de Saisie'!AC69</f>
        <v xml:space="preserve"> </v>
      </c>
      <c r="Q72" s="29"/>
    </row>
    <row r="73" spans="1:17" ht="15" x14ac:dyDescent="0.25">
      <c r="A73" s="22">
        <f>'Feuille de Saisie'!A70</f>
        <v>63</v>
      </c>
      <c r="B73" s="23" t="str">
        <f>IF('Feuille de Saisie'!D70&gt;0,'Feuille de Saisie'!D70,"")</f>
        <v/>
      </c>
      <c r="C73" s="24" t="str">
        <f>IF('Feuille de Saisie'!AN70&gt;0,'Feuille de Saisie'!AN70,"")</f>
        <v/>
      </c>
      <c r="D73" s="24" t="str">
        <f>IF('Feuille de Saisie'!AO70&gt;0,'Feuille de Saisie'!AO70,"")</f>
        <v/>
      </c>
      <c r="E73" s="20" t="str">
        <f>IF('Feuille de Saisie'!AP70&gt;0,'Feuille de Saisie'!AP70,"")</f>
        <v/>
      </c>
      <c r="F73" s="21" t="str">
        <f>IF('Feuille de Saisie'!AQ70&gt;0,'Feuille de Saisie'!AQ70,"")</f>
        <v/>
      </c>
      <c r="G73" s="191" t="str">
        <f>IF('Feuille de Saisie'!AS70&gt;0,'Feuille de Saisie'!AS70,"")</f>
        <v/>
      </c>
      <c r="H73" s="194" t="str">
        <f>IF('Feuille de Saisie'!AR70&gt;0,'Feuille de Saisie'!AR70,"")</f>
        <v/>
      </c>
      <c r="I73" s="25"/>
      <c r="J73" s="26"/>
      <c r="K73" s="27" t="str">
        <f>'Feuille de Saisie'!X70</f>
        <v xml:space="preserve"> </v>
      </c>
      <c r="L73" s="27" t="str">
        <f>'Feuille de Saisie'!Y70</f>
        <v xml:space="preserve"> </v>
      </c>
      <c r="M73" s="27" t="str">
        <f>'Feuille de Saisie'!Z70</f>
        <v xml:space="preserve"> </v>
      </c>
      <c r="N73" s="27" t="str">
        <f>'Feuille de Saisie'!AA70</f>
        <v>m.t</v>
      </c>
      <c r="O73" s="27" t="str">
        <f>'Feuille de Saisie'!AB70</f>
        <v xml:space="preserve"> </v>
      </c>
      <c r="P73" s="27" t="str">
        <f>'Feuille de Saisie'!AC70</f>
        <v xml:space="preserve"> </v>
      </c>
      <c r="Q73" s="29"/>
    </row>
    <row r="74" spans="1:17" ht="15" x14ac:dyDescent="0.25">
      <c r="A74" s="22">
        <f>'Feuille de Saisie'!A71</f>
        <v>64</v>
      </c>
      <c r="B74" s="23" t="str">
        <f>IF('Feuille de Saisie'!D71&gt;0,'Feuille de Saisie'!D71,"")</f>
        <v/>
      </c>
      <c r="C74" s="24" t="str">
        <f>IF('Feuille de Saisie'!AN71&gt;0,'Feuille de Saisie'!AN71,"")</f>
        <v/>
      </c>
      <c r="D74" s="24" t="str">
        <f>IF('Feuille de Saisie'!AO71&gt;0,'Feuille de Saisie'!AO71,"")</f>
        <v/>
      </c>
      <c r="E74" s="20" t="str">
        <f>IF('Feuille de Saisie'!AP71&gt;0,'Feuille de Saisie'!AP71,"")</f>
        <v/>
      </c>
      <c r="F74" s="21" t="str">
        <f>IF('Feuille de Saisie'!AQ71&gt;0,'Feuille de Saisie'!AQ71,"")</f>
        <v/>
      </c>
      <c r="G74" s="191" t="str">
        <f>IF('Feuille de Saisie'!AS71&gt;0,'Feuille de Saisie'!AS71,"")</f>
        <v/>
      </c>
      <c r="H74" s="194" t="str">
        <f>IF('Feuille de Saisie'!AR71&gt;0,'Feuille de Saisie'!AR71,"")</f>
        <v/>
      </c>
      <c r="I74" s="25"/>
      <c r="J74" s="26"/>
      <c r="K74" s="27" t="str">
        <f>'Feuille de Saisie'!X71</f>
        <v xml:space="preserve"> </v>
      </c>
      <c r="L74" s="27" t="str">
        <f>'Feuille de Saisie'!Y71</f>
        <v xml:space="preserve"> </v>
      </c>
      <c r="M74" s="27" t="str">
        <f>'Feuille de Saisie'!Z71</f>
        <v xml:space="preserve"> </v>
      </c>
      <c r="N74" s="27" t="str">
        <f>'Feuille de Saisie'!AA71</f>
        <v>m.t</v>
      </c>
      <c r="O74" s="27" t="str">
        <f>'Feuille de Saisie'!AB71</f>
        <v xml:space="preserve"> </v>
      </c>
      <c r="P74" s="27" t="str">
        <f>'Feuille de Saisie'!AC71</f>
        <v xml:space="preserve"> </v>
      </c>
      <c r="Q74" s="29"/>
    </row>
    <row r="75" spans="1:17" ht="15.75" thickBot="1" x14ac:dyDescent="0.3">
      <c r="A75" s="22">
        <f>'Feuille de Saisie'!A72</f>
        <v>65</v>
      </c>
      <c r="B75" s="23" t="str">
        <f>IF('Feuille de Saisie'!D72&gt;0,'Feuille de Saisie'!D72,"")</f>
        <v/>
      </c>
      <c r="C75" s="24" t="str">
        <f>IF('Feuille de Saisie'!AN72&gt;0,'Feuille de Saisie'!AN72,"")</f>
        <v/>
      </c>
      <c r="D75" s="24" t="str">
        <f>IF('Feuille de Saisie'!AO72&gt;0,'Feuille de Saisie'!AO72,"")</f>
        <v/>
      </c>
      <c r="E75" s="20" t="str">
        <f>IF('Feuille de Saisie'!AP72&gt;0,'Feuille de Saisie'!AP72,"")</f>
        <v/>
      </c>
      <c r="F75" s="21" t="str">
        <f>IF('Feuille de Saisie'!AQ72&gt;0,'Feuille de Saisie'!AQ72,"")</f>
        <v/>
      </c>
      <c r="G75" s="191" t="str">
        <f>IF('Feuille de Saisie'!AS72&gt;0,'Feuille de Saisie'!AS72,"")</f>
        <v/>
      </c>
      <c r="H75" s="194" t="str">
        <f>IF('Feuille de Saisie'!AR72&gt;0,'Feuille de Saisie'!AR72,"")</f>
        <v/>
      </c>
      <c r="I75" s="25"/>
      <c r="J75" s="26"/>
      <c r="K75" s="27" t="str">
        <f>'Feuille de Saisie'!X72</f>
        <v xml:space="preserve"> </v>
      </c>
      <c r="L75" s="27" t="str">
        <f>'Feuille de Saisie'!Y72</f>
        <v xml:space="preserve"> </v>
      </c>
      <c r="M75" s="27" t="str">
        <f>'Feuille de Saisie'!Z72</f>
        <v xml:space="preserve"> </v>
      </c>
      <c r="N75" s="27" t="str">
        <f>'Feuille de Saisie'!AA72</f>
        <v>m.t</v>
      </c>
      <c r="O75" s="27" t="str">
        <f>'Feuille de Saisie'!AB72</f>
        <v xml:space="preserve"> </v>
      </c>
      <c r="P75" s="27" t="str">
        <f>'Feuille de Saisie'!AC72</f>
        <v xml:space="preserve"> </v>
      </c>
      <c r="Q75" s="29"/>
    </row>
    <row r="76" spans="1:17" s="200" customFormat="1" ht="18" customHeight="1" x14ac:dyDescent="0.2">
      <c r="A76" s="275" t="s">
        <v>18</v>
      </c>
      <c r="B76" s="277" t="s">
        <v>19</v>
      </c>
      <c r="C76" s="279" t="s">
        <v>6</v>
      </c>
      <c r="D76" s="280"/>
      <c r="E76" s="283" t="s">
        <v>91</v>
      </c>
      <c r="F76" s="283" t="s">
        <v>25</v>
      </c>
      <c r="G76" s="285" t="s">
        <v>149</v>
      </c>
      <c r="H76" s="283" t="s">
        <v>26</v>
      </c>
      <c r="I76" s="269" t="s">
        <v>7</v>
      </c>
      <c r="J76" s="270"/>
      <c r="K76" s="270"/>
      <c r="L76" s="270"/>
      <c r="M76" s="270"/>
      <c r="N76" s="270"/>
      <c r="O76" s="270"/>
      <c r="P76" s="270"/>
      <c r="Q76" s="271"/>
    </row>
    <row r="77" spans="1:17" s="200" customFormat="1" ht="12.75" customHeight="1" thickBot="1" x14ac:dyDescent="0.25">
      <c r="A77" s="276"/>
      <c r="B77" s="278"/>
      <c r="C77" s="281"/>
      <c r="D77" s="282"/>
      <c r="E77" s="284"/>
      <c r="F77" s="284"/>
      <c r="G77" s="286"/>
      <c r="H77" s="284"/>
      <c r="I77" s="272"/>
      <c r="J77" s="273"/>
      <c r="K77" s="273"/>
      <c r="L77" s="273"/>
      <c r="M77" s="273"/>
      <c r="N77" s="273"/>
      <c r="O77" s="273"/>
      <c r="P77" s="273"/>
      <c r="Q77" s="274"/>
    </row>
    <row r="78" spans="1:17" ht="15" x14ac:dyDescent="0.25">
      <c r="A78" s="22">
        <f>'Feuille de Saisie'!A73</f>
        <v>66</v>
      </c>
      <c r="B78" s="23" t="str">
        <f>IF('Feuille de Saisie'!D73&gt;0,'Feuille de Saisie'!D73,"")</f>
        <v/>
      </c>
      <c r="C78" s="24" t="str">
        <f>IF('Feuille de Saisie'!AN73&gt;0,'Feuille de Saisie'!AN73,"")</f>
        <v/>
      </c>
      <c r="D78" s="24" t="str">
        <f>IF('Feuille de Saisie'!AO73&gt;0,'Feuille de Saisie'!AO73,"")</f>
        <v/>
      </c>
      <c r="E78" s="20" t="str">
        <f>IF('Feuille de Saisie'!AP73&gt;0,'Feuille de Saisie'!AP73,"")</f>
        <v/>
      </c>
      <c r="F78" s="21" t="str">
        <f>IF('Feuille de Saisie'!AQ73&gt;0,'Feuille de Saisie'!AQ73,"")</f>
        <v/>
      </c>
      <c r="G78" s="191" t="str">
        <f>IF('Feuille de Saisie'!AS73&gt;0,'Feuille de Saisie'!AS73,"")</f>
        <v/>
      </c>
      <c r="H78" s="194" t="str">
        <f>IF('Feuille de Saisie'!AR73&gt;0,'Feuille de Saisie'!AR73,"")</f>
        <v/>
      </c>
      <c r="I78" s="25"/>
      <c r="J78" s="26"/>
      <c r="K78" s="27" t="str">
        <f>'Feuille de Saisie'!X73</f>
        <v xml:space="preserve"> </v>
      </c>
      <c r="L78" s="27" t="str">
        <f>'Feuille de Saisie'!Y73</f>
        <v xml:space="preserve"> </v>
      </c>
      <c r="M78" s="27" t="str">
        <f>'Feuille de Saisie'!Z73</f>
        <v xml:space="preserve"> </v>
      </c>
      <c r="N78" s="27" t="str">
        <f>'Feuille de Saisie'!AA73</f>
        <v>m.t</v>
      </c>
      <c r="O78" s="27" t="str">
        <f>'Feuille de Saisie'!AB73</f>
        <v xml:space="preserve"> </v>
      </c>
      <c r="P78" s="27" t="str">
        <f>'Feuille de Saisie'!AC73</f>
        <v xml:space="preserve"> </v>
      </c>
      <c r="Q78" s="29"/>
    </row>
    <row r="79" spans="1:17" ht="15" x14ac:dyDescent="0.25">
      <c r="A79" s="22">
        <f>'Feuille de Saisie'!A74</f>
        <v>67</v>
      </c>
      <c r="B79" s="23" t="str">
        <f>IF('Feuille de Saisie'!D74&gt;0,'Feuille de Saisie'!D74,"")</f>
        <v/>
      </c>
      <c r="C79" s="24" t="str">
        <f>IF('Feuille de Saisie'!AN74&gt;0,'Feuille de Saisie'!AN74,"")</f>
        <v/>
      </c>
      <c r="D79" s="24" t="str">
        <f>IF('Feuille de Saisie'!AO74&gt;0,'Feuille de Saisie'!AO74,"")</f>
        <v/>
      </c>
      <c r="E79" s="20" t="str">
        <f>IF('Feuille de Saisie'!AP74&gt;0,'Feuille de Saisie'!AP74,"")</f>
        <v/>
      </c>
      <c r="F79" s="21" t="str">
        <f>IF('Feuille de Saisie'!AQ74&gt;0,'Feuille de Saisie'!AQ74,"")</f>
        <v/>
      </c>
      <c r="G79" s="191" t="str">
        <f>IF('Feuille de Saisie'!AS74&gt;0,'Feuille de Saisie'!AS74,"")</f>
        <v/>
      </c>
      <c r="H79" s="194" t="str">
        <f>IF('Feuille de Saisie'!AR74&gt;0,'Feuille de Saisie'!AR74,"")</f>
        <v/>
      </c>
      <c r="I79" s="25"/>
      <c r="J79" s="26"/>
      <c r="K79" s="27" t="str">
        <f>'Feuille de Saisie'!X74</f>
        <v xml:space="preserve"> </v>
      </c>
      <c r="L79" s="27" t="str">
        <f>'Feuille de Saisie'!Y74</f>
        <v xml:space="preserve"> </v>
      </c>
      <c r="M79" s="27" t="str">
        <f>'Feuille de Saisie'!Z74</f>
        <v xml:space="preserve"> </v>
      </c>
      <c r="N79" s="27" t="str">
        <f>'Feuille de Saisie'!AA74</f>
        <v>m.t</v>
      </c>
      <c r="O79" s="27" t="str">
        <f>'Feuille de Saisie'!AB74</f>
        <v xml:space="preserve"> </v>
      </c>
      <c r="P79" s="27" t="str">
        <f>'Feuille de Saisie'!AC74</f>
        <v xml:space="preserve"> </v>
      </c>
      <c r="Q79" s="29"/>
    </row>
    <row r="80" spans="1:17" ht="15" x14ac:dyDescent="0.25">
      <c r="A80" s="22">
        <f>'Feuille de Saisie'!A75</f>
        <v>68</v>
      </c>
      <c r="B80" s="23" t="str">
        <f>IF('Feuille de Saisie'!D75&gt;0,'Feuille de Saisie'!D75,"")</f>
        <v/>
      </c>
      <c r="C80" s="24" t="str">
        <f>IF('Feuille de Saisie'!AN75&gt;0,'Feuille de Saisie'!AN75,"")</f>
        <v/>
      </c>
      <c r="D80" s="24" t="str">
        <f>IF('Feuille de Saisie'!AO75&gt;0,'Feuille de Saisie'!AO75,"")</f>
        <v/>
      </c>
      <c r="E80" s="20" t="str">
        <f>IF('Feuille de Saisie'!AP75&gt;0,'Feuille de Saisie'!AP75,"")</f>
        <v/>
      </c>
      <c r="F80" s="21" t="str">
        <f>IF('Feuille de Saisie'!AQ75&gt;0,'Feuille de Saisie'!AQ75,"")</f>
        <v/>
      </c>
      <c r="G80" s="191" t="str">
        <f>IF('Feuille de Saisie'!AS75&gt;0,'Feuille de Saisie'!AS75,"")</f>
        <v/>
      </c>
      <c r="H80" s="194" t="str">
        <f>IF('Feuille de Saisie'!AR75&gt;0,'Feuille de Saisie'!AR75,"")</f>
        <v/>
      </c>
      <c r="I80" s="25"/>
      <c r="J80" s="26"/>
      <c r="K80" s="27" t="str">
        <f>'Feuille de Saisie'!X75</f>
        <v xml:space="preserve"> </v>
      </c>
      <c r="L80" s="27" t="str">
        <f>'Feuille de Saisie'!Y75</f>
        <v xml:space="preserve"> </v>
      </c>
      <c r="M80" s="27" t="str">
        <f>'Feuille de Saisie'!Z75</f>
        <v xml:space="preserve"> </v>
      </c>
      <c r="N80" s="27" t="str">
        <f>'Feuille de Saisie'!AA75</f>
        <v>m.t</v>
      </c>
      <c r="O80" s="27" t="str">
        <f>'Feuille de Saisie'!AB75</f>
        <v xml:space="preserve"> </v>
      </c>
      <c r="P80" s="27" t="str">
        <f>'Feuille de Saisie'!AC75</f>
        <v xml:space="preserve"> </v>
      </c>
      <c r="Q80" s="29"/>
    </row>
    <row r="81" spans="1:17" ht="15" x14ac:dyDescent="0.25">
      <c r="A81" s="22">
        <f>'Feuille de Saisie'!A76</f>
        <v>69</v>
      </c>
      <c r="B81" s="23" t="str">
        <f>IF('Feuille de Saisie'!D76&gt;0,'Feuille de Saisie'!D76,"")</f>
        <v/>
      </c>
      <c r="C81" s="24" t="str">
        <f>IF('Feuille de Saisie'!AN76&gt;0,'Feuille de Saisie'!AN76,"")</f>
        <v/>
      </c>
      <c r="D81" s="24" t="str">
        <f>IF('Feuille de Saisie'!AO76&gt;0,'Feuille de Saisie'!AO76,"")</f>
        <v/>
      </c>
      <c r="E81" s="20" t="str">
        <f>IF('Feuille de Saisie'!AP76&gt;0,'Feuille de Saisie'!AP76,"")</f>
        <v/>
      </c>
      <c r="F81" s="21" t="str">
        <f>IF('Feuille de Saisie'!AQ76&gt;0,'Feuille de Saisie'!AQ76,"")</f>
        <v/>
      </c>
      <c r="G81" s="191" t="str">
        <f>IF('Feuille de Saisie'!AS76&gt;0,'Feuille de Saisie'!AS76,"")</f>
        <v/>
      </c>
      <c r="H81" s="194" t="str">
        <f>IF('Feuille de Saisie'!AR76&gt;0,'Feuille de Saisie'!AR76,"")</f>
        <v/>
      </c>
      <c r="I81" s="25"/>
      <c r="J81" s="26"/>
      <c r="K81" s="27" t="str">
        <f>'Feuille de Saisie'!X76</f>
        <v xml:space="preserve"> </v>
      </c>
      <c r="L81" s="27" t="str">
        <f>'Feuille de Saisie'!Y76</f>
        <v xml:space="preserve"> </v>
      </c>
      <c r="M81" s="27" t="str">
        <f>'Feuille de Saisie'!Z76</f>
        <v xml:space="preserve"> </v>
      </c>
      <c r="N81" s="27" t="str">
        <f>'Feuille de Saisie'!AA76</f>
        <v>m.t</v>
      </c>
      <c r="O81" s="27" t="str">
        <f>'Feuille de Saisie'!AB76</f>
        <v xml:space="preserve"> </v>
      </c>
      <c r="P81" s="27" t="str">
        <f>'Feuille de Saisie'!AC76</f>
        <v xml:space="preserve"> </v>
      </c>
      <c r="Q81" s="29"/>
    </row>
    <row r="82" spans="1:17" ht="15" x14ac:dyDescent="0.25">
      <c r="A82" s="22">
        <f>'Feuille de Saisie'!A77</f>
        <v>70</v>
      </c>
      <c r="B82" s="23" t="str">
        <f>IF('Feuille de Saisie'!D77&gt;0,'Feuille de Saisie'!D77,"")</f>
        <v/>
      </c>
      <c r="C82" s="24" t="str">
        <f>IF('Feuille de Saisie'!AN77&gt;0,'Feuille de Saisie'!AN77,"")</f>
        <v/>
      </c>
      <c r="D82" s="24" t="str">
        <f>IF('Feuille de Saisie'!AO77&gt;0,'Feuille de Saisie'!AO77,"")</f>
        <v/>
      </c>
      <c r="E82" s="20" t="str">
        <f>IF('Feuille de Saisie'!AP77&gt;0,'Feuille de Saisie'!AP77,"")</f>
        <v/>
      </c>
      <c r="F82" s="21" t="str">
        <f>IF('Feuille de Saisie'!AQ77&gt;0,'Feuille de Saisie'!AQ77,"")</f>
        <v/>
      </c>
      <c r="G82" s="191" t="str">
        <f>IF('Feuille de Saisie'!AS77&gt;0,'Feuille de Saisie'!AS77,"")</f>
        <v/>
      </c>
      <c r="H82" s="194" t="str">
        <f>IF('Feuille de Saisie'!AR77&gt;0,'Feuille de Saisie'!AR77,"")</f>
        <v/>
      </c>
      <c r="I82" s="25"/>
      <c r="J82" s="26"/>
      <c r="K82" s="27" t="str">
        <f>'Feuille de Saisie'!X77</f>
        <v xml:space="preserve"> </v>
      </c>
      <c r="L82" s="27" t="str">
        <f>'Feuille de Saisie'!Y77</f>
        <v xml:space="preserve"> </v>
      </c>
      <c r="M82" s="27" t="str">
        <f>'Feuille de Saisie'!Z77</f>
        <v xml:space="preserve"> </v>
      </c>
      <c r="N82" s="27" t="str">
        <f>'Feuille de Saisie'!AA77</f>
        <v>m.t</v>
      </c>
      <c r="O82" s="27" t="str">
        <f>'Feuille de Saisie'!AB77</f>
        <v xml:space="preserve"> </v>
      </c>
      <c r="P82" s="27" t="str">
        <f>'Feuille de Saisie'!AC77</f>
        <v xml:space="preserve"> </v>
      </c>
      <c r="Q82" s="29"/>
    </row>
    <row r="83" spans="1:17" ht="15" x14ac:dyDescent="0.25">
      <c r="A83" s="22">
        <f>'Feuille de Saisie'!A78</f>
        <v>71</v>
      </c>
      <c r="B83" s="23" t="str">
        <f>IF('Feuille de Saisie'!D78&gt;0,'Feuille de Saisie'!D78,"")</f>
        <v/>
      </c>
      <c r="C83" s="24" t="str">
        <f>IF('Feuille de Saisie'!AN78&gt;0,'Feuille de Saisie'!AN78,"")</f>
        <v/>
      </c>
      <c r="D83" s="24" t="str">
        <f>IF('Feuille de Saisie'!AO78&gt;0,'Feuille de Saisie'!AO78,"")</f>
        <v/>
      </c>
      <c r="E83" s="20" t="str">
        <f>IF('Feuille de Saisie'!AP78&gt;0,'Feuille de Saisie'!AP78,"")</f>
        <v/>
      </c>
      <c r="F83" s="21" t="str">
        <f>IF('Feuille de Saisie'!AQ78&gt;0,'Feuille de Saisie'!AQ78,"")</f>
        <v/>
      </c>
      <c r="G83" s="191" t="str">
        <f>IF('Feuille de Saisie'!AS78&gt;0,'Feuille de Saisie'!AS78,"")</f>
        <v/>
      </c>
      <c r="H83" s="194" t="str">
        <f>IF('Feuille de Saisie'!AR78&gt;0,'Feuille de Saisie'!AR78,"")</f>
        <v/>
      </c>
      <c r="I83" s="25"/>
      <c r="J83" s="26"/>
      <c r="K83" s="27" t="str">
        <f>'Feuille de Saisie'!X78</f>
        <v xml:space="preserve"> </v>
      </c>
      <c r="L83" s="27" t="str">
        <f>'Feuille de Saisie'!Y78</f>
        <v xml:space="preserve"> </v>
      </c>
      <c r="M83" s="27" t="str">
        <f>'Feuille de Saisie'!Z78</f>
        <v xml:space="preserve"> </v>
      </c>
      <c r="N83" s="27" t="str">
        <f>'Feuille de Saisie'!AA78</f>
        <v>m.t</v>
      </c>
      <c r="O83" s="27" t="str">
        <f>'Feuille de Saisie'!AB78</f>
        <v xml:space="preserve"> </v>
      </c>
      <c r="P83" s="27" t="str">
        <f>'Feuille de Saisie'!AC78</f>
        <v xml:space="preserve"> </v>
      </c>
      <c r="Q83" s="29"/>
    </row>
    <row r="84" spans="1:17" ht="15" x14ac:dyDescent="0.25">
      <c r="A84" s="22">
        <f>'Feuille de Saisie'!A79</f>
        <v>72</v>
      </c>
      <c r="B84" s="23" t="str">
        <f>IF('Feuille de Saisie'!D79&gt;0,'Feuille de Saisie'!D79,"")</f>
        <v/>
      </c>
      <c r="C84" s="24" t="str">
        <f>IF('Feuille de Saisie'!AN79&gt;0,'Feuille de Saisie'!AN79,"")</f>
        <v/>
      </c>
      <c r="D84" s="24" t="str">
        <f>IF('Feuille de Saisie'!AO79&gt;0,'Feuille de Saisie'!AO79,"")</f>
        <v/>
      </c>
      <c r="E84" s="20" t="str">
        <f>IF('Feuille de Saisie'!AP79&gt;0,'Feuille de Saisie'!AP79,"")</f>
        <v/>
      </c>
      <c r="F84" s="21" t="str">
        <f>IF('Feuille de Saisie'!AQ79&gt;0,'Feuille de Saisie'!AQ79,"")</f>
        <v/>
      </c>
      <c r="G84" s="191" t="str">
        <f>IF('Feuille de Saisie'!AS79&gt;0,'Feuille de Saisie'!AS79,"")</f>
        <v/>
      </c>
      <c r="H84" s="194" t="str">
        <f>IF('Feuille de Saisie'!AR79&gt;0,'Feuille de Saisie'!AR79,"")</f>
        <v/>
      </c>
      <c r="I84" s="25"/>
      <c r="J84" s="26"/>
      <c r="K84" s="27" t="str">
        <f>'Feuille de Saisie'!X79</f>
        <v xml:space="preserve"> </v>
      </c>
      <c r="L84" s="27" t="str">
        <f>'Feuille de Saisie'!Y79</f>
        <v xml:space="preserve"> </v>
      </c>
      <c r="M84" s="27" t="str">
        <f>'Feuille de Saisie'!Z79</f>
        <v xml:space="preserve"> </v>
      </c>
      <c r="N84" s="27" t="str">
        <f>'Feuille de Saisie'!AA79</f>
        <v>m.t</v>
      </c>
      <c r="O84" s="27" t="str">
        <f>'Feuille de Saisie'!AB79</f>
        <v xml:space="preserve"> </v>
      </c>
      <c r="P84" s="27" t="str">
        <f>'Feuille de Saisie'!AC79</f>
        <v xml:space="preserve"> </v>
      </c>
      <c r="Q84" s="29"/>
    </row>
    <row r="85" spans="1:17" ht="15" x14ac:dyDescent="0.25">
      <c r="A85" s="22">
        <f>'Feuille de Saisie'!A80</f>
        <v>73</v>
      </c>
      <c r="B85" s="23" t="str">
        <f>IF('Feuille de Saisie'!D80&gt;0,'Feuille de Saisie'!D80,"")</f>
        <v/>
      </c>
      <c r="C85" s="24" t="str">
        <f>IF('Feuille de Saisie'!AN80&gt;0,'Feuille de Saisie'!AN80,"")</f>
        <v/>
      </c>
      <c r="D85" s="24" t="str">
        <f>IF('Feuille de Saisie'!AO80&gt;0,'Feuille de Saisie'!AO80,"")</f>
        <v/>
      </c>
      <c r="E85" s="20" t="str">
        <f>IF('Feuille de Saisie'!AP80&gt;0,'Feuille de Saisie'!AP80,"")</f>
        <v/>
      </c>
      <c r="F85" s="21" t="str">
        <f>IF('Feuille de Saisie'!AQ80&gt;0,'Feuille de Saisie'!AQ80,"")</f>
        <v/>
      </c>
      <c r="G85" s="191" t="str">
        <f>IF('Feuille de Saisie'!AS80&gt;0,'Feuille de Saisie'!AS80,"")</f>
        <v/>
      </c>
      <c r="H85" s="194" t="str">
        <f>IF('Feuille de Saisie'!AR80&gt;0,'Feuille de Saisie'!AR80,"")</f>
        <v/>
      </c>
      <c r="I85" s="25"/>
      <c r="J85" s="26"/>
      <c r="K85" s="27" t="str">
        <f>'Feuille de Saisie'!X80</f>
        <v xml:space="preserve"> </v>
      </c>
      <c r="L85" s="27" t="str">
        <f>'Feuille de Saisie'!Y80</f>
        <v xml:space="preserve"> </v>
      </c>
      <c r="M85" s="27" t="str">
        <f>'Feuille de Saisie'!Z80</f>
        <v xml:space="preserve"> </v>
      </c>
      <c r="N85" s="27" t="str">
        <f>'Feuille de Saisie'!AA80</f>
        <v>m.t</v>
      </c>
      <c r="O85" s="27" t="str">
        <f>'Feuille de Saisie'!AB80</f>
        <v xml:space="preserve"> </v>
      </c>
      <c r="P85" s="27" t="str">
        <f>'Feuille de Saisie'!AC80</f>
        <v xml:space="preserve"> </v>
      </c>
      <c r="Q85" s="29"/>
    </row>
    <row r="86" spans="1:17" ht="15" x14ac:dyDescent="0.25">
      <c r="A86" s="22">
        <f>'Feuille de Saisie'!A81</f>
        <v>74</v>
      </c>
      <c r="B86" s="23" t="str">
        <f>IF('Feuille de Saisie'!D81&gt;0,'Feuille de Saisie'!D81,"")</f>
        <v/>
      </c>
      <c r="C86" s="24" t="str">
        <f>IF('Feuille de Saisie'!AN81&gt;0,'Feuille de Saisie'!AN81,"")</f>
        <v/>
      </c>
      <c r="D86" s="24" t="str">
        <f>IF('Feuille de Saisie'!AO81&gt;0,'Feuille de Saisie'!AO81,"")</f>
        <v/>
      </c>
      <c r="E86" s="20" t="str">
        <f>IF('Feuille de Saisie'!AP81&gt;0,'Feuille de Saisie'!AP81,"")</f>
        <v/>
      </c>
      <c r="F86" s="21" t="str">
        <f>IF('Feuille de Saisie'!AQ81&gt;0,'Feuille de Saisie'!AQ81,"")</f>
        <v/>
      </c>
      <c r="G86" s="191" t="str">
        <f>IF('Feuille de Saisie'!AS81&gt;0,'Feuille de Saisie'!AS81,"")</f>
        <v/>
      </c>
      <c r="H86" s="194" t="str">
        <f>IF('Feuille de Saisie'!AR81&gt;0,'Feuille de Saisie'!AR81,"")</f>
        <v/>
      </c>
      <c r="I86" s="25"/>
      <c r="J86" s="26"/>
      <c r="K86" s="27" t="str">
        <f>'Feuille de Saisie'!X81</f>
        <v xml:space="preserve"> </v>
      </c>
      <c r="L86" s="27" t="str">
        <f>'Feuille de Saisie'!Y81</f>
        <v xml:space="preserve"> </v>
      </c>
      <c r="M86" s="27" t="str">
        <f>'Feuille de Saisie'!Z81</f>
        <v xml:space="preserve"> </v>
      </c>
      <c r="N86" s="27" t="str">
        <f>'Feuille de Saisie'!AA81</f>
        <v>m.t</v>
      </c>
      <c r="O86" s="27" t="str">
        <f>'Feuille de Saisie'!AB81</f>
        <v xml:space="preserve"> </v>
      </c>
      <c r="P86" s="27" t="str">
        <f>'Feuille de Saisie'!AC81</f>
        <v xml:space="preserve"> </v>
      </c>
      <c r="Q86" s="29"/>
    </row>
    <row r="87" spans="1:17" ht="15" x14ac:dyDescent="0.25">
      <c r="A87" s="22">
        <f>'Feuille de Saisie'!A82</f>
        <v>75</v>
      </c>
      <c r="B87" s="23" t="str">
        <f>IF('Feuille de Saisie'!D82&gt;0,'Feuille de Saisie'!D82,"")</f>
        <v/>
      </c>
      <c r="C87" s="24" t="str">
        <f>IF('Feuille de Saisie'!AN82&gt;0,'Feuille de Saisie'!AN82,"")</f>
        <v/>
      </c>
      <c r="D87" s="24" t="str">
        <f>IF('Feuille de Saisie'!AO82&gt;0,'Feuille de Saisie'!AO82,"")</f>
        <v/>
      </c>
      <c r="E87" s="20" t="str">
        <f>IF('Feuille de Saisie'!AP82&gt;0,'Feuille de Saisie'!AP82,"")</f>
        <v/>
      </c>
      <c r="F87" s="21" t="str">
        <f>IF('Feuille de Saisie'!AQ82&gt;0,'Feuille de Saisie'!AQ82,"")</f>
        <v/>
      </c>
      <c r="G87" s="191" t="str">
        <f>IF('Feuille de Saisie'!AS82&gt;0,'Feuille de Saisie'!AS82,"")</f>
        <v/>
      </c>
      <c r="H87" s="194" t="str">
        <f>IF('Feuille de Saisie'!AR82&gt;0,'Feuille de Saisie'!AR82,"")</f>
        <v/>
      </c>
      <c r="I87" s="25"/>
      <c r="J87" s="26"/>
      <c r="K87" s="27" t="str">
        <f>'Feuille de Saisie'!X82</f>
        <v xml:space="preserve"> </v>
      </c>
      <c r="L87" s="27" t="str">
        <f>'Feuille de Saisie'!Y82</f>
        <v xml:space="preserve"> </v>
      </c>
      <c r="M87" s="27" t="str">
        <f>'Feuille de Saisie'!Z82</f>
        <v xml:space="preserve"> </v>
      </c>
      <c r="N87" s="27" t="str">
        <f>'Feuille de Saisie'!AA82</f>
        <v>m.t</v>
      </c>
      <c r="O87" s="27" t="str">
        <f>'Feuille de Saisie'!AB82</f>
        <v xml:space="preserve"> </v>
      </c>
      <c r="P87" s="27" t="str">
        <f>'Feuille de Saisie'!AC82</f>
        <v xml:space="preserve"> </v>
      </c>
      <c r="Q87" s="29"/>
    </row>
    <row r="88" spans="1:17" ht="15" x14ac:dyDescent="0.25">
      <c r="A88" s="22">
        <f>'Feuille de Saisie'!A83</f>
        <v>76</v>
      </c>
      <c r="B88" s="23" t="str">
        <f>IF('Feuille de Saisie'!D83&gt;0,'Feuille de Saisie'!D83,"")</f>
        <v/>
      </c>
      <c r="C88" s="24" t="str">
        <f>IF('Feuille de Saisie'!AN83&gt;0,'Feuille de Saisie'!AN83,"")</f>
        <v/>
      </c>
      <c r="D88" s="24" t="str">
        <f>IF('Feuille de Saisie'!AO83&gt;0,'Feuille de Saisie'!AO83,"")</f>
        <v/>
      </c>
      <c r="E88" s="20" t="str">
        <f>IF('Feuille de Saisie'!AP83&gt;0,'Feuille de Saisie'!AP83,"")</f>
        <v/>
      </c>
      <c r="F88" s="21" t="str">
        <f>IF('Feuille de Saisie'!AQ83&gt;0,'Feuille de Saisie'!AQ83,"")</f>
        <v/>
      </c>
      <c r="G88" s="191" t="str">
        <f>IF('Feuille de Saisie'!AS83&gt;0,'Feuille de Saisie'!AS83,"")</f>
        <v/>
      </c>
      <c r="H88" s="194" t="str">
        <f>IF('Feuille de Saisie'!AR83&gt;0,'Feuille de Saisie'!AR83,"")</f>
        <v/>
      </c>
      <c r="I88" s="25"/>
      <c r="J88" s="26"/>
      <c r="K88" s="27" t="str">
        <f>'Feuille de Saisie'!X83</f>
        <v xml:space="preserve"> </v>
      </c>
      <c r="L88" s="27" t="str">
        <f>'Feuille de Saisie'!Y83</f>
        <v xml:space="preserve"> </v>
      </c>
      <c r="M88" s="27" t="str">
        <f>'Feuille de Saisie'!Z83</f>
        <v xml:space="preserve"> </v>
      </c>
      <c r="N88" s="27" t="str">
        <f>'Feuille de Saisie'!AA83</f>
        <v>m.t</v>
      </c>
      <c r="O88" s="27" t="str">
        <f>'Feuille de Saisie'!AB83</f>
        <v xml:space="preserve"> </v>
      </c>
      <c r="P88" s="27" t="str">
        <f>'Feuille de Saisie'!AC83</f>
        <v xml:space="preserve"> </v>
      </c>
      <c r="Q88" s="29"/>
    </row>
    <row r="89" spans="1:17" ht="15" x14ac:dyDescent="0.25">
      <c r="A89" s="22">
        <f>'Feuille de Saisie'!A84</f>
        <v>77</v>
      </c>
      <c r="B89" s="23" t="str">
        <f>IF('Feuille de Saisie'!D84&gt;0,'Feuille de Saisie'!D84,"")</f>
        <v/>
      </c>
      <c r="C89" s="24" t="str">
        <f>IF('Feuille de Saisie'!AN84&gt;0,'Feuille de Saisie'!AN84,"")</f>
        <v/>
      </c>
      <c r="D89" s="24" t="str">
        <f>IF('Feuille de Saisie'!AO84&gt;0,'Feuille de Saisie'!AO84,"")</f>
        <v/>
      </c>
      <c r="E89" s="20" t="str">
        <f>IF('Feuille de Saisie'!AP84&gt;0,'Feuille de Saisie'!AP84,"")</f>
        <v/>
      </c>
      <c r="F89" s="21" t="str">
        <f>IF('Feuille de Saisie'!AQ84&gt;0,'Feuille de Saisie'!AQ84,"")</f>
        <v/>
      </c>
      <c r="G89" s="191" t="str">
        <f>IF('Feuille de Saisie'!AS84&gt;0,'Feuille de Saisie'!AS84,"")</f>
        <v/>
      </c>
      <c r="H89" s="194" t="str">
        <f>IF('Feuille de Saisie'!AR84&gt;0,'Feuille de Saisie'!AR84,"")</f>
        <v/>
      </c>
      <c r="I89" s="25"/>
      <c r="J89" s="26"/>
      <c r="K89" s="27" t="str">
        <f>'Feuille de Saisie'!X84</f>
        <v xml:space="preserve"> </v>
      </c>
      <c r="L89" s="27" t="str">
        <f>'Feuille de Saisie'!Y84</f>
        <v xml:space="preserve"> </v>
      </c>
      <c r="M89" s="27" t="str">
        <f>'Feuille de Saisie'!Z84</f>
        <v xml:space="preserve"> </v>
      </c>
      <c r="N89" s="27" t="str">
        <f>'Feuille de Saisie'!AA84</f>
        <v>m.t</v>
      </c>
      <c r="O89" s="27" t="str">
        <f>'Feuille de Saisie'!AB84</f>
        <v xml:space="preserve"> </v>
      </c>
      <c r="P89" s="27" t="str">
        <f>'Feuille de Saisie'!AC84</f>
        <v xml:space="preserve"> </v>
      </c>
      <c r="Q89" s="29"/>
    </row>
    <row r="90" spans="1:17" ht="15" x14ac:dyDescent="0.25">
      <c r="A90" s="22">
        <f>'Feuille de Saisie'!A85</f>
        <v>78</v>
      </c>
      <c r="B90" s="23" t="str">
        <f>IF('Feuille de Saisie'!D85&gt;0,'Feuille de Saisie'!D85,"")</f>
        <v/>
      </c>
      <c r="C90" s="24" t="str">
        <f>IF('Feuille de Saisie'!AN85&gt;0,'Feuille de Saisie'!AN85,"")</f>
        <v/>
      </c>
      <c r="D90" s="24" t="str">
        <f>IF('Feuille de Saisie'!AO85&gt;0,'Feuille de Saisie'!AO85,"")</f>
        <v/>
      </c>
      <c r="E90" s="20" t="str">
        <f>IF('Feuille de Saisie'!AP85&gt;0,'Feuille de Saisie'!AP85,"")</f>
        <v/>
      </c>
      <c r="F90" s="21" t="str">
        <f>IF('Feuille de Saisie'!AQ85&gt;0,'Feuille de Saisie'!AQ85,"")</f>
        <v/>
      </c>
      <c r="G90" s="191" t="str">
        <f>IF('Feuille de Saisie'!AS85&gt;0,'Feuille de Saisie'!AS85,"")</f>
        <v/>
      </c>
      <c r="H90" s="194" t="str">
        <f>IF('Feuille de Saisie'!AR85&gt;0,'Feuille de Saisie'!AR85,"")</f>
        <v/>
      </c>
      <c r="I90" s="25"/>
      <c r="J90" s="26"/>
      <c r="K90" s="27" t="str">
        <f>'Feuille de Saisie'!X85</f>
        <v xml:space="preserve"> </v>
      </c>
      <c r="L90" s="27" t="str">
        <f>'Feuille de Saisie'!Y85</f>
        <v xml:space="preserve"> </v>
      </c>
      <c r="M90" s="27" t="str">
        <f>'Feuille de Saisie'!Z85</f>
        <v xml:space="preserve"> </v>
      </c>
      <c r="N90" s="27" t="str">
        <f>'Feuille de Saisie'!AA85</f>
        <v>m.t</v>
      </c>
      <c r="O90" s="27" t="str">
        <f>'Feuille de Saisie'!AB85</f>
        <v xml:space="preserve"> </v>
      </c>
      <c r="P90" s="27" t="str">
        <f>'Feuille de Saisie'!AC85</f>
        <v xml:space="preserve"> </v>
      </c>
      <c r="Q90" s="29"/>
    </row>
    <row r="91" spans="1:17" ht="15" x14ac:dyDescent="0.25">
      <c r="A91" s="22">
        <f>'Feuille de Saisie'!A86</f>
        <v>79</v>
      </c>
      <c r="B91" s="23" t="str">
        <f>IF('Feuille de Saisie'!D86&gt;0,'Feuille de Saisie'!D86,"")</f>
        <v/>
      </c>
      <c r="C91" s="24" t="str">
        <f>IF('Feuille de Saisie'!AN86&gt;0,'Feuille de Saisie'!AN86,"")</f>
        <v/>
      </c>
      <c r="D91" s="24" t="str">
        <f>IF('Feuille de Saisie'!AO86&gt;0,'Feuille de Saisie'!AO86,"")</f>
        <v/>
      </c>
      <c r="E91" s="20" t="str">
        <f>IF('Feuille de Saisie'!AP86&gt;0,'Feuille de Saisie'!AP86,"")</f>
        <v/>
      </c>
      <c r="F91" s="21" t="str">
        <f>IF('Feuille de Saisie'!AQ86&gt;0,'Feuille de Saisie'!AQ86,"")</f>
        <v/>
      </c>
      <c r="G91" s="191" t="str">
        <f>IF('Feuille de Saisie'!AS86&gt;0,'Feuille de Saisie'!AS86,"")</f>
        <v/>
      </c>
      <c r="H91" s="194" t="str">
        <f>IF('Feuille de Saisie'!AR86&gt;0,'Feuille de Saisie'!AR86,"")</f>
        <v/>
      </c>
      <c r="I91" s="25"/>
      <c r="J91" s="26"/>
      <c r="K91" s="27" t="str">
        <f>'Feuille de Saisie'!X86</f>
        <v xml:space="preserve"> </v>
      </c>
      <c r="L91" s="27" t="str">
        <f>'Feuille de Saisie'!Y86</f>
        <v xml:space="preserve"> </v>
      </c>
      <c r="M91" s="27" t="str">
        <f>'Feuille de Saisie'!Z86</f>
        <v xml:space="preserve"> </v>
      </c>
      <c r="N91" s="27" t="str">
        <f>'Feuille de Saisie'!AA86</f>
        <v>m.t</v>
      </c>
      <c r="O91" s="27" t="str">
        <f>'Feuille de Saisie'!AB86</f>
        <v xml:space="preserve"> </v>
      </c>
      <c r="P91" s="27" t="str">
        <f>'Feuille de Saisie'!AC86</f>
        <v xml:space="preserve"> </v>
      </c>
      <c r="Q91" s="29"/>
    </row>
    <row r="92" spans="1:17" ht="15" x14ac:dyDescent="0.25">
      <c r="A92" s="22">
        <f>'Feuille de Saisie'!A87</f>
        <v>80</v>
      </c>
      <c r="B92" s="23" t="str">
        <f>IF('Feuille de Saisie'!D87&gt;0,'Feuille de Saisie'!D87,"")</f>
        <v/>
      </c>
      <c r="C92" s="24" t="str">
        <f>IF('Feuille de Saisie'!AN87&gt;0,'Feuille de Saisie'!AN87,"")</f>
        <v/>
      </c>
      <c r="D92" s="24" t="str">
        <f>IF('Feuille de Saisie'!AO87&gt;0,'Feuille de Saisie'!AO87,"")</f>
        <v/>
      </c>
      <c r="E92" s="20" t="str">
        <f>IF('Feuille de Saisie'!AP87&gt;0,'Feuille de Saisie'!AP87,"")</f>
        <v/>
      </c>
      <c r="F92" s="21" t="str">
        <f>IF('Feuille de Saisie'!AQ87&gt;0,'Feuille de Saisie'!AQ87,"")</f>
        <v/>
      </c>
      <c r="G92" s="191" t="str">
        <f>IF('Feuille de Saisie'!AS87&gt;0,'Feuille de Saisie'!AS87,"")</f>
        <v/>
      </c>
      <c r="H92" s="194" t="str">
        <f>IF('Feuille de Saisie'!AR87&gt;0,'Feuille de Saisie'!AR87,"")</f>
        <v/>
      </c>
      <c r="I92" s="25"/>
      <c r="J92" s="26"/>
      <c r="K92" s="27" t="str">
        <f>'Feuille de Saisie'!X87</f>
        <v xml:space="preserve"> </v>
      </c>
      <c r="L92" s="27" t="str">
        <f>'Feuille de Saisie'!Y87</f>
        <v xml:space="preserve"> </v>
      </c>
      <c r="M92" s="27" t="str">
        <f>'Feuille de Saisie'!Z87</f>
        <v xml:space="preserve"> </v>
      </c>
      <c r="N92" s="27" t="str">
        <f>'Feuille de Saisie'!AA87</f>
        <v>m.t</v>
      </c>
      <c r="O92" s="27" t="str">
        <f>'Feuille de Saisie'!AB87</f>
        <v xml:space="preserve"> </v>
      </c>
      <c r="P92" s="27" t="str">
        <f>'Feuille de Saisie'!AC87</f>
        <v xml:space="preserve"> </v>
      </c>
      <c r="Q92" s="29"/>
    </row>
    <row r="93" spans="1:17" ht="15" x14ac:dyDescent="0.25">
      <c r="A93" s="22">
        <f>'Feuille de Saisie'!A88</f>
        <v>81</v>
      </c>
      <c r="B93" s="23" t="str">
        <f>IF('Feuille de Saisie'!D88&gt;0,'Feuille de Saisie'!D88,"")</f>
        <v/>
      </c>
      <c r="C93" s="24" t="str">
        <f>IF('Feuille de Saisie'!AN88&gt;0,'Feuille de Saisie'!AN88,"")</f>
        <v/>
      </c>
      <c r="D93" s="24" t="str">
        <f>IF('Feuille de Saisie'!AO88&gt;0,'Feuille de Saisie'!AO88,"")</f>
        <v/>
      </c>
      <c r="E93" s="20" t="str">
        <f>IF('Feuille de Saisie'!AP88&gt;0,'Feuille de Saisie'!AP88,"")</f>
        <v/>
      </c>
      <c r="F93" s="21" t="str">
        <f>IF('Feuille de Saisie'!AQ88&gt;0,'Feuille de Saisie'!AQ88,"")</f>
        <v/>
      </c>
      <c r="G93" s="191" t="str">
        <f>IF('Feuille de Saisie'!AS88&gt;0,'Feuille de Saisie'!AS88,"")</f>
        <v/>
      </c>
      <c r="H93" s="194" t="str">
        <f>IF('Feuille de Saisie'!AR88&gt;0,'Feuille de Saisie'!AR88,"")</f>
        <v/>
      </c>
      <c r="I93" s="25"/>
      <c r="J93" s="26"/>
      <c r="K93" s="27" t="str">
        <f>'Feuille de Saisie'!X88</f>
        <v xml:space="preserve"> </v>
      </c>
      <c r="L93" s="27" t="str">
        <f>'Feuille de Saisie'!Y88</f>
        <v xml:space="preserve"> </v>
      </c>
      <c r="M93" s="27" t="str">
        <f>'Feuille de Saisie'!Z88</f>
        <v xml:space="preserve"> </v>
      </c>
      <c r="N93" s="27" t="str">
        <f>'Feuille de Saisie'!AA88</f>
        <v>m.t</v>
      </c>
      <c r="O93" s="27" t="str">
        <f>'Feuille de Saisie'!AB88</f>
        <v xml:space="preserve"> </v>
      </c>
      <c r="P93" s="27" t="str">
        <f>'Feuille de Saisie'!AC88</f>
        <v xml:space="preserve"> </v>
      </c>
      <c r="Q93" s="29"/>
    </row>
    <row r="94" spans="1:17" ht="15" x14ac:dyDescent="0.25">
      <c r="A94" s="22">
        <f>'Feuille de Saisie'!A89</f>
        <v>82</v>
      </c>
      <c r="B94" s="23" t="str">
        <f>IF('Feuille de Saisie'!D89&gt;0,'Feuille de Saisie'!D89,"")</f>
        <v/>
      </c>
      <c r="C94" s="24" t="str">
        <f>IF('Feuille de Saisie'!AN89&gt;0,'Feuille de Saisie'!AN89,"")</f>
        <v/>
      </c>
      <c r="D94" s="24" t="str">
        <f>IF('Feuille de Saisie'!AO89&gt;0,'Feuille de Saisie'!AO89,"")</f>
        <v/>
      </c>
      <c r="E94" s="20" t="str">
        <f>IF('Feuille de Saisie'!AP89&gt;0,'Feuille de Saisie'!AP89,"")</f>
        <v/>
      </c>
      <c r="F94" s="21" t="str">
        <f>IF('Feuille de Saisie'!AQ89&gt;0,'Feuille de Saisie'!AQ89,"")</f>
        <v/>
      </c>
      <c r="G94" s="191" t="str">
        <f>IF('Feuille de Saisie'!AS89&gt;0,'Feuille de Saisie'!AS89,"")</f>
        <v/>
      </c>
      <c r="H94" s="194" t="str">
        <f>IF('Feuille de Saisie'!AR89&gt;0,'Feuille de Saisie'!AR89,"")</f>
        <v/>
      </c>
      <c r="I94" s="25"/>
      <c r="J94" s="26"/>
      <c r="K94" s="27" t="str">
        <f>'Feuille de Saisie'!X89</f>
        <v xml:space="preserve"> </v>
      </c>
      <c r="L94" s="27" t="str">
        <f>'Feuille de Saisie'!Y89</f>
        <v xml:space="preserve"> </v>
      </c>
      <c r="M94" s="27" t="str">
        <f>'Feuille de Saisie'!Z89</f>
        <v xml:space="preserve"> </v>
      </c>
      <c r="N94" s="27" t="str">
        <f>'Feuille de Saisie'!AA89</f>
        <v>m.t</v>
      </c>
      <c r="O94" s="27" t="str">
        <f>'Feuille de Saisie'!AB89</f>
        <v xml:space="preserve"> </v>
      </c>
      <c r="P94" s="27" t="str">
        <f>'Feuille de Saisie'!AC89</f>
        <v xml:space="preserve"> </v>
      </c>
      <c r="Q94" s="29"/>
    </row>
    <row r="95" spans="1:17" ht="15" x14ac:dyDescent="0.25">
      <c r="A95" s="22">
        <f>'Feuille de Saisie'!A90</f>
        <v>83</v>
      </c>
      <c r="B95" s="23" t="str">
        <f>IF('Feuille de Saisie'!D90&gt;0,'Feuille de Saisie'!D90,"")</f>
        <v/>
      </c>
      <c r="C95" s="24" t="str">
        <f>IF('Feuille de Saisie'!AN90&gt;0,'Feuille de Saisie'!AN90,"")</f>
        <v/>
      </c>
      <c r="D95" s="24" t="str">
        <f>IF('Feuille de Saisie'!AO90&gt;0,'Feuille de Saisie'!AO90,"")</f>
        <v/>
      </c>
      <c r="E95" s="20" t="str">
        <f>IF('Feuille de Saisie'!AP90&gt;0,'Feuille de Saisie'!AP90,"")</f>
        <v/>
      </c>
      <c r="F95" s="21" t="str">
        <f>IF('Feuille de Saisie'!AQ90&gt;0,'Feuille de Saisie'!AQ90,"")</f>
        <v/>
      </c>
      <c r="G95" s="191" t="str">
        <f>IF('Feuille de Saisie'!AS90&gt;0,'Feuille de Saisie'!AS90,"")</f>
        <v/>
      </c>
      <c r="H95" s="194" t="str">
        <f>IF('Feuille de Saisie'!AR90&gt;0,'Feuille de Saisie'!AR90,"")</f>
        <v/>
      </c>
      <c r="I95" s="25"/>
      <c r="J95" s="26"/>
      <c r="K95" s="27" t="str">
        <f>'Feuille de Saisie'!X90</f>
        <v xml:space="preserve"> </v>
      </c>
      <c r="L95" s="27" t="str">
        <f>'Feuille de Saisie'!Y90</f>
        <v xml:space="preserve"> </v>
      </c>
      <c r="M95" s="27" t="str">
        <f>'Feuille de Saisie'!Z90</f>
        <v xml:space="preserve"> </v>
      </c>
      <c r="N95" s="27" t="str">
        <f>'Feuille de Saisie'!AA90</f>
        <v>m.t</v>
      </c>
      <c r="O95" s="27" t="str">
        <f>'Feuille de Saisie'!AB90</f>
        <v xml:space="preserve"> </v>
      </c>
      <c r="P95" s="27" t="str">
        <f>'Feuille de Saisie'!AC90</f>
        <v xml:space="preserve"> </v>
      </c>
      <c r="Q95" s="29"/>
    </row>
    <row r="96" spans="1:17" ht="15" x14ac:dyDescent="0.25">
      <c r="A96" s="22">
        <f>'Feuille de Saisie'!A91</f>
        <v>84</v>
      </c>
      <c r="B96" s="23" t="str">
        <f>IF('Feuille de Saisie'!D91&gt;0,'Feuille de Saisie'!D91,"")</f>
        <v/>
      </c>
      <c r="C96" s="24" t="str">
        <f>IF('Feuille de Saisie'!AN91&gt;0,'Feuille de Saisie'!AN91,"")</f>
        <v/>
      </c>
      <c r="D96" s="24" t="str">
        <f>IF('Feuille de Saisie'!AO91&gt;0,'Feuille de Saisie'!AO91,"")</f>
        <v/>
      </c>
      <c r="E96" s="20" t="str">
        <f>IF('Feuille de Saisie'!AP91&gt;0,'Feuille de Saisie'!AP91,"")</f>
        <v/>
      </c>
      <c r="F96" s="21" t="str">
        <f>IF('Feuille de Saisie'!AQ91&gt;0,'Feuille de Saisie'!AQ91,"")</f>
        <v/>
      </c>
      <c r="G96" s="191" t="str">
        <f>IF('Feuille de Saisie'!AS91&gt;0,'Feuille de Saisie'!AS91,"")</f>
        <v/>
      </c>
      <c r="H96" s="194" t="str">
        <f>IF('Feuille de Saisie'!AR91&gt;0,'Feuille de Saisie'!AR91,"")</f>
        <v/>
      </c>
      <c r="I96" s="25"/>
      <c r="J96" s="26"/>
      <c r="K96" s="27" t="str">
        <f>'Feuille de Saisie'!X91</f>
        <v xml:space="preserve"> </v>
      </c>
      <c r="L96" s="27" t="str">
        <f>'Feuille de Saisie'!Y91</f>
        <v xml:space="preserve"> </v>
      </c>
      <c r="M96" s="27" t="str">
        <f>'Feuille de Saisie'!Z91</f>
        <v xml:space="preserve"> </v>
      </c>
      <c r="N96" s="27" t="str">
        <f>'Feuille de Saisie'!AA91</f>
        <v>m.t</v>
      </c>
      <c r="O96" s="27" t="str">
        <f>'Feuille de Saisie'!AB91</f>
        <v xml:space="preserve"> </v>
      </c>
      <c r="P96" s="27" t="str">
        <f>'Feuille de Saisie'!AC91</f>
        <v xml:space="preserve"> </v>
      </c>
      <c r="Q96" s="29"/>
    </row>
    <row r="97" spans="1:17" ht="15" x14ac:dyDescent="0.25">
      <c r="A97" s="22">
        <f>'Feuille de Saisie'!A92</f>
        <v>85</v>
      </c>
      <c r="B97" s="23" t="str">
        <f>IF('Feuille de Saisie'!D92&gt;0,'Feuille de Saisie'!D92,"")</f>
        <v/>
      </c>
      <c r="C97" s="24" t="str">
        <f>IF('Feuille de Saisie'!AN92&gt;0,'Feuille de Saisie'!AN92,"")</f>
        <v/>
      </c>
      <c r="D97" s="24" t="str">
        <f>IF('Feuille de Saisie'!AO92&gt;0,'Feuille de Saisie'!AO92,"")</f>
        <v/>
      </c>
      <c r="E97" s="20" t="str">
        <f>IF('Feuille de Saisie'!AP92&gt;0,'Feuille de Saisie'!AP92,"")</f>
        <v/>
      </c>
      <c r="F97" s="21" t="str">
        <f>IF('Feuille de Saisie'!AQ92&gt;0,'Feuille de Saisie'!AQ92,"")</f>
        <v/>
      </c>
      <c r="G97" s="191" t="str">
        <f>IF('Feuille de Saisie'!AS92&gt;0,'Feuille de Saisie'!AS92,"")</f>
        <v/>
      </c>
      <c r="H97" s="194" t="str">
        <f>IF('Feuille de Saisie'!AR92&gt;0,'Feuille de Saisie'!AR92,"")</f>
        <v/>
      </c>
      <c r="I97" s="25"/>
      <c r="J97" s="26"/>
      <c r="K97" s="27" t="str">
        <f>'Feuille de Saisie'!X92</f>
        <v xml:space="preserve"> </v>
      </c>
      <c r="L97" s="27" t="str">
        <f>'Feuille de Saisie'!Y92</f>
        <v xml:space="preserve"> </v>
      </c>
      <c r="M97" s="27" t="str">
        <f>'Feuille de Saisie'!Z92</f>
        <v xml:space="preserve"> </v>
      </c>
      <c r="N97" s="27" t="str">
        <f>'Feuille de Saisie'!AA92</f>
        <v>m.t</v>
      </c>
      <c r="O97" s="27" t="str">
        <f>'Feuille de Saisie'!AB92</f>
        <v xml:space="preserve"> </v>
      </c>
      <c r="P97" s="27" t="str">
        <f>'Feuille de Saisie'!AC92</f>
        <v xml:space="preserve"> </v>
      </c>
      <c r="Q97" s="29"/>
    </row>
    <row r="98" spans="1:17" ht="15" x14ac:dyDescent="0.25">
      <c r="A98" s="22">
        <f>'Feuille de Saisie'!A93</f>
        <v>86</v>
      </c>
      <c r="B98" s="23" t="str">
        <f>IF('Feuille de Saisie'!D93&gt;0,'Feuille de Saisie'!D93,"")</f>
        <v/>
      </c>
      <c r="C98" s="24" t="str">
        <f>IF('Feuille de Saisie'!AN93&gt;0,'Feuille de Saisie'!AN93,"")</f>
        <v/>
      </c>
      <c r="D98" s="24" t="str">
        <f>IF('Feuille de Saisie'!AO93&gt;0,'Feuille de Saisie'!AO93,"")</f>
        <v/>
      </c>
      <c r="E98" s="20" t="str">
        <f>IF('Feuille de Saisie'!AP93&gt;0,'Feuille de Saisie'!AP93,"")</f>
        <v/>
      </c>
      <c r="F98" s="21" t="str">
        <f>IF('Feuille de Saisie'!AQ93&gt;0,'Feuille de Saisie'!AQ93,"")</f>
        <v/>
      </c>
      <c r="G98" s="191" t="str">
        <f>IF('Feuille de Saisie'!AS93&gt;0,'Feuille de Saisie'!AS93,"")</f>
        <v/>
      </c>
      <c r="H98" s="194" t="str">
        <f>IF('Feuille de Saisie'!AR93&gt;0,'Feuille de Saisie'!AR93,"")</f>
        <v/>
      </c>
      <c r="I98" s="25"/>
      <c r="J98" s="26"/>
      <c r="K98" s="27" t="str">
        <f>'Feuille de Saisie'!X93</f>
        <v xml:space="preserve"> </v>
      </c>
      <c r="L98" s="27" t="str">
        <f>'Feuille de Saisie'!Y93</f>
        <v xml:space="preserve"> </v>
      </c>
      <c r="M98" s="27" t="str">
        <f>'Feuille de Saisie'!Z93</f>
        <v xml:space="preserve"> </v>
      </c>
      <c r="N98" s="27" t="str">
        <f>'Feuille de Saisie'!AA93</f>
        <v>m.t</v>
      </c>
      <c r="O98" s="27" t="str">
        <f>'Feuille de Saisie'!AB93</f>
        <v xml:space="preserve"> </v>
      </c>
      <c r="P98" s="27" t="str">
        <f>'Feuille de Saisie'!AC93</f>
        <v xml:space="preserve"> </v>
      </c>
      <c r="Q98" s="29"/>
    </row>
    <row r="99" spans="1:17" ht="15" x14ac:dyDescent="0.25">
      <c r="A99" s="22">
        <f>'Feuille de Saisie'!A94</f>
        <v>87</v>
      </c>
      <c r="B99" s="23" t="str">
        <f>IF('Feuille de Saisie'!D94&gt;0,'Feuille de Saisie'!D94,"")</f>
        <v/>
      </c>
      <c r="C99" s="24" t="str">
        <f>IF('Feuille de Saisie'!AN94&gt;0,'Feuille de Saisie'!AN94,"")</f>
        <v/>
      </c>
      <c r="D99" s="24" t="str">
        <f>IF('Feuille de Saisie'!AO94&gt;0,'Feuille de Saisie'!AO94,"")</f>
        <v/>
      </c>
      <c r="E99" s="20" t="str">
        <f>IF('Feuille de Saisie'!AP94&gt;0,'Feuille de Saisie'!AP94,"")</f>
        <v/>
      </c>
      <c r="F99" s="21" t="str">
        <f>IF('Feuille de Saisie'!AQ94&gt;0,'Feuille de Saisie'!AQ94,"")</f>
        <v/>
      </c>
      <c r="G99" s="191" t="str">
        <f>IF('Feuille de Saisie'!AS94&gt;0,'Feuille de Saisie'!AS94,"")</f>
        <v/>
      </c>
      <c r="H99" s="194" t="str">
        <f>IF('Feuille de Saisie'!AR94&gt;0,'Feuille de Saisie'!AR94,"")</f>
        <v/>
      </c>
      <c r="I99" s="25"/>
      <c r="J99" s="26"/>
      <c r="K99" s="27" t="str">
        <f>'Feuille de Saisie'!X94</f>
        <v xml:space="preserve"> </v>
      </c>
      <c r="L99" s="27" t="str">
        <f>'Feuille de Saisie'!Y94</f>
        <v xml:space="preserve"> </v>
      </c>
      <c r="M99" s="27" t="str">
        <f>'Feuille de Saisie'!Z94</f>
        <v xml:space="preserve"> </v>
      </c>
      <c r="N99" s="27" t="str">
        <f>'Feuille de Saisie'!AA94</f>
        <v>m.t</v>
      </c>
      <c r="O99" s="27" t="str">
        <f>'Feuille de Saisie'!AB94</f>
        <v xml:space="preserve"> </v>
      </c>
      <c r="P99" s="27" t="str">
        <f>'Feuille de Saisie'!AC94</f>
        <v xml:space="preserve"> </v>
      </c>
      <c r="Q99" s="29"/>
    </row>
    <row r="100" spans="1:17" ht="15" x14ac:dyDescent="0.25">
      <c r="A100" s="22">
        <f>'Feuille de Saisie'!A95</f>
        <v>88</v>
      </c>
      <c r="B100" s="23" t="str">
        <f>IF('Feuille de Saisie'!D95&gt;0,'Feuille de Saisie'!D95,"")</f>
        <v/>
      </c>
      <c r="C100" s="24" t="str">
        <f>IF('Feuille de Saisie'!AN95&gt;0,'Feuille de Saisie'!AN95,"")</f>
        <v/>
      </c>
      <c r="D100" s="24" t="str">
        <f>IF('Feuille de Saisie'!AO95&gt;0,'Feuille de Saisie'!AO95,"")</f>
        <v/>
      </c>
      <c r="E100" s="20" t="str">
        <f>IF('Feuille de Saisie'!AP95&gt;0,'Feuille de Saisie'!AP95,"")</f>
        <v/>
      </c>
      <c r="F100" s="21" t="str">
        <f>IF('Feuille de Saisie'!AQ95&gt;0,'Feuille de Saisie'!AQ95,"")</f>
        <v/>
      </c>
      <c r="G100" s="191" t="str">
        <f>IF('Feuille de Saisie'!AS95&gt;0,'Feuille de Saisie'!AS95,"")</f>
        <v/>
      </c>
      <c r="H100" s="194" t="str">
        <f>IF('Feuille de Saisie'!AR95&gt;0,'Feuille de Saisie'!AR95,"")</f>
        <v/>
      </c>
      <c r="I100" s="25"/>
      <c r="J100" s="26"/>
      <c r="K100" s="27" t="str">
        <f>'Feuille de Saisie'!X95</f>
        <v xml:space="preserve"> </v>
      </c>
      <c r="L100" s="27" t="str">
        <f>'Feuille de Saisie'!Y95</f>
        <v xml:space="preserve"> </v>
      </c>
      <c r="M100" s="27" t="str">
        <f>'Feuille de Saisie'!Z95</f>
        <v xml:space="preserve"> </v>
      </c>
      <c r="N100" s="27" t="str">
        <f>'Feuille de Saisie'!AA95</f>
        <v>m.t</v>
      </c>
      <c r="O100" s="27" t="str">
        <f>'Feuille de Saisie'!AB95</f>
        <v xml:space="preserve"> </v>
      </c>
      <c r="P100" s="27" t="str">
        <f>'Feuille de Saisie'!AC95</f>
        <v xml:space="preserve"> </v>
      </c>
      <c r="Q100" s="29"/>
    </row>
    <row r="101" spans="1:17" ht="15" x14ac:dyDescent="0.25">
      <c r="A101" s="22">
        <f>'Feuille de Saisie'!A96</f>
        <v>89</v>
      </c>
      <c r="B101" s="23" t="str">
        <f>IF('Feuille de Saisie'!D96&gt;0,'Feuille de Saisie'!D96,"")</f>
        <v/>
      </c>
      <c r="C101" s="24" t="str">
        <f>IF('Feuille de Saisie'!AN96&gt;0,'Feuille de Saisie'!AN96,"")</f>
        <v/>
      </c>
      <c r="D101" s="24" t="str">
        <f>IF('Feuille de Saisie'!AO96&gt;0,'Feuille de Saisie'!AO96,"")</f>
        <v/>
      </c>
      <c r="E101" s="20" t="str">
        <f>IF('Feuille de Saisie'!AP96&gt;0,'Feuille de Saisie'!AP96,"")</f>
        <v/>
      </c>
      <c r="F101" s="21" t="str">
        <f>IF('Feuille de Saisie'!AQ96&gt;0,'Feuille de Saisie'!AQ96,"")</f>
        <v/>
      </c>
      <c r="G101" s="191" t="str">
        <f>IF('Feuille de Saisie'!AS96&gt;0,'Feuille de Saisie'!AS96,"")</f>
        <v/>
      </c>
      <c r="H101" s="194" t="str">
        <f>IF('Feuille de Saisie'!AR96&gt;0,'Feuille de Saisie'!AR96,"")</f>
        <v/>
      </c>
      <c r="I101" s="25"/>
      <c r="J101" s="26"/>
      <c r="K101" s="27" t="str">
        <f>'Feuille de Saisie'!X96</f>
        <v xml:space="preserve"> </v>
      </c>
      <c r="L101" s="27" t="str">
        <f>'Feuille de Saisie'!Y96</f>
        <v xml:space="preserve"> </v>
      </c>
      <c r="M101" s="27" t="str">
        <f>'Feuille de Saisie'!Z96</f>
        <v xml:space="preserve"> </v>
      </c>
      <c r="N101" s="27" t="str">
        <f>'Feuille de Saisie'!AA96</f>
        <v>m.t</v>
      </c>
      <c r="O101" s="27" t="str">
        <f>'Feuille de Saisie'!AB96</f>
        <v xml:space="preserve"> </v>
      </c>
      <c r="P101" s="27" t="str">
        <f>'Feuille de Saisie'!AC96</f>
        <v xml:space="preserve"> </v>
      </c>
      <c r="Q101" s="29"/>
    </row>
    <row r="102" spans="1:17" ht="15" x14ac:dyDescent="0.25">
      <c r="A102" s="22">
        <f>'Feuille de Saisie'!A97</f>
        <v>90</v>
      </c>
      <c r="B102" s="23" t="str">
        <f>IF('Feuille de Saisie'!D97&gt;0,'Feuille de Saisie'!D97,"")</f>
        <v/>
      </c>
      <c r="C102" s="24" t="str">
        <f>IF('Feuille de Saisie'!AN97&gt;0,'Feuille de Saisie'!AN97,"")</f>
        <v/>
      </c>
      <c r="D102" s="24" t="str">
        <f>IF('Feuille de Saisie'!AO97&gt;0,'Feuille de Saisie'!AO97,"")</f>
        <v/>
      </c>
      <c r="E102" s="20" t="str">
        <f>IF('Feuille de Saisie'!AP97&gt;0,'Feuille de Saisie'!AP97,"")</f>
        <v/>
      </c>
      <c r="F102" s="21" t="str">
        <f>IF('Feuille de Saisie'!AQ97&gt;0,'Feuille de Saisie'!AQ97,"")</f>
        <v/>
      </c>
      <c r="G102" s="191" t="str">
        <f>IF('Feuille de Saisie'!AS97&gt;0,'Feuille de Saisie'!AS97,"")</f>
        <v/>
      </c>
      <c r="H102" s="194" t="str">
        <f>IF('Feuille de Saisie'!AR97&gt;0,'Feuille de Saisie'!AR97,"")</f>
        <v/>
      </c>
      <c r="I102" s="25"/>
      <c r="J102" s="26"/>
      <c r="K102" s="27" t="str">
        <f>'Feuille de Saisie'!X97</f>
        <v xml:space="preserve"> </v>
      </c>
      <c r="L102" s="27" t="str">
        <f>'Feuille de Saisie'!Y97</f>
        <v xml:space="preserve"> </v>
      </c>
      <c r="M102" s="27" t="str">
        <f>'Feuille de Saisie'!Z97</f>
        <v xml:space="preserve"> </v>
      </c>
      <c r="N102" s="27" t="str">
        <f>'Feuille de Saisie'!AA97</f>
        <v>m.t</v>
      </c>
      <c r="O102" s="27" t="str">
        <f>'Feuille de Saisie'!AB97</f>
        <v xml:space="preserve"> </v>
      </c>
      <c r="P102" s="27" t="str">
        <f>'Feuille de Saisie'!AC97</f>
        <v xml:space="preserve"> </v>
      </c>
      <c r="Q102" s="29"/>
    </row>
    <row r="103" spans="1:17" ht="15" x14ac:dyDescent="0.25">
      <c r="A103" s="22">
        <f>'Feuille de Saisie'!A98</f>
        <v>91</v>
      </c>
      <c r="B103" s="23" t="str">
        <f>IF('Feuille de Saisie'!D98&gt;0,'Feuille de Saisie'!D98,"")</f>
        <v/>
      </c>
      <c r="C103" s="24" t="str">
        <f>IF('Feuille de Saisie'!AN98&gt;0,'Feuille de Saisie'!AN98,"")</f>
        <v/>
      </c>
      <c r="D103" s="24" t="str">
        <f>IF('Feuille de Saisie'!AO98&gt;0,'Feuille de Saisie'!AO98,"")</f>
        <v/>
      </c>
      <c r="E103" s="20" t="str">
        <f>IF('Feuille de Saisie'!AP98&gt;0,'Feuille de Saisie'!AP98,"")</f>
        <v/>
      </c>
      <c r="F103" s="21" t="str">
        <f>IF('Feuille de Saisie'!AQ98&gt;0,'Feuille de Saisie'!AQ98,"")</f>
        <v/>
      </c>
      <c r="G103" s="191" t="str">
        <f>IF('Feuille de Saisie'!AS98&gt;0,'Feuille de Saisie'!AS98,"")</f>
        <v/>
      </c>
      <c r="H103" s="194" t="str">
        <f>IF('Feuille de Saisie'!AR98&gt;0,'Feuille de Saisie'!AR98,"")</f>
        <v/>
      </c>
      <c r="I103" s="25"/>
      <c r="J103" s="26"/>
      <c r="K103" s="27" t="str">
        <f>'Feuille de Saisie'!X98</f>
        <v xml:space="preserve"> </v>
      </c>
      <c r="L103" s="27" t="str">
        <f>'Feuille de Saisie'!Y98</f>
        <v xml:space="preserve"> </v>
      </c>
      <c r="M103" s="27" t="str">
        <f>'Feuille de Saisie'!Z98</f>
        <v xml:space="preserve"> </v>
      </c>
      <c r="N103" s="27" t="str">
        <f>'Feuille de Saisie'!AA98</f>
        <v>m.t</v>
      </c>
      <c r="O103" s="27" t="str">
        <f>'Feuille de Saisie'!AB98</f>
        <v xml:space="preserve"> </v>
      </c>
      <c r="P103" s="27" t="str">
        <f>'Feuille de Saisie'!AC98</f>
        <v xml:space="preserve"> </v>
      </c>
      <c r="Q103" s="29"/>
    </row>
    <row r="104" spans="1:17" ht="15" x14ac:dyDescent="0.25">
      <c r="A104" s="22">
        <f>'Feuille de Saisie'!A99</f>
        <v>92</v>
      </c>
      <c r="B104" s="23" t="str">
        <f>IF('Feuille de Saisie'!D99&gt;0,'Feuille de Saisie'!D99,"")</f>
        <v/>
      </c>
      <c r="C104" s="24" t="str">
        <f>IF('Feuille de Saisie'!AN99&gt;0,'Feuille de Saisie'!AN99,"")</f>
        <v/>
      </c>
      <c r="D104" s="24" t="str">
        <f>IF('Feuille de Saisie'!AO99&gt;0,'Feuille de Saisie'!AO99,"")</f>
        <v/>
      </c>
      <c r="E104" s="20" t="str">
        <f>IF('Feuille de Saisie'!AP99&gt;0,'Feuille de Saisie'!AP99,"")</f>
        <v/>
      </c>
      <c r="F104" s="21" t="str">
        <f>IF('Feuille de Saisie'!AQ99&gt;0,'Feuille de Saisie'!AQ99,"")</f>
        <v/>
      </c>
      <c r="G104" s="191" t="str">
        <f>IF('Feuille de Saisie'!AS99&gt;0,'Feuille de Saisie'!AS99,"")</f>
        <v/>
      </c>
      <c r="H104" s="194" t="str">
        <f>IF('Feuille de Saisie'!AR99&gt;0,'Feuille de Saisie'!AR99,"")</f>
        <v/>
      </c>
      <c r="I104" s="25"/>
      <c r="J104" s="26"/>
      <c r="K104" s="27" t="str">
        <f>'Feuille de Saisie'!X99</f>
        <v xml:space="preserve"> </v>
      </c>
      <c r="L104" s="27" t="str">
        <f>'Feuille de Saisie'!Y99</f>
        <v xml:space="preserve"> </v>
      </c>
      <c r="M104" s="27" t="str">
        <f>'Feuille de Saisie'!Z99</f>
        <v xml:space="preserve"> </v>
      </c>
      <c r="N104" s="27" t="str">
        <f>'Feuille de Saisie'!AA99</f>
        <v>m.t</v>
      </c>
      <c r="O104" s="27" t="str">
        <f>'Feuille de Saisie'!AB99</f>
        <v xml:space="preserve"> </v>
      </c>
      <c r="P104" s="27" t="str">
        <f>'Feuille de Saisie'!AC99</f>
        <v xml:space="preserve"> </v>
      </c>
      <c r="Q104" s="29"/>
    </row>
    <row r="105" spans="1:17" ht="15" x14ac:dyDescent="0.25">
      <c r="A105" s="22">
        <f>'Feuille de Saisie'!A100</f>
        <v>93</v>
      </c>
      <c r="B105" s="23" t="str">
        <f>IF('Feuille de Saisie'!D100&gt;0,'Feuille de Saisie'!D100,"")</f>
        <v/>
      </c>
      <c r="C105" s="24" t="str">
        <f>IF('Feuille de Saisie'!AN100&gt;0,'Feuille de Saisie'!AN100,"")</f>
        <v/>
      </c>
      <c r="D105" s="24" t="str">
        <f>IF('Feuille de Saisie'!AO100&gt;0,'Feuille de Saisie'!AO100,"")</f>
        <v/>
      </c>
      <c r="E105" s="20" t="str">
        <f>IF('Feuille de Saisie'!AP100&gt;0,'Feuille de Saisie'!AP100,"")</f>
        <v/>
      </c>
      <c r="F105" s="21" t="str">
        <f>IF('Feuille de Saisie'!AQ100&gt;0,'Feuille de Saisie'!AQ100,"")</f>
        <v/>
      </c>
      <c r="G105" s="191" t="str">
        <f>IF('Feuille de Saisie'!AS100&gt;0,'Feuille de Saisie'!AS100,"")</f>
        <v/>
      </c>
      <c r="H105" s="194" t="str">
        <f>IF('Feuille de Saisie'!AR100&gt;0,'Feuille de Saisie'!AR100,"")</f>
        <v/>
      </c>
      <c r="I105" s="25"/>
      <c r="J105" s="26"/>
      <c r="K105" s="27" t="str">
        <f>'Feuille de Saisie'!X100</f>
        <v xml:space="preserve"> </v>
      </c>
      <c r="L105" s="27" t="str">
        <f>'Feuille de Saisie'!Y100</f>
        <v xml:space="preserve"> </v>
      </c>
      <c r="M105" s="27" t="str">
        <f>'Feuille de Saisie'!Z100</f>
        <v xml:space="preserve"> </v>
      </c>
      <c r="N105" s="27" t="str">
        <f>'Feuille de Saisie'!AA100</f>
        <v>m.t</v>
      </c>
      <c r="O105" s="27" t="str">
        <f>'Feuille de Saisie'!AB100</f>
        <v xml:space="preserve"> </v>
      </c>
      <c r="P105" s="27" t="str">
        <f>'Feuille de Saisie'!AC100</f>
        <v xml:space="preserve"> </v>
      </c>
      <c r="Q105" s="29"/>
    </row>
    <row r="106" spans="1:17" ht="15" x14ac:dyDescent="0.25">
      <c r="A106" s="22">
        <f>'Feuille de Saisie'!A101</f>
        <v>94</v>
      </c>
      <c r="B106" s="23" t="str">
        <f>IF('Feuille de Saisie'!D101&gt;0,'Feuille de Saisie'!D101,"")</f>
        <v/>
      </c>
      <c r="C106" s="24" t="str">
        <f>IF('Feuille de Saisie'!AN101&gt;0,'Feuille de Saisie'!AN101,"")</f>
        <v/>
      </c>
      <c r="D106" s="24" t="str">
        <f>IF('Feuille de Saisie'!AO101&gt;0,'Feuille de Saisie'!AO101,"")</f>
        <v/>
      </c>
      <c r="E106" s="20" t="str">
        <f>IF('Feuille de Saisie'!AP101&gt;0,'Feuille de Saisie'!AP101,"")</f>
        <v/>
      </c>
      <c r="F106" s="21" t="str">
        <f>IF('Feuille de Saisie'!AQ101&gt;0,'Feuille de Saisie'!AQ101,"")</f>
        <v/>
      </c>
      <c r="G106" s="191" t="str">
        <f>IF('Feuille de Saisie'!AS101&gt;0,'Feuille de Saisie'!AS101,"")</f>
        <v/>
      </c>
      <c r="H106" s="194" t="str">
        <f>IF('Feuille de Saisie'!AR101&gt;0,'Feuille de Saisie'!AR101,"")</f>
        <v/>
      </c>
      <c r="I106" s="25"/>
      <c r="J106" s="26"/>
      <c r="K106" s="27" t="str">
        <f>'Feuille de Saisie'!X101</f>
        <v xml:space="preserve"> </v>
      </c>
      <c r="L106" s="27" t="str">
        <f>'Feuille de Saisie'!Y101</f>
        <v xml:space="preserve"> </v>
      </c>
      <c r="M106" s="27" t="str">
        <f>'Feuille de Saisie'!Z101</f>
        <v xml:space="preserve"> </v>
      </c>
      <c r="N106" s="27" t="str">
        <f>'Feuille de Saisie'!AA101</f>
        <v>m.t</v>
      </c>
      <c r="O106" s="27" t="str">
        <f>'Feuille de Saisie'!AB101</f>
        <v xml:space="preserve"> </v>
      </c>
      <c r="P106" s="27" t="str">
        <f>'Feuille de Saisie'!AC101</f>
        <v xml:space="preserve"> </v>
      </c>
      <c r="Q106" s="29"/>
    </row>
    <row r="107" spans="1:17" ht="15" x14ac:dyDescent="0.25">
      <c r="A107" s="22">
        <f>'Feuille de Saisie'!A102</f>
        <v>95</v>
      </c>
      <c r="B107" s="23" t="str">
        <f>IF('Feuille de Saisie'!D102&gt;0,'Feuille de Saisie'!D102,"")</f>
        <v/>
      </c>
      <c r="C107" s="24" t="str">
        <f>IF('Feuille de Saisie'!AN102&gt;0,'Feuille de Saisie'!AN102,"")</f>
        <v/>
      </c>
      <c r="D107" s="24" t="str">
        <f>IF('Feuille de Saisie'!AO102&gt;0,'Feuille de Saisie'!AO102,"")</f>
        <v/>
      </c>
      <c r="E107" s="20" t="str">
        <f>IF('Feuille de Saisie'!AP102&gt;0,'Feuille de Saisie'!AP102,"")</f>
        <v/>
      </c>
      <c r="F107" s="21" t="str">
        <f>IF('Feuille de Saisie'!AQ102&gt;0,'Feuille de Saisie'!AQ102,"")</f>
        <v/>
      </c>
      <c r="G107" s="191" t="str">
        <f>IF('Feuille de Saisie'!AS102&gt;0,'Feuille de Saisie'!AS102,"")</f>
        <v/>
      </c>
      <c r="H107" s="194" t="str">
        <f>IF('Feuille de Saisie'!AR102&gt;0,'Feuille de Saisie'!AR102,"")</f>
        <v/>
      </c>
      <c r="I107" s="25"/>
      <c r="J107" s="26"/>
      <c r="K107" s="27" t="str">
        <f>'Feuille de Saisie'!X102</f>
        <v xml:space="preserve"> </v>
      </c>
      <c r="L107" s="27" t="str">
        <f>'Feuille de Saisie'!Y102</f>
        <v xml:space="preserve"> </v>
      </c>
      <c r="M107" s="27" t="str">
        <f>'Feuille de Saisie'!Z102</f>
        <v xml:space="preserve"> </v>
      </c>
      <c r="N107" s="27" t="str">
        <f>'Feuille de Saisie'!AA102</f>
        <v>m.t</v>
      </c>
      <c r="O107" s="27" t="str">
        <f>'Feuille de Saisie'!AB102</f>
        <v xml:space="preserve"> </v>
      </c>
      <c r="P107" s="27" t="str">
        <f>'Feuille de Saisie'!AC102</f>
        <v xml:space="preserve"> </v>
      </c>
      <c r="Q107" s="29"/>
    </row>
    <row r="108" spans="1:17" ht="15" x14ac:dyDescent="0.25">
      <c r="A108" s="22">
        <f>'Feuille de Saisie'!A103</f>
        <v>96</v>
      </c>
      <c r="B108" s="23" t="str">
        <f>IF('Feuille de Saisie'!D103&gt;0,'Feuille de Saisie'!D103,"")</f>
        <v/>
      </c>
      <c r="C108" s="24" t="str">
        <f>IF('Feuille de Saisie'!AN103&gt;0,'Feuille de Saisie'!AN103,"")</f>
        <v/>
      </c>
      <c r="D108" s="24" t="str">
        <f>IF('Feuille de Saisie'!AO103&gt;0,'Feuille de Saisie'!AO103,"")</f>
        <v/>
      </c>
      <c r="E108" s="20" t="str">
        <f>IF('Feuille de Saisie'!AP103&gt;0,'Feuille de Saisie'!AP103,"")</f>
        <v/>
      </c>
      <c r="F108" s="21" t="str">
        <f>IF('Feuille de Saisie'!AQ103&gt;0,'Feuille de Saisie'!AQ103,"")</f>
        <v/>
      </c>
      <c r="G108" s="191" t="str">
        <f>IF('Feuille de Saisie'!AS103&gt;0,'Feuille de Saisie'!AS103,"")</f>
        <v/>
      </c>
      <c r="H108" s="194" t="str">
        <f>IF('Feuille de Saisie'!AR103&gt;0,'Feuille de Saisie'!AR103,"")</f>
        <v/>
      </c>
      <c r="I108" s="25"/>
      <c r="J108" s="26"/>
      <c r="K108" s="27" t="str">
        <f>'Feuille de Saisie'!X103</f>
        <v xml:space="preserve"> </v>
      </c>
      <c r="L108" s="27" t="str">
        <f>'Feuille de Saisie'!Y103</f>
        <v xml:space="preserve"> </v>
      </c>
      <c r="M108" s="27" t="str">
        <f>'Feuille de Saisie'!Z103</f>
        <v xml:space="preserve"> </v>
      </c>
      <c r="N108" s="27" t="str">
        <f>'Feuille de Saisie'!AA103</f>
        <v>m.t</v>
      </c>
      <c r="O108" s="27" t="str">
        <f>'Feuille de Saisie'!AB103</f>
        <v xml:space="preserve"> </v>
      </c>
      <c r="P108" s="27" t="str">
        <f>'Feuille de Saisie'!AC103</f>
        <v xml:space="preserve"> </v>
      </c>
      <c r="Q108" s="29"/>
    </row>
    <row r="109" spans="1:17" ht="15" x14ac:dyDescent="0.25">
      <c r="A109" s="22">
        <f>'Feuille de Saisie'!A104</f>
        <v>97</v>
      </c>
      <c r="B109" s="23" t="str">
        <f>IF('Feuille de Saisie'!D104&gt;0,'Feuille de Saisie'!D104,"")</f>
        <v/>
      </c>
      <c r="C109" s="24" t="str">
        <f>IF('Feuille de Saisie'!AN104&gt;0,'Feuille de Saisie'!AN104,"")</f>
        <v/>
      </c>
      <c r="D109" s="24" t="str">
        <f>IF('Feuille de Saisie'!AO104&gt;0,'Feuille de Saisie'!AO104,"")</f>
        <v/>
      </c>
      <c r="E109" s="20" t="str">
        <f>IF('Feuille de Saisie'!AP104&gt;0,'Feuille de Saisie'!AP104,"")</f>
        <v/>
      </c>
      <c r="F109" s="21" t="str">
        <f>IF('Feuille de Saisie'!AQ104&gt;0,'Feuille de Saisie'!AQ104,"")</f>
        <v/>
      </c>
      <c r="G109" s="191" t="str">
        <f>IF('Feuille de Saisie'!AS104&gt;0,'Feuille de Saisie'!AS104,"")</f>
        <v/>
      </c>
      <c r="H109" s="194" t="str">
        <f>IF('Feuille de Saisie'!AR104&gt;0,'Feuille de Saisie'!AR104,"")</f>
        <v/>
      </c>
      <c r="I109" s="25"/>
      <c r="J109" s="26"/>
      <c r="K109" s="27" t="str">
        <f>'Feuille de Saisie'!X104</f>
        <v xml:space="preserve"> </v>
      </c>
      <c r="L109" s="27" t="str">
        <f>'Feuille de Saisie'!Y104</f>
        <v xml:space="preserve"> </v>
      </c>
      <c r="M109" s="27" t="str">
        <f>'Feuille de Saisie'!Z104</f>
        <v xml:space="preserve"> </v>
      </c>
      <c r="N109" s="27" t="str">
        <f>'Feuille de Saisie'!AA104</f>
        <v>m.t</v>
      </c>
      <c r="O109" s="27" t="str">
        <f>'Feuille de Saisie'!AB104</f>
        <v xml:space="preserve"> </v>
      </c>
      <c r="P109" s="27" t="str">
        <f>'Feuille de Saisie'!AC104</f>
        <v xml:space="preserve"> </v>
      </c>
      <c r="Q109" s="29"/>
    </row>
    <row r="110" spans="1:17" ht="15" x14ac:dyDescent="0.25">
      <c r="A110" s="22">
        <f>'Feuille de Saisie'!A105</f>
        <v>98</v>
      </c>
      <c r="B110" s="23" t="str">
        <f>IF('Feuille de Saisie'!D105&gt;0,'Feuille de Saisie'!D105,"")</f>
        <v/>
      </c>
      <c r="C110" s="24" t="str">
        <f>IF('Feuille de Saisie'!AN105&gt;0,'Feuille de Saisie'!AN105,"")</f>
        <v/>
      </c>
      <c r="D110" s="24" t="str">
        <f>IF('Feuille de Saisie'!AO105&gt;0,'Feuille de Saisie'!AO105,"")</f>
        <v/>
      </c>
      <c r="E110" s="20" t="str">
        <f>IF('Feuille de Saisie'!AP105&gt;0,'Feuille de Saisie'!AP105,"")</f>
        <v/>
      </c>
      <c r="F110" s="21" t="str">
        <f>IF('Feuille de Saisie'!AQ105&gt;0,'Feuille de Saisie'!AQ105,"")</f>
        <v/>
      </c>
      <c r="G110" s="191" t="str">
        <f>IF('Feuille de Saisie'!AS105&gt;0,'Feuille de Saisie'!AS105,"")</f>
        <v/>
      </c>
      <c r="H110" s="194" t="str">
        <f>IF('Feuille de Saisie'!AR105&gt;0,'Feuille de Saisie'!AR105,"")</f>
        <v/>
      </c>
      <c r="I110" s="25"/>
      <c r="J110" s="26"/>
      <c r="K110" s="27" t="str">
        <f>'Feuille de Saisie'!X105</f>
        <v xml:space="preserve"> </v>
      </c>
      <c r="L110" s="27" t="str">
        <f>'Feuille de Saisie'!Y105</f>
        <v xml:space="preserve"> </v>
      </c>
      <c r="M110" s="27" t="str">
        <f>'Feuille de Saisie'!Z105</f>
        <v xml:space="preserve"> </v>
      </c>
      <c r="N110" s="27" t="str">
        <f>'Feuille de Saisie'!AA105</f>
        <v>m.t</v>
      </c>
      <c r="O110" s="27" t="str">
        <f>'Feuille de Saisie'!AB105</f>
        <v xml:space="preserve"> </v>
      </c>
      <c r="P110" s="27" t="str">
        <f>'Feuille de Saisie'!AC105</f>
        <v xml:space="preserve"> </v>
      </c>
      <c r="Q110" s="29"/>
    </row>
    <row r="111" spans="1:17" ht="15" x14ac:dyDescent="0.25">
      <c r="A111" s="22">
        <f>'Feuille de Saisie'!A106</f>
        <v>99</v>
      </c>
      <c r="B111" s="23" t="str">
        <f>IF('Feuille de Saisie'!D106&gt;0,'Feuille de Saisie'!D106,"")</f>
        <v/>
      </c>
      <c r="C111" s="24" t="str">
        <f>IF('Feuille de Saisie'!AN106&gt;0,'Feuille de Saisie'!AN106,"")</f>
        <v/>
      </c>
      <c r="D111" s="24" t="str">
        <f>IF('Feuille de Saisie'!AO106&gt;0,'Feuille de Saisie'!AO106,"")</f>
        <v/>
      </c>
      <c r="E111" s="20" t="str">
        <f>IF('Feuille de Saisie'!AP106&gt;0,'Feuille de Saisie'!AP106,"")</f>
        <v/>
      </c>
      <c r="F111" s="21" t="str">
        <f>IF('Feuille de Saisie'!AQ106&gt;0,'Feuille de Saisie'!AQ106,"")</f>
        <v/>
      </c>
      <c r="G111" s="191" t="str">
        <f>IF('Feuille de Saisie'!AS106&gt;0,'Feuille de Saisie'!AS106,"")</f>
        <v/>
      </c>
      <c r="H111" s="194" t="str">
        <f>IF('Feuille de Saisie'!AR106&gt;0,'Feuille de Saisie'!AR106,"")</f>
        <v/>
      </c>
      <c r="I111" s="25"/>
      <c r="J111" s="26"/>
      <c r="K111" s="27" t="str">
        <f>'Feuille de Saisie'!X106</f>
        <v xml:space="preserve"> </v>
      </c>
      <c r="L111" s="27" t="str">
        <f>'Feuille de Saisie'!Y106</f>
        <v xml:space="preserve"> </v>
      </c>
      <c r="M111" s="27" t="str">
        <f>'Feuille de Saisie'!Z106</f>
        <v xml:space="preserve"> </v>
      </c>
      <c r="N111" s="27" t="str">
        <f>'Feuille de Saisie'!AA106</f>
        <v>m.t</v>
      </c>
      <c r="O111" s="27" t="str">
        <f>'Feuille de Saisie'!AB106</f>
        <v xml:space="preserve"> </v>
      </c>
      <c r="P111" s="27" t="str">
        <f>'Feuille de Saisie'!AC106</f>
        <v xml:space="preserve"> </v>
      </c>
      <c r="Q111" s="29"/>
    </row>
    <row r="112" spans="1:17" ht="15.75" thickBot="1" x14ac:dyDescent="0.3">
      <c r="A112" s="22">
        <f>'Feuille de Saisie'!A107</f>
        <v>100</v>
      </c>
      <c r="B112" s="23" t="str">
        <f>IF('Feuille de Saisie'!D107&gt;0,'Feuille de Saisie'!D107,"")</f>
        <v/>
      </c>
      <c r="C112" s="24" t="str">
        <f>IF('Feuille de Saisie'!AN107&gt;0,'Feuille de Saisie'!AN107,"")</f>
        <v/>
      </c>
      <c r="D112" s="24" t="str">
        <f>IF('Feuille de Saisie'!AO107&gt;0,'Feuille de Saisie'!AO107,"")</f>
        <v/>
      </c>
      <c r="E112" s="20" t="str">
        <f>IF('Feuille de Saisie'!AP107&gt;0,'Feuille de Saisie'!AP107,"")</f>
        <v/>
      </c>
      <c r="F112" s="21" t="str">
        <f>IF('Feuille de Saisie'!AQ107&gt;0,'Feuille de Saisie'!AQ107,"")</f>
        <v/>
      </c>
      <c r="G112" s="191" t="str">
        <f>IF('Feuille de Saisie'!AS107&gt;0,'Feuille de Saisie'!AS107,"")</f>
        <v/>
      </c>
      <c r="H112" s="194" t="str">
        <f>IF('Feuille de Saisie'!AR107&gt;0,'Feuille de Saisie'!AR107,"")</f>
        <v/>
      </c>
      <c r="I112" s="25"/>
      <c r="J112" s="26"/>
      <c r="K112" s="27" t="str">
        <f>'Feuille de Saisie'!X107</f>
        <v xml:space="preserve"> </v>
      </c>
      <c r="L112" s="27" t="str">
        <f>'Feuille de Saisie'!Y107</f>
        <v xml:space="preserve"> </v>
      </c>
      <c r="M112" s="27" t="str">
        <f>'Feuille de Saisie'!Z107</f>
        <v xml:space="preserve"> </v>
      </c>
      <c r="N112" s="27" t="str">
        <f>'Feuille de Saisie'!AA107</f>
        <v>m.t</v>
      </c>
      <c r="O112" s="27" t="str">
        <f>'Feuille de Saisie'!AB107</f>
        <v xml:space="preserve"> </v>
      </c>
      <c r="P112" s="27" t="str">
        <f>'Feuille de Saisie'!AC107</f>
        <v xml:space="preserve"> </v>
      </c>
      <c r="Q112" s="29"/>
    </row>
    <row r="113" spans="1:17" s="200" customFormat="1" ht="18" customHeight="1" x14ac:dyDescent="0.2">
      <c r="A113" s="275" t="s">
        <v>18</v>
      </c>
      <c r="B113" s="277" t="s">
        <v>19</v>
      </c>
      <c r="C113" s="279" t="s">
        <v>6</v>
      </c>
      <c r="D113" s="280"/>
      <c r="E113" s="283" t="s">
        <v>91</v>
      </c>
      <c r="F113" s="283" t="s">
        <v>25</v>
      </c>
      <c r="G113" s="285" t="s">
        <v>149</v>
      </c>
      <c r="H113" s="283" t="s">
        <v>26</v>
      </c>
      <c r="I113" s="269" t="s">
        <v>7</v>
      </c>
      <c r="J113" s="270"/>
      <c r="K113" s="270"/>
      <c r="L113" s="270"/>
      <c r="M113" s="270"/>
      <c r="N113" s="270"/>
      <c r="O113" s="270"/>
      <c r="P113" s="270"/>
      <c r="Q113" s="271"/>
    </row>
    <row r="114" spans="1:17" s="200" customFormat="1" ht="12.75" customHeight="1" thickBot="1" x14ac:dyDescent="0.25">
      <c r="A114" s="276"/>
      <c r="B114" s="278"/>
      <c r="C114" s="281"/>
      <c r="D114" s="282"/>
      <c r="E114" s="284"/>
      <c r="F114" s="284"/>
      <c r="G114" s="286"/>
      <c r="H114" s="284"/>
      <c r="I114" s="272"/>
      <c r="J114" s="273"/>
      <c r="K114" s="273"/>
      <c r="L114" s="273"/>
      <c r="M114" s="273"/>
      <c r="N114" s="273"/>
      <c r="O114" s="273"/>
      <c r="P114" s="273"/>
      <c r="Q114" s="274"/>
    </row>
    <row r="115" spans="1:17" ht="15" x14ac:dyDescent="0.25">
      <c r="A115" s="22">
        <f>'Feuille de Saisie'!A108</f>
        <v>101</v>
      </c>
      <c r="B115" s="23" t="str">
        <f>IF('Feuille de Saisie'!D108&gt;0,'Feuille de Saisie'!D108,"")</f>
        <v/>
      </c>
      <c r="C115" s="24" t="str">
        <f>IF('Feuille de Saisie'!AN108&gt;0,'Feuille de Saisie'!AN108,"")</f>
        <v/>
      </c>
      <c r="D115" s="24" t="str">
        <f>IF('Feuille de Saisie'!AO108&gt;0,'Feuille de Saisie'!AO108,"")</f>
        <v/>
      </c>
      <c r="E115" s="20" t="str">
        <f>IF('Feuille de Saisie'!AP108&gt;0,'Feuille de Saisie'!AP108,"")</f>
        <v/>
      </c>
      <c r="F115" s="21" t="str">
        <f>IF('Feuille de Saisie'!AQ108&gt;0,'Feuille de Saisie'!AQ108,"")</f>
        <v/>
      </c>
      <c r="G115" s="191" t="str">
        <f>IF('Feuille de Saisie'!AS108&gt;0,'Feuille de Saisie'!AS108,"")</f>
        <v/>
      </c>
      <c r="H115" s="194" t="str">
        <f>IF('Feuille de Saisie'!AR108&gt;0,'Feuille de Saisie'!AR108,"")</f>
        <v/>
      </c>
      <c r="I115" s="25"/>
      <c r="J115" s="26"/>
      <c r="K115" s="27" t="str">
        <f>'Feuille de Saisie'!X108</f>
        <v xml:space="preserve"> </v>
      </c>
      <c r="L115" s="27" t="str">
        <f>'Feuille de Saisie'!Y108</f>
        <v xml:space="preserve"> </v>
      </c>
      <c r="M115" s="27" t="str">
        <f>'Feuille de Saisie'!Z108</f>
        <v xml:space="preserve"> </v>
      </c>
      <c r="N115" s="27" t="str">
        <f>'Feuille de Saisie'!AA108</f>
        <v>m.t</v>
      </c>
      <c r="O115" s="27" t="str">
        <f>'Feuille de Saisie'!AB108</f>
        <v xml:space="preserve"> </v>
      </c>
      <c r="P115" s="27" t="str">
        <f>'Feuille de Saisie'!AC108</f>
        <v xml:space="preserve"> </v>
      </c>
      <c r="Q115" s="29"/>
    </row>
    <row r="116" spans="1:17" ht="15" x14ac:dyDescent="0.25">
      <c r="A116" s="22">
        <f>'Feuille de Saisie'!A109</f>
        <v>102</v>
      </c>
      <c r="B116" s="23" t="str">
        <f>IF('Feuille de Saisie'!D109&gt;0,'Feuille de Saisie'!D109,"")</f>
        <v/>
      </c>
      <c r="C116" s="24" t="str">
        <f>IF('Feuille de Saisie'!AN109&gt;0,'Feuille de Saisie'!AN109,"")</f>
        <v/>
      </c>
      <c r="D116" s="24" t="str">
        <f>IF('Feuille de Saisie'!AO109&gt;0,'Feuille de Saisie'!AO109,"")</f>
        <v/>
      </c>
      <c r="E116" s="20" t="str">
        <f>IF('Feuille de Saisie'!AP109&gt;0,'Feuille de Saisie'!AP109,"")</f>
        <v/>
      </c>
      <c r="F116" s="21" t="str">
        <f>IF('Feuille de Saisie'!AQ109&gt;0,'Feuille de Saisie'!AQ109,"")</f>
        <v/>
      </c>
      <c r="G116" s="191" t="str">
        <f>IF('Feuille de Saisie'!AS109&gt;0,'Feuille de Saisie'!AS109,"")</f>
        <v/>
      </c>
      <c r="H116" s="194" t="str">
        <f>IF('Feuille de Saisie'!AR109&gt;0,'Feuille de Saisie'!AR109,"")</f>
        <v/>
      </c>
      <c r="I116" s="25"/>
      <c r="J116" s="26"/>
      <c r="K116" s="27" t="str">
        <f>'Feuille de Saisie'!X109</f>
        <v xml:space="preserve"> </v>
      </c>
      <c r="L116" s="27" t="str">
        <f>'Feuille de Saisie'!Y109</f>
        <v xml:space="preserve"> </v>
      </c>
      <c r="M116" s="27" t="str">
        <f>'Feuille de Saisie'!Z109</f>
        <v xml:space="preserve"> </v>
      </c>
      <c r="N116" s="27" t="str">
        <f>'Feuille de Saisie'!AA109</f>
        <v>m.t</v>
      </c>
      <c r="O116" s="27" t="str">
        <f>'Feuille de Saisie'!AB109</f>
        <v xml:space="preserve"> </v>
      </c>
      <c r="P116" s="27" t="str">
        <f>'Feuille de Saisie'!AC109</f>
        <v xml:space="preserve"> </v>
      </c>
      <c r="Q116" s="29"/>
    </row>
    <row r="117" spans="1:17" ht="15" x14ac:dyDescent="0.25">
      <c r="A117" s="22">
        <f>'Feuille de Saisie'!A110</f>
        <v>103</v>
      </c>
      <c r="B117" s="23" t="str">
        <f>IF('Feuille de Saisie'!D110&gt;0,'Feuille de Saisie'!D110,"")</f>
        <v/>
      </c>
      <c r="C117" s="24" t="str">
        <f>IF('Feuille de Saisie'!AN110&gt;0,'Feuille de Saisie'!AN110,"")</f>
        <v/>
      </c>
      <c r="D117" s="24" t="str">
        <f>IF('Feuille de Saisie'!AO110&gt;0,'Feuille de Saisie'!AO110,"")</f>
        <v/>
      </c>
      <c r="E117" s="20" t="str">
        <f>IF('Feuille de Saisie'!AP110&gt;0,'Feuille de Saisie'!AP110,"")</f>
        <v/>
      </c>
      <c r="F117" s="21" t="str">
        <f>IF('Feuille de Saisie'!AQ110&gt;0,'Feuille de Saisie'!AQ110,"")</f>
        <v/>
      </c>
      <c r="G117" s="191" t="str">
        <f>IF('Feuille de Saisie'!AS110&gt;0,'Feuille de Saisie'!AS110,"")</f>
        <v/>
      </c>
      <c r="H117" s="194" t="str">
        <f>IF('Feuille de Saisie'!AR110&gt;0,'Feuille de Saisie'!AR110,"")</f>
        <v/>
      </c>
      <c r="I117" s="25"/>
      <c r="J117" s="26"/>
      <c r="K117" s="27" t="str">
        <f>'Feuille de Saisie'!X110</f>
        <v xml:space="preserve"> </v>
      </c>
      <c r="L117" s="27" t="str">
        <f>'Feuille de Saisie'!Y110</f>
        <v xml:space="preserve"> </v>
      </c>
      <c r="M117" s="27" t="str">
        <f>'Feuille de Saisie'!Z110</f>
        <v xml:space="preserve"> </v>
      </c>
      <c r="N117" s="27" t="str">
        <f>'Feuille de Saisie'!AA110</f>
        <v>m.t</v>
      </c>
      <c r="O117" s="27" t="str">
        <f>'Feuille de Saisie'!AB110</f>
        <v xml:space="preserve"> </v>
      </c>
      <c r="P117" s="27" t="str">
        <f>'Feuille de Saisie'!AC110</f>
        <v xml:space="preserve"> </v>
      </c>
      <c r="Q117" s="29"/>
    </row>
    <row r="118" spans="1:17" ht="15" x14ac:dyDescent="0.25">
      <c r="A118" s="22">
        <f>'Feuille de Saisie'!A111</f>
        <v>104</v>
      </c>
      <c r="B118" s="23" t="str">
        <f>IF('Feuille de Saisie'!D111&gt;0,'Feuille de Saisie'!D111,"")</f>
        <v/>
      </c>
      <c r="C118" s="24" t="str">
        <f>IF('Feuille de Saisie'!AN111&gt;0,'Feuille de Saisie'!AN111,"")</f>
        <v/>
      </c>
      <c r="D118" s="24" t="str">
        <f>IF('Feuille de Saisie'!AO111&gt;0,'Feuille de Saisie'!AO111,"")</f>
        <v/>
      </c>
      <c r="E118" s="20" t="str">
        <f>IF('Feuille de Saisie'!AP111&gt;0,'Feuille de Saisie'!AP111,"")</f>
        <v/>
      </c>
      <c r="F118" s="21" t="str">
        <f>IF('Feuille de Saisie'!AQ111&gt;0,'Feuille de Saisie'!AQ111,"")</f>
        <v/>
      </c>
      <c r="G118" s="191" t="str">
        <f>IF('Feuille de Saisie'!AS111&gt;0,'Feuille de Saisie'!AS111,"")</f>
        <v/>
      </c>
      <c r="H118" s="194" t="str">
        <f>IF('Feuille de Saisie'!AR111&gt;0,'Feuille de Saisie'!AR111,"")</f>
        <v/>
      </c>
      <c r="I118" s="25"/>
      <c r="J118" s="26"/>
      <c r="K118" s="27" t="str">
        <f>'Feuille de Saisie'!X111</f>
        <v xml:space="preserve"> </v>
      </c>
      <c r="L118" s="27" t="str">
        <f>'Feuille de Saisie'!Y111</f>
        <v xml:space="preserve"> </v>
      </c>
      <c r="M118" s="27" t="str">
        <f>'Feuille de Saisie'!Z111</f>
        <v xml:space="preserve"> </v>
      </c>
      <c r="N118" s="27" t="str">
        <f>'Feuille de Saisie'!AA111</f>
        <v>m.t</v>
      </c>
      <c r="O118" s="27" t="str">
        <f>'Feuille de Saisie'!AB111</f>
        <v xml:space="preserve"> </v>
      </c>
      <c r="P118" s="27" t="str">
        <f>'Feuille de Saisie'!AC111</f>
        <v xml:space="preserve"> </v>
      </c>
      <c r="Q118" s="29"/>
    </row>
    <row r="119" spans="1:17" ht="15" x14ac:dyDescent="0.25">
      <c r="A119" s="22">
        <f>'Feuille de Saisie'!A112</f>
        <v>105</v>
      </c>
      <c r="B119" s="23" t="str">
        <f>IF('Feuille de Saisie'!D112&gt;0,'Feuille de Saisie'!D112,"")</f>
        <v/>
      </c>
      <c r="C119" s="24" t="str">
        <f>IF('Feuille de Saisie'!AN112&gt;0,'Feuille de Saisie'!AN112,"")</f>
        <v/>
      </c>
      <c r="D119" s="24" t="str">
        <f>IF('Feuille de Saisie'!AO112&gt;0,'Feuille de Saisie'!AO112,"")</f>
        <v/>
      </c>
      <c r="E119" s="20" t="str">
        <f>IF('Feuille de Saisie'!AP112&gt;0,'Feuille de Saisie'!AP112,"")</f>
        <v/>
      </c>
      <c r="F119" s="21" t="str">
        <f>IF('Feuille de Saisie'!AQ112&gt;0,'Feuille de Saisie'!AQ112,"")</f>
        <v/>
      </c>
      <c r="G119" s="191" t="str">
        <f>IF('Feuille de Saisie'!AS112&gt;0,'Feuille de Saisie'!AS112,"")</f>
        <v/>
      </c>
      <c r="H119" s="194" t="str">
        <f>IF('Feuille de Saisie'!AR112&gt;0,'Feuille de Saisie'!AR112,"")</f>
        <v/>
      </c>
      <c r="I119" s="25"/>
      <c r="J119" s="26"/>
      <c r="K119" s="27" t="str">
        <f>'Feuille de Saisie'!X112</f>
        <v xml:space="preserve"> </v>
      </c>
      <c r="L119" s="27" t="str">
        <f>'Feuille de Saisie'!Y112</f>
        <v xml:space="preserve"> </v>
      </c>
      <c r="M119" s="27" t="str">
        <f>'Feuille de Saisie'!Z112</f>
        <v xml:space="preserve"> </v>
      </c>
      <c r="N119" s="27" t="str">
        <f>'Feuille de Saisie'!AA112</f>
        <v>m.t</v>
      </c>
      <c r="O119" s="27" t="str">
        <f>'Feuille de Saisie'!AB112</f>
        <v xml:space="preserve"> </v>
      </c>
      <c r="P119" s="27" t="str">
        <f>'Feuille de Saisie'!AC112</f>
        <v xml:space="preserve"> </v>
      </c>
      <c r="Q119" s="29"/>
    </row>
    <row r="120" spans="1:17" ht="15" x14ac:dyDescent="0.25">
      <c r="A120" s="22">
        <f>'Feuille de Saisie'!A113</f>
        <v>106</v>
      </c>
      <c r="B120" s="23" t="str">
        <f>IF('Feuille de Saisie'!D113&gt;0,'Feuille de Saisie'!D113,"")</f>
        <v/>
      </c>
      <c r="C120" s="24" t="str">
        <f>IF('Feuille de Saisie'!AN113&gt;0,'Feuille de Saisie'!AN113,"")</f>
        <v/>
      </c>
      <c r="D120" s="24" t="str">
        <f>IF('Feuille de Saisie'!AO113&gt;0,'Feuille de Saisie'!AO113,"")</f>
        <v/>
      </c>
      <c r="E120" s="20" t="str">
        <f>IF('Feuille de Saisie'!AP113&gt;0,'Feuille de Saisie'!AP113,"")</f>
        <v/>
      </c>
      <c r="F120" s="21" t="str">
        <f>IF('Feuille de Saisie'!AQ113&gt;0,'Feuille de Saisie'!AQ113,"")</f>
        <v/>
      </c>
      <c r="G120" s="191" t="str">
        <f>IF('Feuille de Saisie'!AS113&gt;0,'Feuille de Saisie'!AS113,"")</f>
        <v/>
      </c>
      <c r="H120" s="194" t="str">
        <f>IF('Feuille de Saisie'!AR113&gt;0,'Feuille de Saisie'!AR113,"")</f>
        <v/>
      </c>
      <c r="I120" s="25"/>
      <c r="J120" s="26"/>
      <c r="K120" s="27" t="str">
        <f>'Feuille de Saisie'!X113</f>
        <v xml:space="preserve"> </v>
      </c>
      <c r="L120" s="27" t="str">
        <f>'Feuille de Saisie'!Y113</f>
        <v xml:space="preserve"> </v>
      </c>
      <c r="M120" s="27" t="str">
        <f>'Feuille de Saisie'!Z113</f>
        <v xml:space="preserve"> </v>
      </c>
      <c r="N120" s="27" t="str">
        <f>'Feuille de Saisie'!AA113</f>
        <v>m.t</v>
      </c>
      <c r="O120" s="27" t="str">
        <f>'Feuille de Saisie'!AB113</f>
        <v xml:space="preserve"> </v>
      </c>
      <c r="P120" s="27" t="str">
        <f>'Feuille de Saisie'!AC113</f>
        <v xml:space="preserve"> </v>
      </c>
      <c r="Q120" s="29"/>
    </row>
    <row r="121" spans="1:17" ht="15" x14ac:dyDescent="0.25">
      <c r="A121" s="22">
        <f>'Feuille de Saisie'!A114</f>
        <v>107</v>
      </c>
      <c r="B121" s="23" t="str">
        <f>IF('Feuille de Saisie'!D114&gt;0,'Feuille de Saisie'!D114,"")</f>
        <v/>
      </c>
      <c r="C121" s="24" t="str">
        <f>IF('Feuille de Saisie'!AN114&gt;0,'Feuille de Saisie'!AN114,"")</f>
        <v/>
      </c>
      <c r="D121" s="24" t="str">
        <f>IF('Feuille de Saisie'!AO114&gt;0,'Feuille de Saisie'!AO114,"")</f>
        <v/>
      </c>
      <c r="E121" s="20" t="str">
        <f>IF('Feuille de Saisie'!AP114&gt;0,'Feuille de Saisie'!AP114,"")</f>
        <v/>
      </c>
      <c r="F121" s="21" t="str">
        <f>IF('Feuille de Saisie'!AQ114&gt;0,'Feuille de Saisie'!AQ114,"")</f>
        <v/>
      </c>
      <c r="G121" s="191" t="str">
        <f>IF('Feuille de Saisie'!AS114&gt;0,'Feuille de Saisie'!AS114,"")</f>
        <v/>
      </c>
      <c r="H121" s="194" t="str">
        <f>IF('Feuille de Saisie'!AR114&gt;0,'Feuille de Saisie'!AR114,"")</f>
        <v/>
      </c>
      <c r="I121" s="25"/>
      <c r="J121" s="26"/>
      <c r="K121" s="27" t="str">
        <f>'Feuille de Saisie'!X114</f>
        <v xml:space="preserve"> </v>
      </c>
      <c r="L121" s="27" t="str">
        <f>'Feuille de Saisie'!Y114</f>
        <v xml:space="preserve"> </v>
      </c>
      <c r="M121" s="27" t="str">
        <f>'Feuille de Saisie'!Z114</f>
        <v xml:space="preserve"> </v>
      </c>
      <c r="N121" s="27" t="str">
        <f>'Feuille de Saisie'!AA114</f>
        <v>m.t</v>
      </c>
      <c r="O121" s="27" t="str">
        <f>'Feuille de Saisie'!AB114</f>
        <v xml:space="preserve"> </v>
      </c>
      <c r="P121" s="27" t="str">
        <f>'Feuille de Saisie'!AC114</f>
        <v xml:space="preserve"> </v>
      </c>
      <c r="Q121" s="29"/>
    </row>
    <row r="122" spans="1:17" ht="15" x14ac:dyDescent="0.25">
      <c r="A122" s="22">
        <f>'Feuille de Saisie'!A115</f>
        <v>108</v>
      </c>
      <c r="B122" s="23" t="str">
        <f>IF('Feuille de Saisie'!D115&gt;0,'Feuille de Saisie'!D115,"")</f>
        <v/>
      </c>
      <c r="C122" s="24" t="str">
        <f>IF('Feuille de Saisie'!AN115&gt;0,'Feuille de Saisie'!AN115,"")</f>
        <v/>
      </c>
      <c r="D122" s="24" t="str">
        <f>IF('Feuille de Saisie'!AO115&gt;0,'Feuille de Saisie'!AO115,"")</f>
        <v/>
      </c>
      <c r="E122" s="20" t="str">
        <f>IF('Feuille de Saisie'!AP115&gt;0,'Feuille de Saisie'!AP115,"")</f>
        <v/>
      </c>
      <c r="F122" s="21" t="str">
        <f>IF('Feuille de Saisie'!AQ115&gt;0,'Feuille de Saisie'!AQ115,"")</f>
        <v/>
      </c>
      <c r="G122" s="191" t="str">
        <f>IF('Feuille de Saisie'!AS115&gt;0,'Feuille de Saisie'!AS115,"")</f>
        <v/>
      </c>
      <c r="H122" s="194" t="str">
        <f>IF('Feuille de Saisie'!AR115&gt;0,'Feuille de Saisie'!AR115,"")</f>
        <v/>
      </c>
      <c r="I122" s="25"/>
      <c r="J122" s="26"/>
      <c r="K122" s="27" t="str">
        <f>'Feuille de Saisie'!X115</f>
        <v xml:space="preserve"> </v>
      </c>
      <c r="L122" s="27" t="str">
        <f>'Feuille de Saisie'!Y115</f>
        <v xml:space="preserve"> </v>
      </c>
      <c r="M122" s="27" t="str">
        <f>'Feuille de Saisie'!Z115</f>
        <v xml:space="preserve"> </v>
      </c>
      <c r="N122" s="27" t="str">
        <f>'Feuille de Saisie'!AA115</f>
        <v>m.t</v>
      </c>
      <c r="O122" s="27" t="str">
        <f>'Feuille de Saisie'!AB115</f>
        <v xml:space="preserve"> </v>
      </c>
      <c r="P122" s="27" t="str">
        <f>'Feuille de Saisie'!AC115</f>
        <v xml:space="preserve"> </v>
      </c>
      <c r="Q122" s="29"/>
    </row>
    <row r="123" spans="1:17" ht="15" x14ac:dyDescent="0.25">
      <c r="A123" s="22">
        <f>'Feuille de Saisie'!A116</f>
        <v>109</v>
      </c>
      <c r="B123" s="23" t="str">
        <f>IF('Feuille de Saisie'!D116&gt;0,'Feuille de Saisie'!D116,"")</f>
        <v/>
      </c>
      <c r="C123" s="24" t="str">
        <f>IF('Feuille de Saisie'!AN116&gt;0,'Feuille de Saisie'!AN116,"")</f>
        <v/>
      </c>
      <c r="D123" s="24" t="str">
        <f>IF('Feuille de Saisie'!AO116&gt;0,'Feuille de Saisie'!AO116,"")</f>
        <v/>
      </c>
      <c r="E123" s="20" t="str">
        <f>IF('Feuille de Saisie'!AP116&gt;0,'Feuille de Saisie'!AP116,"")</f>
        <v/>
      </c>
      <c r="F123" s="21" t="str">
        <f>IF('Feuille de Saisie'!AQ116&gt;0,'Feuille de Saisie'!AQ116,"")</f>
        <v/>
      </c>
      <c r="G123" s="191" t="str">
        <f>IF('Feuille de Saisie'!AS116&gt;0,'Feuille de Saisie'!AS116,"")</f>
        <v/>
      </c>
      <c r="H123" s="194" t="str">
        <f>IF('Feuille de Saisie'!AR116&gt;0,'Feuille de Saisie'!AR116,"")</f>
        <v/>
      </c>
      <c r="I123" s="25"/>
      <c r="J123" s="26"/>
      <c r="K123" s="27" t="str">
        <f>'Feuille de Saisie'!X116</f>
        <v xml:space="preserve"> </v>
      </c>
      <c r="L123" s="27" t="str">
        <f>'Feuille de Saisie'!Y116</f>
        <v xml:space="preserve"> </v>
      </c>
      <c r="M123" s="27" t="str">
        <f>'Feuille de Saisie'!Z116</f>
        <v xml:space="preserve"> </v>
      </c>
      <c r="N123" s="27" t="str">
        <f>'Feuille de Saisie'!AA116</f>
        <v>m.t</v>
      </c>
      <c r="O123" s="27" t="str">
        <f>'Feuille de Saisie'!AB116</f>
        <v xml:space="preserve"> </v>
      </c>
      <c r="P123" s="27" t="str">
        <f>'Feuille de Saisie'!AC116</f>
        <v xml:space="preserve"> </v>
      </c>
      <c r="Q123" s="29"/>
    </row>
    <row r="124" spans="1:17" ht="15" x14ac:dyDescent="0.25">
      <c r="A124" s="22">
        <f>'Feuille de Saisie'!A117</f>
        <v>110</v>
      </c>
      <c r="B124" s="23" t="str">
        <f>IF('Feuille de Saisie'!D117&gt;0,'Feuille de Saisie'!D117,"")</f>
        <v/>
      </c>
      <c r="C124" s="24" t="str">
        <f>IF('Feuille de Saisie'!AN117&gt;0,'Feuille de Saisie'!AN117,"")</f>
        <v/>
      </c>
      <c r="D124" s="24" t="str">
        <f>IF('Feuille de Saisie'!AO117&gt;0,'Feuille de Saisie'!AO117,"")</f>
        <v/>
      </c>
      <c r="E124" s="20" t="str">
        <f>IF('Feuille de Saisie'!AP117&gt;0,'Feuille de Saisie'!AP117,"")</f>
        <v/>
      </c>
      <c r="F124" s="21" t="str">
        <f>IF('Feuille de Saisie'!AQ117&gt;0,'Feuille de Saisie'!AQ117,"")</f>
        <v/>
      </c>
      <c r="G124" s="191" t="str">
        <f>IF('Feuille de Saisie'!AS117&gt;0,'Feuille de Saisie'!AS117,"")</f>
        <v/>
      </c>
      <c r="H124" s="194" t="str">
        <f>IF('Feuille de Saisie'!AR117&gt;0,'Feuille de Saisie'!AR117,"")</f>
        <v/>
      </c>
      <c r="I124" s="25"/>
      <c r="J124" s="26"/>
      <c r="K124" s="27" t="str">
        <f>'Feuille de Saisie'!X117</f>
        <v xml:space="preserve"> </v>
      </c>
      <c r="L124" s="27" t="str">
        <f>'Feuille de Saisie'!Y117</f>
        <v xml:space="preserve"> </v>
      </c>
      <c r="M124" s="27" t="str">
        <f>'Feuille de Saisie'!Z117</f>
        <v xml:space="preserve"> </v>
      </c>
      <c r="N124" s="27" t="str">
        <f>'Feuille de Saisie'!AA117</f>
        <v>m.t</v>
      </c>
      <c r="O124" s="27" t="str">
        <f>'Feuille de Saisie'!AB117</f>
        <v xml:space="preserve"> </v>
      </c>
      <c r="P124" s="27" t="str">
        <f>'Feuille de Saisie'!AC117</f>
        <v xml:space="preserve"> </v>
      </c>
      <c r="Q124" s="29"/>
    </row>
    <row r="125" spans="1:17" ht="15" x14ac:dyDescent="0.25">
      <c r="A125" s="22">
        <f>'Feuille de Saisie'!A118</f>
        <v>111</v>
      </c>
      <c r="B125" s="23" t="str">
        <f>IF('Feuille de Saisie'!D118&gt;0,'Feuille de Saisie'!D118,"")</f>
        <v/>
      </c>
      <c r="C125" s="24" t="str">
        <f>IF('Feuille de Saisie'!AN118&gt;0,'Feuille de Saisie'!AN118,"")</f>
        <v/>
      </c>
      <c r="D125" s="24" t="str">
        <f>IF('Feuille de Saisie'!AO118&gt;0,'Feuille de Saisie'!AO118,"")</f>
        <v/>
      </c>
      <c r="E125" s="20" t="str">
        <f>IF('Feuille de Saisie'!AP118&gt;0,'Feuille de Saisie'!AP118,"")</f>
        <v/>
      </c>
      <c r="F125" s="21" t="str">
        <f>IF('Feuille de Saisie'!AQ118&gt;0,'Feuille de Saisie'!AQ118,"")</f>
        <v/>
      </c>
      <c r="G125" s="191" t="str">
        <f>IF('Feuille de Saisie'!AS118&gt;0,'Feuille de Saisie'!AS118,"")</f>
        <v/>
      </c>
      <c r="H125" s="194" t="str">
        <f>IF('Feuille de Saisie'!AR118&gt;0,'Feuille de Saisie'!AR118,"")</f>
        <v/>
      </c>
      <c r="I125" s="25"/>
      <c r="J125" s="26"/>
      <c r="K125" s="27" t="str">
        <f>'Feuille de Saisie'!X118</f>
        <v xml:space="preserve"> </v>
      </c>
      <c r="L125" s="27" t="str">
        <f>'Feuille de Saisie'!Y118</f>
        <v xml:space="preserve"> </v>
      </c>
      <c r="M125" s="27" t="str">
        <f>'Feuille de Saisie'!Z118</f>
        <v xml:space="preserve"> </v>
      </c>
      <c r="N125" s="27" t="str">
        <f>'Feuille de Saisie'!AA118</f>
        <v>m.t</v>
      </c>
      <c r="O125" s="27" t="str">
        <f>'Feuille de Saisie'!AB118</f>
        <v xml:space="preserve"> </v>
      </c>
      <c r="P125" s="27" t="str">
        <f>'Feuille de Saisie'!AC118</f>
        <v xml:space="preserve"> </v>
      </c>
      <c r="Q125" s="29"/>
    </row>
    <row r="126" spans="1:17" ht="15" x14ac:dyDescent="0.25">
      <c r="A126" s="22">
        <f>'Feuille de Saisie'!A119</f>
        <v>112</v>
      </c>
      <c r="B126" s="23" t="str">
        <f>IF('Feuille de Saisie'!D119&gt;0,'Feuille de Saisie'!D119,"")</f>
        <v/>
      </c>
      <c r="C126" s="24" t="str">
        <f>IF('Feuille de Saisie'!AN119&gt;0,'Feuille de Saisie'!AN119,"")</f>
        <v/>
      </c>
      <c r="D126" s="24" t="str">
        <f>IF('Feuille de Saisie'!AO119&gt;0,'Feuille de Saisie'!AO119,"")</f>
        <v/>
      </c>
      <c r="E126" s="20" t="str">
        <f>IF('Feuille de Saisie'!AP119&gt;0,'Feuille de Saisie'!AP119,"")</f>
        <v/>
      </c>
      <c r="F126" s="21" t="str">
        <f>IF('Feuille de Saisie'!AQ119&gt;0,'Feuille de Saisie'!AQ119,"")</f>
        <v/>
      </c>
      <c r="G126" s="191" t="str">
        <f>IF('Feuille de Saisie'!AS119&gt;0,'Feuille de Saisie'!AS119,"")</f>
        <v/>
      </c>
      <c r="H126" s="194" t="str">
        <f>IF('Feuille de Saisie'!AR119&gt;0,'Feuille de Saisie'!AR119,"")</f>
        <v/>
      </c>
      <c r="I126" s="25"/>
      <c r="J126" s="26"/>
      <c r="K126" s="27" t="str">
        <f>'Feuille de Saisie'!X119</f>
        <v xml:space="preserve"> </v>
      </c>
      <c r="L126" s="27" t="str">
        <f>'Feuille de Saisie'!Y119</f>
        <v xml:space="preserve"> </v>
      </c>
      <c r="M126" s="27" t="str">
        <f>'Feuille de Saisie'!Z119</f>
        <v xml:space="preserve"> </v>
      </c>
      <c r="N126" s="27" t="str">
        <f>'Feuille de Saisie'!AA119</f>
        <v>m.t</v>
      </c>
      <c r="O126" s="27" t="str">
        <f>'Feuille de Saisie'!AB119</f>
        <v xml:space="preserve"> </v>
      </c>
      <c r="P126" s="27" t="str">
        <f>'Feuille de Saisie'!AC119</f>
        <v xml:space="preserve"> </v>
      </c>
      <c r="Q126" s="29"/>
    </row>
    <row r="127" spans="1:17" ht="15" x14ac:dyDescent="0.25">
      <c r="A127" s="22">
        <f>'Feuille de Saisie'!A120</f>
        <v>113</v>
      </c>
      <c r="B127" s="23" t="str">
        <f>IF('Feuille de Saisie'!D120&gt;0,'Feuille de Saisie'!D120,"")</f>
        <v/>
      </c>
      <c r="C127" s="24" t="str">
        <f>IF('Feuille de Saisie'!AN120&gt;0,'Feuille de Saisie'!AN120,"")</f>
        <v/>
      </c>
      <c r="D127" s="24" t="str">
        <f>IF('Feuille de Saisie'!AO120&gt;0,'Feuille de Saisie'!AO120,"")</f>
        <v/>
      </c>
      <c r="E127" s="20" t="str">
        <f>IF('Feuille de Saisie'!AP120&gt;0,'Feuille de Saisie'!AP120,"")</f>
        <v/>
      </c>
      <c r="F127" s="21" t="str">
        <f>IF('Feuille de Saisie'!AQ120&gt;0,'Feuille de Saisie'!AQ120,"")</f>
        <v/>
      </c>
      <c r="G127" s="191" t="str">
        <f>IF('Feuille de Saisie'!AS120&gt;0,'Feuille de Saisie'!AS120,"")</f>
        <v/>
      </c>
      <c r="H127" s="194" t="str">
        <f>IF('Feuille de Saisie'!AR120&gt;0,'Feuille de Saisie'!AR120,"")</f>
        <v/>
      </c>
      <c r="I127" s="25"/>
      <c r="J127" s="26"/>
      <c r="K127" s="27" t="str">
        <f>'Feuille de Saisie'!X120</f>
        <v xml:space="preserve"> </v>
      </c>
      <c r="L127" s="27" t="str">
        <f>'Feuille de Saisie'!Y120</f>
        <v xml:space="preserve"> </v>
      </c>
      <c r="M127" s="27" t="str">
        <f>'Feuille de Saisie'!Z120</f>
        <v xml:space="preserve"> </v>
      </c>
      <c r="N127" s="27" t="str">
        <f>'Feuille de Saisie'!AA120</f>
        <v>m.t</v>
      </c>
      <c r="O127" s="27" t="str">
        <f>'Feuille de Saisie'!AB120</f>
        <v xml:space="preserve"> </v>
      </c>
      <c r="P127" s="27" t="str">
        <f>'Feuille de Saisie'!AC120</f>
        <v xml:space="preserve"> </v>
      </c>
      <c r="Q127" s="29"/>
    </row>
    <row r="128" spans="1:17" ht="15" x14ac:dyDescent="0.25">
      <c r="A128" s="22">
        <f>'Feuille de Saisie'!A121</f>
        <v>114</v>
      </c>
      <c r="B128" s="23" t="str">
        <f>IF('Feuille de Saisie'!D121&gt;0,'Feuille de Saisie'!D121,"")</f>
        <v/>
      </c>
      <c r="C128" s="24" t="str">
        <f>IF('Feuille de Saisie'!AN121&gt;0,'Feuille de Saisie'!AN121,"")</f>
        <v/>
      </c>
      <c r="D128" s="24" t="str">
        <f>IF('Feuille de Saisie'!AO121&gt;0,'Feuille de Saisie'!AO121,"")</f>
        <v/>
      </c>
      <c r="E128" s="20" t="str">
        <f>IF('Feuille de Saisie'!AP121&gt;0,'Feuille de Saisie'!AP121,"")</f>
        <v/>
      </c>
      <c r="F128" s="21" t="str">
        <f>IF('Feuille de Saisie'!AQ121&gt;0,'Feuille de Saisie'!AQ121,"")</f>
        <v/>
      </c>
      <c r="G128" s="191" t="str">
        <f>IF('Feuille de Saisie'!AS121&gt;0,'Feuille de Saisie'!AS121,"")</f>
        <v/>
      </c>
      <c r="H128" s="194" t="str">
        <f>IF('Feuille de Saisie'!AR121&gt;0,'Feuille de Saisie'!AR121,"")</f>
        <v/>
      </c>
      <c r="I128" s="25"/>
      <c r="J128" s="26"/>
      <c r="K128" s="27" t="str">
        <f>'Feuille de Saisie'!X121</f>
        <v xml:space="preserve"> </v>
      </c>
      <c r="L128" s="27" t="str">
        <f>'Feuille de Saisie'!Y121</f>
        <v xml:space="preserve"> </v>
      </c>
      <c r="M128" s="27" t="str">
        <f>'Feuille de Saisie'!Z121</f>
        <v xml:space="preserve"> </v>
      </c>
      <c r="N128" s="27" t="str">
        <f>'Feuille de Saisie'!AA121</f>
        <v>m.t</v>
      </c>
      <c r="O128" s="27" t="str">
        <f>'Feuille de Saisie'!AB121</f>
        <v xml:space="preserve"> </v>
      </c>
      <c r="P128" s="27" t="str">
        <f>'Feuille de Saisie'!AC121</f>
        <v xml:space="preserve"> </v>
      </c>
      <c r="Q128" s="29"/>
    </row>
    <row r="129" spans="1:17" ht="15" x14ac:dyDescent="0.25">
      <c r="A129" s="22">
        <f>'Feuille de Saisie'!A122</f>
        <v>115</v>
      </c>
      <c r="B129" s="23" t="str">
        <f>IF('Feuille de Saisie'!D122&gt;0,'Feuille de Saisie'!D122,"")</f>
        <v/>
      </c>
      <c r="C129" s="24" t="str">
        <f>IF('Feuille de Saisie'!AN122&gt;0,'Feuille de Saisie'!AN122,"")</f>
        <v/>
      </c>
      <c r="D129" s="24" t="str">
        <f>IF('Feuille de Saisie'!AO122&gt;0,'Feuille de Saisie'!AO122,"")</f>
        <v/>
      </c>
      <c r="E129" s="20" t="str">
        <f>IF('Feuille de Saisie'!AP122&gt;0,'Feuille de Saisie'!AP122,"")</f>
        <v/>
      </c>
      <c r="F129" s="21" t="str">
        <f>IF('Feuille de Saisie'!AQ122&gt;0,'Feuille de Saisie'!AQ122,"")</f>
        <v/>
      </c>
      <c r="G129" s="191" t="str">
        <f>IF('Feuille de Saisie'!AS122&gt;0,'Feuille de Saisie'!AS122,"")</f>
        <v/>
      </c>
      <c r="H129" s="194" t="str">
        <f>IF('Feuille de Saisie'!AR122&gt;0,'Feuille de Saisie'!AR122,"")</f>
        <v/>
      </c>
      <c r="I129" s="25"/>
      <c r="J129" s="26"/>
      <c r="K129" s="27" t="str">
        <f>'Feuille de Saisie'!X122</f>
        <v xml:space="preserve"> </v>
      </c>
      <c r="L129" s="27" t="str">
        <f>'Feuille de Saisie'!Y122</f>
        <v xml:space="preserve"> </v>
      </c>
      <c r="M129" s="27" t="str">
        <f>'Feuille de Saisie'!Z122</f>
        <v xml:space="preserve"> </v>
      </c>
      <c r="N129" s="27" t="str">
        <f>'Feuille de Saisie'!AA122</f>
        <v>m.t</v>
      </c>
      <c r="O129" s="27" t="str">
        <f>'Feuille de Saisie'!AB122</f>
        <v xml:space="preserve"> </v>
      </c>
      <c r="P129" s="27" t="str">
        <f>'Feuille de Saisie'!AC122</f>
        <v xml:space="preserve"> </v>
      </c>
      <c r="Q129" s="29"/>
    </row>
    <row r="130" spans="1:17" ht="15" x14ac:dyDescent="0.25">
      <c r="A130" s="22">
        <f>'Feuille de Saisie'!A123</f>
        <v>116</v>
      </c>
      <c r="B130" s="23" t="str">
        <f>IF('Feuille de Saisie'!D123&gt;0,'Feuille de Saisie'!D123,"")</f>
        <v/>
      </c>
      <c r="C130" s="24" t="str">
        <f>IF('Feuille de Saisie'!AN123&gt;0,'Feuille de Saisie'!AN123,"")</f>
        <v/>
      </c>
      <c r="D130" s="24" t="str">
        <f>IF('Feuille de Saisie'!AO123&gt;0,'Feuille de Saisie'!AO123,"")</f>
        <v/>
      </c>
      <c r="E130" s="20" t="str">
        <f>IF('Feuille de Saisie'!AP123&gt;0,'Feuille de Saisie'!AP123,"")</f>
        <v/>
      </c>
      <c r="F130" s="21" t="str">
        <f>IF('Feuille de Saisie'!AQ123&gt;0,'Feuille de Saisie'!AQ123,"")</f>
        <v/>
      </c>
      <c r="G130" s="191" t="str">
        <f>IF('Feuille de Saisie'!AS123&gt;0,'Feuille de Saisie'!AS123,"")</f>
        <v/>
      </c>
      <c r="H130" s="194" t="str">
        <f>IF('Feuille de Saisie'!AR123&gt;0,'Feuille de Saisie'!AR123,"")</f>
        <v/>
      </c>
      <c r="I130" s="25"/>
      <c r="J130" s="26"/>
      <c r="K130" s="27" t="str">
        <f>'Feuille de Saisie'!X123</f>
        <v xml:space="preserve"> </v>
      </c>
      <c r="L130" s="27" t="str">
        <f>'Feuille de Saisie'!Y123</f>
        <v xml:space="preserve"> </v>
      </c>
      <c r="M130" s="27" t="str">
        <f>'Feuille de Saisie'!Z123</f>
        <v xml:space="preserve"> </v>
      </c>
      <c r="N130" s="27" t="str">
        <f>'Feuille de Saisie'!AA123</f>
        <v>m.t</v>
      </c>
      <c r="O130" s="27" t="str">
        <f>'Feuille de Saisie'!AB123</f>
        <v xml:space="preserve"> </v>
      </c>
      <c r="P130" s="27" t="str">
        <f>'Feuille de Saisie'!AC123</f>
        <v xml:space="preserve"> </v>
      </c>
      <c r="Q130" s="29"/>
    </row>
    <row r="131" spans="1:17" ht="15" x14ac:dyDescent="0.25">
      <c r="A131" s="22">
        <f>'Feuille de Saisie'!A124</f>
        <v>117</v>
      </c>
      <c r="B131" s="23" t="str">
        <f>IF('Feuille de Saisie'!D124&gt;0,'Feuille de Saisie'!D124,"")</f>
        <v/>
      </c>
      <c r="C131" s="24" t="str">
        <f>IF('Feuille de Saisie'!AN124&gt;0,'Feuille de Saisie'!AN124,"")</f>
        <v/>
      </c>
      <c r="D131" s="24" t="str">
        <f>IF('Feuille de Saisie'!AO124&gt;0,'Feuille de Saisie'!AO124,"")</f>
        <v/>
      </c>
      <c r="E131" s="20" t="str">
        <f>IF('Feuille de Saisie'!AP124&gt;0,'Feuille de Saisie'!AP124,"")</f>
        <v/>
      </c>
      <c r="F131" s="21" t="str">
        <f>IF('Feuille de Saisie'!AQ124&gt;0,'Feuille de Saisie'!AQ124,"")</f>
        <v/>
      </c>
      <c r="G131" s="191" t="str">
        <f>IF('Feuille de Saisie'!AS124&gt;0,'Feuille de Saisie'!AS124,"")</f>
        <v/>
      </c>
      <c r="H131" s="194" t="str">
        <f>IF('Feuille de Saisie'!AR124&gt;0,'Feuille de Saisie'!AR124,"")</f>
        <v/>
      </c>
      <c r="I131" s="25"/>
      <c r="J131" s="26"/>
      <c r="K131" s="27" t="str">
        <f>'Feuille de Saisie'!X124</f>
        <v xml:space="preserve"> </v>
      </c>
      <c r="L131" s="27" t="str">
        <f>'Feuille de Saisie'!Y124</f>
        <v xml:space="preserve"> </v>
      </c>
      <c r="M131" s="27" t="str">
        <f>'Feuille de Saisie'!Z124</f>
        <v xml:space="preserve"> </v>
      </c>
      <c r="N131" s="27" t="str">
        <f>'Feuille de Saisie'!AA124</f>
        <v>m.t</v>
      </c>
      <c r="O131" s="27" t="str">
        <f>'Feuille de Saisie'!AB124</f>
        <v xml:space="preserve"> </v>
      </c>
      <c r="P131" s="27" t="str">
        <f>'Feuille de Saisie'!AC124</f>
        <v xml:space="preserve"> </v>
      </c>
      <c r="Q131" s="29"/>
    </row>
    <row r="132" spans="1:17" ht="15" x14ac:dyDescent="0.25">
      <c r="A132" s="22">
        <f>'Feuille de Saisie'!A125</f>
        <v>118</v>
      </c>
      <c r="B132" s="23" t="str">
        <f>IF('Feuille de Saisie'!D125&gt;0,'Feuille de Saisie'!D125,"")</f>
        <v/>
      </c>
      <c r="C132" s="24" t="str">
        <f>IF('Feuille de Saisie'!AN125&gt;0,'Feuille de Saisie'!AN125,"")</f>
        <v/>
      </c>
      <c r="D132" s="24" t="str">
        <f>IF('Feuille de Saisie'!AO125&gt;0,'Feuille de Saisie'!AO125,"")</f>
        <v/>
      </c>
      <c r="E132" s="20" t="str">
        <f>IF('Feuille de Saisie'!AP125&gt;0,'Feuille de Saisie'!AP125,"")</f>
        <v/>
      </c>
      <c r="F132" s="21" t="str">
        <f>IF('Feuille de Saisie'!AQ125&gt;0,'Feuille de Saisie'!AQ125,"")</f>
        <v/>
      </c>
      <c r="G132" s="191" t="str">
        <f>IF('Feuille de Saisie'!AS125&gt;0,'Feuille de Saisie'!AS125,"")</f>
        <v/>
      </c>
      <c r="H132" s="194" t="str">
        <f>IF('Feuille de Saisie'!AR125&gt;0,'Feuille de Saisie'!AR125,"")</f>
        <v/>
      </c>
      <c r="I132" s="25"/>
      <c r="J132" s="26"/>
      <c r="K132" s="27" t="str">
        <f>'Feuille de Saisie'!X125</f>
        <v xml:space="preserve"> </v>
      </c>
      <c r="L132" s="27" t="str">
        <f>'Feuille de Saisie'!Y125</f>
        <v xml:space="preserve"> </v>
      </c>
      <c r="M132" s="27" t="str">
        <f>'Feuille de Saisie'!Z125</f>
        <v xml:space="preserve"> </v>
      </c>
      <c r="N132" s="27" t="str">
        <f>'Feuille de Saisie'!AA125</f>
        <v>m.t</v>
      </c>
      <c r="O132" s="27" t="str">
        <f>'Feuille de Saisie'!AB125</f>
        <v xml:space="preserve"> </v>
      </c>
      <c r="P132" s="27" t="str">
        <f>'Feuille de Saisie'!AC125</f>
        <v xml:space="preserve"> </v>
      </c>
      <c r="Q132" s="29"/>
    </row>
    <row r="133" spans="1:17" ht="15" x14ac:dyDescent="0.25">
      <c r="A133" s="22">
        <f>'Feuille de Saisie'!A126</f>
        <v>119</v>
      </c>
      <c r="B133" s="23" t="str">
        <f>IF('Feuille de Saisie'!D126&gt;0,'Feuille de Saisie'!D126,"")</f>
        <v/>
      </c>
      <c r="C133" s="24" t="str">
        <f>IF('Feuille de Saisie'!AN126&gt;0,'Feuille de Saisie'!AN126,"")</f>
        <v/>
      </c>
      <c r="D133" s="24" t="str">
        <f>IF('Feuille de Saisie'!AO126&gt;0,'Feuille de Saisie'!AO126,"")</f>
        <v/>
      </c>
      <c r="E133" s="20" t="str">
        <f>IF('Feuille de Saisie'!AP126&gt;0,'Feuille de Saisie'!AP126,"")</f>
        <v/>
      </c>
      <c r="F133" s="21" t="str">
        <f>IF('Feuille de Saisie'!AQ126&gt;0,'Feuille de Saisie'!AQ126,"")</f>
        <v/>
      </c>
      <c r="G133" s="191" t="str">
        <f>IF('Feuille de Saisie'!AS126&gt;0,'Feuille de Saisie'!AS126,"")</f>
        <v/>
      </c>
      <c r="H133" s="194" t="str">
        <f>IF('Feuille de Saisie'!AR126&gt;0,'Feuille de Saisie'!AR126,"")</f>
        <v/>
      </c>
      <c r="I133" s="25"/>
      <c r="J133" s="26"/>
      <c r="K133" s="27" t="str">
        <f>'Feuille de Saisie'!X126</f>
        <v xml:space="preserve"> </v>
      </c>
      <c r="L133" s="27" t="str">
        <f>'Feuille de Saisie'!Y126</f>
        <v xml:space="preserve"> </v>
      </c>
      <c r="M133" s="27" t="str">
        <f>'Feuille de Saisie'!Z126</f>
        <v xml:space="preserve"> </v>
      </c>
      <c r="N133" s="27" t="str">
        <f>'Feuille de Saisie'!AA126</f>
        <v>m.t</v>
      </c>
      <c r="O133" s="27" t="str">
        <f>'Feuille de Saisie'!AB126</f>
        <v xml:space="preserve"> </v>
      </c>
      <c r="P133" s="27" t="str">
        <f>'Feuille de Saisie'!AC126</f>
        <v xml:space="preserve"> </v>
      </c>
      <c r="Q133" s="29"/>
    </row>
    <row r="134" spans="1:17" ht="15" x14ac:dyDescent="0.25">
      <c r="A134" s="22">
        <f>'Feuille de Saisie'!A127</f>
        <v>120</v>
      </c>
      <c r="B134" s="23" t="str">
        <f>IF('Feuille de Saisie'!D127&gt;0,'Feuille de Saisie'!D127,"")</f>
        <v/>
      </c>
      <c r="C134" s="24" t="str">
        <f>IF('Feuille de Saisie'!AN127&gt;0,'Feuille de Saisie'!AN127,"")</f>
        <v/>
      </c>
      <c r="D134" s="24" t="str">
        <f>IF('Feuille de Saisie'!AO127&gt;0,'Feuille de Saisie'!AO127,"")</f>
        <v/>
      </c>
      <c r="E134" s="20" t="str">
        <f>IF('Feuille de Saisie'!AP127&gt;0,'Feuille de Saisie'!AP127,"")</f>
        <v/>
      </c>
      <c r="F134" s="21" t="str">
        <f>IF('Feuille de Saisie'!AQ127&gt;0,'Feuille de Saisie'!AQ127,"")</f>
        <v/>
      </c>
      <c r="G134" s="191" t="str">
        <f>IF('Feuille de Saisie'!AS127&gt;0,'Feuille de Saisie'!AS127,"")</f>
        <v/>
      </c>
      <c r="H134" s="194" t="str">
        <f>IF('Feuille de Saisie'!AR127&gt;0,'Feuille de Saisie'!AR127,"")</f>
        <v/>
      </c>
      <c r="I134" s="25"/>
      <c r="J134" s="26"/>
      <c r="K134" s="27" t="str">
        <f>'Feuille de Saisie'!X127</f>
        <v xml:space="preserve"> </v>
      </c>
      <c r="L134" s="27" t="str">
        <f>'Feuille de Saisie'!Y127</f>
        <v xml:space="preserve"> </v>
      </c>
      <c r="M134" s="27" t="str">
        <f>'Feuille de Saisie'!Z127</f>
        <v xml:space="preserve"> </v>
      </c>
      <c r="N134" s="27" t="str">
        <f>'Feuille de Saisie'!AA127</f>
        <v>m.t</v>
      </c>
      <c r="O134" s="27" t="str">
        <f>'Feuille de Saisie'!AB127</f>
        <v xml:space="preserve"> </v>
      </c>
      <c r="P134" s="27" t="str">
        <f>'Feuille de Saisie'!AC127</f>
        <v xml:space="preserve"> </v>
      </c>
      <c r="Q134" s="29"/>
    </row>
    <row r="135" spans="1:17" ht="15" x14ac:dyDescent="0.25">
      <c r="A135" s="22">
        <f>'Feuille de Saisie'!A128</f>
        <v>121</v>
      </c>
      <c r="B135" s="23" t="str">
        <f>IF('Feuille de Saisie'!D128&gt;0,'Feuille de Saisie'!D128,"")</f>
        <v/>
      </c>
      <c r="C135" s="24" t="str">
        <f>IF('Feuille de Saisie'!AN128&gt;0,'Feuille de Saisie'!AN128,"")</f>
        <v/>
      </c>
      <c r="D135" s="24" t="str">
        <f>IF('Feuille de Saisie'!AO128&gt;0,'Feuille de Saisie'!AO128,"")</f>
        <v/>
      </c>
      <c r="E135" s="20" t="str">
        <f>IF('Feuille de Saisie'!AP128&gt;0,'Feuille de Saisie'!AP128,"")</f>
        <v/>
      </c>
      <c r="F135" s="21" t="str">
        <f>IF('Feuille de Saisie'!AQ128&gt;0,'Feuille de Saisie'!AQ128,"")</f>
        <v/>
      </c>
      <c r="G135" s="191" t="str">
        <f>IF('Feuille de Saisie'!AS128&gt;0,'Feuille de Saisie'!AS128,"")</f>
        <v/>
      </c>
      <c r="H135" s="194" t="str">
        <f>IF('Feuille de Saisie'!AR128&gt;0,'Feuille de Saisie'!AR128,"")</f>
        <v/>
      </c>
      <c r="I135" s="25"/>
      <c r="J135" s="26"/>
      <c r="K135" s="27" t="str">
        <f>'Feuille de Saisie'!X128</f>
        <v xml:space="preserve"> </v>
      </c>
      <c r="L135" s="27" t="str">
        <f>'Feuille de Saisie'!Y128</f>
        <v xml:space="preserve"> </v>
      </c>
      <c r="M135" s="27" t="str">
        <f>'Feuille de Saisie'!Z128</f>
        <v xml:space="preserve"> </v>
      </c>
      <c r="N135" s="27" t="str">
        <f>'Feuille de Saisie'!AA128</f>
        <v>m.t</v>
      </c>
      <c r="O135" s="27" t="str">
        <f>'Feuille de Saisie'!AB128</f>
        <v xml:space="preserve"> </v>
      </c>
      <c r="P135" s="27" t="str">
        <f>'Feuille de Saisie'!AC128</f>
        <v xml:space="preserve"> </v>
      </c>
      <c r="Q135" s="29"/>
    </row>
    <row r="136" spans="1:17" ht="15" x14ac:dyDescent="0.25">
      <c r="A136" s="22">
        <f>'Feuille de Saisie'!A129</f>
        <v>122</v>
      </c>
      <c r="B136" s="23" t="str">
        <f>IF('Feuille de Saisie'!D129&gt;0,'Feuille de Saisie'!D129,"")</f>
        <v/>
      </c>
      <c r="C136" s="24" t="str">
        <f>IF('Feuille de Saisie'!AN129&gt;0,'Feuille de Saisie'!AN129,"")</f>
        <v/>
      </c>
      <c r="D136" s="24" t="str">
        <f>IF('Feuille de Saisie'!AO129&gt;0,'Feuille de Saisie'!AO129,"")</f>
        <v/>
      </c>
      <c r="E136" s="20" t="str">
        <f>IF('Feuille de Saisie'!AP129&gt;0,'Feuille de Saisie'!AP129,"")</f>
        <v/>
      </c>
      <c r="F136" s="21" t="str">
        <f>IF('Feuille de Saisie'!AQ129&gt;0,'Feuille de Saisie'!AQ129,"")</f>
        <v/>
      </c>
      <c r="G136" s="191" t="str">
        <f>IF('Feuille de Saisie'!AS129&gt;0,'Feuille de Saisie'!AS129,"")</f>
        <v/>
      </c>
      <c r="H136" s="194" t="str">
        <f>IF('Feuille de Saisie'!AR129&gt;0,'Feuille de Saisie'!AR129,"")</f>
        <v/>
      </c>
      <c r="I136" s="25"/>
      <c r="J136" s="26"/>
      <c r="K136" s="27" t="str">
        <f>'Feuille de Saisie'!X129</f>
        <v xml:space="preserve"> </v>
      </c>
      <c r="L136" s="27" t="str">
        <f>'Feuille de Saisie'!Y129</f>
        <v xml:space="preserve"> </v>
      </c>
      <c r="M136" s="27" t="str">
        <f>'Feuille de Saisie'!Z129</f>
        <v xml:space="preserve"> </v>
      </c>
      <c r="N136" s="27" t="str">
        <f>'Feuille de Saisie'!AA129</f>
        <v>m.t</v>
      </c>
      <c r="O136" s="27" t="str">
        <f>'Feuille de Saisie'!AB129</f>
        <v xml:space="preserve"> </v>
      </c>
      <c r="P136" s="27" t="str">
        <f>'Feuille de Saisie'!AC129</f>
        <v xml:space="preserve"> </v>
      </c>
      <c r="Q136" s="29"/>
    </row>
    <row r="137" spans="1:17" ht="15" x14ac:dyDescent="0.25">
      <c r="A137" s="22">
        <f>'Feuille de Saisie'!A130</f>
        <v>123</v>
      </c>
      <c r="B137" s="23" t="str">
        <f>IF('Feuille de Saisie'!D130&gt;0,'Feuille de Saisie'!D130,"")</f>
        <v/>
      </c>
      <c r="C137" s="24" t="str">
        <f>IF('Feuille de Saisie'!AN130&gt;0,'Feuille de Saisie'!AN130,"")</f>
        <v/>
      </c>
      <c r="D137" s="24" t="str">
        <f>IF('Feuille de Saisie'!AO130&gt;0,'Feuille de Saisie'!AO130,"")</f>
        <v/>
      </c>
      <c r="E137" s="20" t="str">
        <f>IF('Feuille de Saisie'!AP130&gt;0,'Feuille de Saisie'!AP130,"")</f>
        <v/>
      </c>
      <c r="F137" s="21" t="str">
        <f>IF('Feuille de Saisie'!AQ130&gt;0,'Feuille de Saisie'!AQ130,"")</f>
        <v/>
      </c>
      <c r="G137" s="191" t="str">
        <f>IF('Feuille de Saisie'!AS130&gt;0,'Feuille de Saisie'!AS130,"")</f>
        <v/>
      </c>
      <c r="H137" s="194" t="str">
        <f>IF('Feuille de Saisie'!AR130&gt;0,'Feuille de Saisie'!AR130,"")</f>
        <v/>
      </c>
      <c r="I137" s="25"/>
      <c r="J137" s="26"/>
      <c r="K137" s="27" t="str">
        <f>'Feuille de Saisie'!X130</f>
        <v xml:space="preserve"> </v>
      </c>
      <c r="L137" s="27" t="str">
        <f>'Feuille de Saisie'!Y130</f>
        <v xml:space="preserve"> </v>
      </c>
      <c r="M137" s="27" t="str">
        <f>'Feuille de Saisie'!Z130</f>
        <v xml:space="preserve"> </v>
      </c>
      <c r="N137" s="27" t="str">
        <f>'Feuille de Saisie'!AA130</f>
        <v>m.t</v>
      </c>
      <c r="O137" s="27" t="str">
        <f>'Feuille de Saisie'!AB130</f>
        <v xml:space="preserve"> </v>
      </c>
      <c r="P137" s="27" t="str">
        <f>'Feuille de Saisie'!AC130</f>
        <v xml:space="preserve"> </v>
      </c>
      <c r="Q137" s="29"/>
    </row>
    <row r="138" spans="1:17" ht="15" x14ac:dyDescent="0.25">
      <c r="A138" s="22">
        <f>'Feuille de Saisie'!A131</f>
        <v>124</v>
      </c>
      <c r="B138" s="23" t="str">
        <f>IF('Feuille de Saisie'!D131&gt;0,'Feuille de Saisie'!D131,"")</f>
        <v/>
      </c>
      <c r="C138" s="24" t="str">
        <f>IF('Feuille de Saisie'!AN131&gt;0,'Feuille de Saisie'!AN131,"")</f>
        <v/>
      </c>
      <c r="D138" s="24" t="str">
        <f>IF('Feuille de Saisie'!AO131&gt;0,'Feuille de Saisie'!AO131,"")</f>
        <v/>
      </c>
      <c r="E138" s="20" t="str">
        <f>IF('Feuille de Saisie'!AP131&gt;0,'Feuille de Saisie'!AP131,"")</f>
        <v/>
      </c>
      <c r="F138" s="21" t="str">
        <f>IF('Feuille de Saisie'!AQ131&gt;0,'Feuille de Saisie'!AQ131,"")</f>
        <v/>
      </c>
      <c r="G138" s="191" t="str">
        <f>IF('Feuille de Saisie'!AS131&gt;0,'Feuille de Saisie'!AS131,"")</f>
        <v/>
      </c>
      <c r="H138" s="194" t="str">
        <f>IF('Feuille de Saisie'!AR131&gt;0,'Feuille de Saisie'!AR131,"")</f>
        <v/>
      </c>
      <c r="I138" s="25"/>
      <c r="J138" s="26"/>
      <c r="K138" s="27" t="str">
        <f>'Feuille de Saisie'!X131</f>
        <v xml:space="preserve"> </v>
      </c>
      <c r="L138" s="27" t="str">
        <f>'Feuille de Saisie'!Y131</f>
        <v xml:space="preserve"> </v>
      </c>
      <c r="M138" s="27" t="str">
        <f>'Feuille de Saisie'!Z131</f>
        <v xml:space="preserve"> </v>
      </c>
      <c r="N138" s="27" t="str">
        <f>'Feuille de Saisie'!AA131</f>
        <v>m.t</v>
      </c>
      <c r="O138" s="27" t="str">
        <f>'Feuille de Saisie'!AB131</f>
        <v xml:space="preserve"> </v>
      </c>
      <c r="P138" s="27" t="str">
        <f>'Feuille de Saisie'!AC131</f>
        <v xml:space="preserve"> </v>
      </c>
      <c r="Q138" s="29"/>
    </row>
    <row r="139" spans="1:17" ht="15" x14ac:dyDescent="0.25">
      <c r="A139" s="22">
        <f>'Feuille de Saisie'!A132</f>
        <v>125</v>
      </c>
      <c r="B139" s="23" t="str">
        <f>IF('Feuille de Saisie'!D132&gt;0,'Feuille de Saisie'!D132,"")</f>
        <v/>
      </c>
      <c r="C139" s="24" t="str">
        <f>IF('Feuille de Saisie'!AN132&gt;0,'Feuille de Saisie'!AN132,"")</f>
        <v/>
      </c>
      <c r="D139" s="24" t="str">
        <f>IF('Feuille de Saisie'!AO132&gt;0,'Feuille de Saisie'!AO132,"")</f>
        <v/>
      </c>
      <c r="E139" s="20" t="str">
        <f>IF('Feuille de Saisie'!AP132&gt;0,'Feuille de Saisie'!AP132,"")</f>
        <v/>
      </c>
      <c r="F139" s="21" t="str">
        <f>IF('Feuille de Saisie'!AQ132&gt;0,'Feuille de Saisie'!AQ132,"")</f>
        <v/>
      </c>
      <c r="G139" s="191" t="str">
        <f>IF('Feuille de Saisie'!AS132&gt;0,'Feuille de Saisie'!AS132,"")</f>
        <v/>
      </c>
      <c r="H139" s="194" t="str">
        <f>IF('Feuille de Saisie'!AR132&gt;0,'Feuille de Saisie'!AR132,"")</f>
        <v/>
      </c>
      <c r="I139" s="25"/>
      <c r="J139" s="26"/>
      <c r="K139" s="27" t="str">
        <f>'Feuille de Saisie'!X132</f>
        <v xml:space="preserve"> </v>
      </c>
      <c r="L139" s="27" t="str">
        <f>'Feuille de Saisie'!Y132</f>
        <v xml:space="preserve"> </v>
      </c>
      <c r="M139" s="27" t="str">
        <f>'Feuille de Saisie'!Z132</f>
        <v xml:space="preserve"> </v>
      </c>
      <c r="N139" s="27" t="str">
        <f>'Feuille de Saisie'!AA132</f>
        <v>m.t</v>
      </c>
      <c r="O139" s="27" t="str">
        <f>'Feuille de Saisie'!AB132</f>
        <v xml:space="preserve"> </v>
      </c>
      <c r="P139" s="27" t="str">
        <f>'Feuille de Saisie'!AC132</f>
        <v xml:space="preserve"> </v>
      </c>
      <c r="Q139" s="29"/>
    </row>
    <row r="140" spans="1:17" ht="15" x14ac:dyDescent="0.25">
      <c r="A140" s="22">
        <f>'Feuille de Saisie'!A133</f>
        <v>126</v>
      </c>
      <c r="B140" s="23" t="str">
        <f>IF('Feuille de Saisie'!D133&gt;0,'Feuille de Saisie'!D133,"")</f>
        <v/>
      </c>
      <c r="C140" s="24" t="str">
        <f>IF('Feuille de Saisie'!AN133&gt;0,'Feuille de Saisie'!AN133,"")</f>
        <v/>
      </c>
      <c r="D140" s="24" t="str">
        <f>IF('Feuille de Saisie'!AO133&gt;0,'Feuille de Saisie'!AO133,"")</f>
        <v/>
      </c>
      <c r="E140" s="20" t="str">
        <f>IF('Feuille de Saisie'!AP133&gt;0,'Feuille de Saisie'!AP133,"")</f>
        <v/>
      </c>
      <c r="F140" s="21" t="str">
        <f>IF('Feuille de Saisie'!AQ133&gt;0,'Feuille de Saisie'!AQ133,"")</f>
        <v/>
      </c>
      <c r="G140" s="191" t="str">
        <f>IF('Feuille de Saisie'!AS133&gt;0,'Feuille de Saisie'!AS133,"")</f>
        <v/>
      </c>
      <c r="H140" s="194" t="str">
        <f>IF('Feuille de Saisie'!AR133&gt;0,'Feuille de Saisie'!AR133,"")</f>
        <v/>
      </c>
      <c r="I140" s="25"/>
      <c r="J140" s="26"/>
      <c r="K140" s="27" t="str">
        <f>'Feuille de Saisie'!X133</f>
        <v xml:space="preserve"> </v>
      </c>
      <c r="L140" s="27" t="str">
        <f>'Feuille de Saisie'!Y133</f>
        <v xml:space="preserve"> </v>
      </c>
      <c r="M140" s="27" t="str">
        <f>'Feuille de Saisie'!Z133</f>
        <v xml:space="preserve"> </v>
      </c>
      <c r="N140" s="27" t="str">
        <f>'Feuille de Saisie'!AA133</f>
        <v>m.t</v>
      </c>
      <c r="O140" s="27" t="str">
        <f>'Feuille de Saisie'!AB133</f>
        <v xml:space="preserve"> </v>
      </c>
      <c r="P140" s="27" t="str">
        <f>'Feuille de Saisie'!AC133</f>
        <v xml:space="preserve"> </v>
      </c>
      <c r="Q140" s="29"/>
    </row>
    <row r="141" spans="1:17" ht="15" x14ac:dyDescent="0.25">
      <c r="A141" s="22">
        <f>'Feuille de Saisie'!A134</f>
        <v>127</v>
      </c>
      <c r="B141" s="23" t="str">
        <f>IF('Feuille de Saisie'!D134&gt;0,'Feuille de Saisie'!D134,"")</f>
        <v/>
      </c>
      <c r="C141" s="24" t="str">
        <f>IF('Feuille de Saisie'!AN134&gt;0,'Feuille de Saisie'!AN134,"")</f>
        <v/>
      </c>
      <c r="D141" s="24" t="str">
        <f>IF('Feuille de Saisie'!AO134&gt;0,'Feuille de Saisie'!AO134,"")</f>
        <v/>
      </c>
      <c r="E141" s="20" t="str">
        <f>IF('Feuille de Saisie'!AP134&gt;0,'Feuille de Saisie'!AP134,"")</f>
        <v/>
      </c>
      <c r="F141" s="21" t="str">
        <f>IF('Feuille de Saisie'!AQ134&gt;0,'Feuille de Saisie'!AQ134,"")</f>
        <v/>
      </c>
      <c r="G141" s="191" t="str">
        <f>IF('Feuille de Saisie'!AS134&gt;0,'Feuille de Saisie'!AS134,"")</f>
        <v/>
      </c>
      <c r="H141" s="194" t="str">
        <f>IF('Feuille de Saisie'!AR134&gt;0,'Feuille de Saisie'!AR134,"")</f>
        <v/>
      </c>
      <c r="I141" s="25"/>
      <c r="J141" s="26"/>
      <c r="K141" s="27" t="str">
        <f>'Feuille de Saisie'!X134</f>
        <v xml:space="preserve"> </v>
      </c>
      <c r="L141" s="27" t="str">
        <f>'Feuille de Saisie'!Y134</f>
        <v xml:space="preserve"> </v>
      </c>
      <c r="M141" s="27" t="str">
        <f>'Feuille de Saisie'!Z134</f>
        <v xml:space="preserve"> </v>
      </c>
      <c r="N141" s="27" t="str">
        <f>'Feuille de Saisie'!AA134</f>
        <v>m.t</v>
      </c>
      <c r="O141" s="27" t="str">
        <f>'Feuille de Saisie'!AB134</f>
        <v xml:space="preserve"> </v>
      </c>
      <c r="P141" s="27" t="str">
        <f>'Feuille de Saisie'!AC134</f>
        <v xml:space="preserve"> </v>
      </c>
      <c r="Q141" s="29"/>
    </row>
    <row r="142" spans="1:17" ht="15" x14ac:dyDescent="0.25">
      <c r="A142" s="22">
        <f>'Feuille de Saisie'!A135</f>
        <v>128</v>
      </c>
      <c r="B142" s="23" t="str">
        <f>IF('Feuille de Saisie'!D135&gt;0,'Feuille de Saisie'!D135,"")</f>
        <v/>
      </c>
      <c r="C142" s="24" t="str">
        <f>IF('Feuille de Saisie'!AN135&gt;0,'Feuille de Saisie'!AN135,"")</f>
        <v/>
      </c>
      <c r="D142" s="24" t="str">
        <f>IF('Feuille de Saisie'!AO135&gt;0,'Feuille de Saisie'!AO135,"")</f>
        <v/>
      </c>
      <c r="E142" s="20" t="str">
        <f>IF('Feuille de Saisie'!AP135&gt;0,'Feuille de Saisie'!AP135,"")</f>
        <v/>
      </c>
      <c r="F142" s="21" t="str">
        <f>IF('Feuille de Saisie'!AQ135&gt;0,'Feuille de Saisie'!AQ135,"")</f>
        <v/>
      </c>
      <c r="G142" s="191" t="str">
        <f>IF('Feuille de Saisie'!AS135&gt;0,'Feuille de Saisie'!AS135,"")</f>
        <v/>
      </c>
      <c r="H142" s="194" t="str">
        <f>IF('Feuille de Saisie'!AR135&gt;0,'Feuille de Saisie'!AR135,"")</f>
        <v/>
      </c>
      <c r="I142" s="25"/>
      <c r="J142" s="26"/>
      <c r="K142" s="27" t="str">
        <f>'Feuille de Saisie'!X135</f>
        <v xml:space="preserve"> </v>
      </c>
      <c r="L142" s="27" t="str">
        <f>'Feuille de Saisie'!Y135</f>
        <v xml:space="preserve"> </v>
      </c>
      <c r="M142" s="27" t="str">
        <f>'Feuille de Saisie'!Z135</f>
        <v xml:space="preserve"> </v>
      </c>
      <c r="N142" s="27" t="str">
        <f>'Feuille de Saisie'!AA135</f>
        <v>m.t</v>
      </c>
      <c r="O142" s="27" t="str">
        <f>'Feuille de Saisie'!AB135</f>
        <v xml:space="preserve"> </v>
      </c>
      <c r="P142" s="27" t="str">
        <f>'Feuille de Saisie'!AC135</f>
        <v xml:space="preserve"> </v>
      </c>
      <c r="Q142" s="29"/>
    </row>
    <row r="143" spans="1:17" ht="15" x14ac:dyDescent="0.25">
      <c r="A143" s="22">
        <f>'Feuille de Saisie'!A136</f>
        <v>129</v>
      </c>
      <c r="B143" s="23" t="str">
        <f>IF('Feuille de Saisie'!D136&gt;0,'Feuille de Saisie'!D136,"")</f>
        <v/>
      </c>
      <c r="C143" s="24" t="str">
        <f>IF('Feuille de Saisie'!AN136&gt;0,'Feuille de Saisie'!AN136,"")</f>
        <v/>
      </c>
      <c r="D143" s="24" t="str">
        <f>IF('Feuille de Saisie'!AO136&gt;0,'Feuille de Saisie'!AO136,"")</f>
        <v/>
      </c>
      <c r="E143" s="20" t="str">
        <f>IF('Feuille de Saisie'!AP136&gt;0,'Feuille de Saisie'!AP136,"")</f>
        <v/>
      </c>
      <c r="F143" s="21" t="str">
        <f>IF('Feuille de Saisie'!AQ136&gt;0,'Feuille de Saisie'!AQ136,"")</f>
        <v/>
      </c>
      <c r="G143" s="191" t="str">
        <f>IF('Feuille de Saisie'!AS136&gt;0,'Feuille de Saisie'!AS136,"")</f>
        <v/>
      </c>
      <c r="H143" s="194" t="str">
        <f>IF('Feuille de Saisie'!AR136&gt;0,'Feuille de Saisie'!AR136,"")</f>
        <v/>
      </c>
      <c r="I143" s="25"/>
      <c r="J143" s="26"/>
      <c r="K143" s="27" t="str">
        <f>'Feuille de Saisie'!X136</f>
        <v xml:space="preserve"> </v>
      </c>
      <c r="L143" s="27" t="str">
        <f>'Feuille de Saisie'!Y136</f>
        <v xml:space="preserve"> </v>
      </c>
      <c r="M143" s="27" t="str">
        <f>'Feuille de Saisie'!Z136</f>
        <v xml:space="preserve"> </v>
      </c>
      <c r="N143" s="27" t="str">
        <f>'Feuille de Saisie'!AA136</f>
        <v>m.t</v>
      </c>
      <c r="O143" s="27" t="str">
        <f>'Feuille de Saisie'!AB136</f>
        <v xml:space="preserve"> </v>
      </c>
      <c r="P143" s="27" t="str">
        <f>'Feuille de Saisie'!AC136</f>
        <v xml:space="preserve"> </v>
      </c>
      <c r="Q143" s="29"/>
    </row>
    <row r="144" spans="1:17" ht="15" x14ac:dyDescent="0.25">
      <c r="A144" s="22">
        <f>'Feuille de Saisie'!A137</f>
        <v>130</v>
      </c>
      <c r="B144" s="23" t="str">
        <f>IF('Feuille de Saisie'!D137&gt;0,'Feuille de Saisie'!D137,"")</f>
        <v/>
      </c>
      <c r="C144" s="24" t="str">
        <f>IF('Feuille de Saisie'!AN137&gt;0,'Feuille de Saisie'!AN137,"")</f>
        <v/>
      </c>
      <c r="D144" s="24" t="str">
        <f>IF('Feuille de Saisie'!AO137&gt;0,'Feuille de Saisie'!AO137,"")</f>
        <v/>
      </c>
      <c r="E144" s="20" t="str">
        <f>IF('Feuille de Saisie'!AP137&gt;0,'Feuille de Saisie'!AP137,"")</f>
        <v/>
      </c>
      <c r="F144" s="21" t="str">
        <f>IF('Feuille de Saisie'!AQ137&gt;0,'Feuille de Saisie'!AQ137,"")</f>
        <v/>
      </c>
      <c r="G144" s="191" t="str">
        <f>IF('Feuille de Saisie'!AS137&gt;0,'Feuille de Saisie'!AS137,"")</f>
        <v/>
      </c>
      <c r="H144" s="194" t="str">
        <f>IF('Feuille de Saisie'!AR137&gt;0,'Feuille de Saisie'!AR137,"")</f>
        <v/>
      </c>
      <c r="I144" s="25"/>
      <c r="J144" s="26"/>
      <c r="K144" s="27" t="str">
        <f>'Feuille de Saisie'!X137</f>
        <v xml:space="preserve"> </v>
      </c>
      <c r="L144" s="27" t="str">
        <f>'Feuille de Saisie'!Y137</f>
        <v xml:space="preserve"> </v>
      </c>
      <c r="M144" s="27" t="str">
        <f>'Feuille de Saisie'!Z137</f>
        <v xml:space="preserve"> </v>
      </c>
      <c r="N144" s="27" t="str">
        <f>'Feuille de Saisie'!AA137</f>
        <v>m.t</v>
      </c>
      <c r="O144" s="27" t="str">
        <f>'Feuille de Saisie'!AB137</f>
        <v xml:space="preserve"> </v>
      </c>
      <c r="P144" s="27" t="str">
        <f>'Feuille de Saisie'!AC137</f>
        <v xml:space="preserve"> </v>
      </c>
      <c r="Q144" s="29"/>
    </row>
    <row r="145" spans="1:17" ht="15" x14ac:dyDescent="0.25">
      <c r="A145" s="22">
        <f>'Feuille de Saisie'!A138</f>
        <v>131</v>
      </c>
      <c r="B145" s="23" t="str">
        <f>IF('Feuille de Saisie'!D138&gt;0,'Feuille de Saisie'!D138,"")</f>
        <v/>
      </c>
      <c r="C145" s="24" t="str">
        <f>IF('Feuille de Saisie'!AN138&gt;0,'Feuille de Saisie'!AN138,"")</f>
        <v/>
      </c>
      <c r="D145" s="24" t="str">
        <f>IF('Feuille de Saisie'!AO138&gt;0,'Feuille de Saisie'!AO138,"")</f>
        <v/>
      </c>
      <c r="E145" s="20" t="str">
        <f>IF('Feuille de Saisie'!AP138&gt;0,'Feuille de Saisie'!AP138,"")</f>
        <v/>
      </c>
      <c r="F145" s="21" t="str">
        <f>IF('Feuille de Saisie'!AQ138&gt;0,'Feuille de Saisie'!AQ138,"")</f>
        <v/>
      </c>
      <c r="G145" s="191" t="str">
        <f>IF('Feuille de Saisie'!AS138&gt;0,'Feuille de Saisie'!AS138,"")</f>
        <v/>
      </c>
      <c r="H145" s="194" t="str">
        <f>IF('Feuille de Saisie'!AR138&gt;0,'Feuille de Saisie'!AR138,"")</f>
        <v/>
      </c>
      <c r="I145" s="25"/>
      <c r="J145" s="26"/>
      <c r="K145" s="27" t="str">
        <f>'Feuille de Saisie'!X138</f>
        <v xml:space="preserve"> </v>
      </c>
      <c r="L145" s="27" t="str">
        <f>'Feuille de Saisie'!Y138</f>
        <v xml:space="preserve"> </v>
      </c>
      <c r="M145" s="27" t="str">
        <f>'Feuille de Saisie'!Z138</f>
        <v xml:space="preserve"> </v>
      </c>
      <c r="N145" s="27" t="str">
        <f>'Feuille de Saisie'!AA138</f>
        <v>m.t</v>
      </c>
      <c r="O145" s="27" t="str">
        <f>'Feuille de Saisie'!AB138</f>
        <v xml:space="preserve"> </v>
      </c>
      <c r="P145" s="27" t="str">
        <f>'Feuille de Saisie'!AC138</f>
        <v xml:space="preserve"> </v>
      </c>
      <c r="Q145" s="29"/>
    </row>
    <row r="146" spans="1:17" ht="15" x14ac:dyDescent="0.25">
      <c r="A146" s="22">
        <f>'Feuille de Saisie'!A139</f>
        <v>132</v>
      </c>
      <c r="B146" s="23" t="str">
        <f>IF('Feuille de Saisie'!D139&gt;0,'Feuille de Saisie'!D139,"")</f>
        <v/>
      </c>
      <c r="C146" s="24" t="str">
        <f>IF('Feuille de Saisie'!AN139&gt;0,'Feuille de Saisie'!AN139,"")</f>
        <v/>
      </c>
      <c r="D146" s="24" t="str">
        <f>IF('Feuille de Saisie'!AO139&gt;0,'Feuille de Saisie'!AO139,"")</f>
        <v/>
      </c>
      <c r="E146" s="20" t="str">
        <f>IF('Feuille de Saisie'!AP139&gt;0,'Feuille de Saisie'!AP139,"")</f>
        <v/>
      </c>
      <c r="F146" s="21" t="str">
        <f>IF('Feuille de Saisie'!AQ139&gt;0,'Feuille de Saisie'!AQ139,"")</f>
        <v/>
      </c>
      <c r="G146" s="191" t="str">
        <f>IF('Feuille de Saisie'!AS139&gt;0,'Feuille de Saisie'!AS139,"")</f>
        <v/>
      </c>
      <c r="H146" s="194" t="str">
        <f>IF('Feuille de Saisie'!AR139&gt;0,'Feuille de Saisie'!AR139,"")</f>
        <v/>
      </c>
      <c r="I146" s="25"/>
      <c r="J146" s="26"/>
      <c r="K146" s="27" t="str">
        <f>'Feuille de Saisie'!X139</f>
        <v xml:space="preserve"> </v>
      </c>
      <c r="L146" s="27" t="str">
        <f>'Feuille de Saisie'!Y139</f>
        <v xml:space="preserve"> </v>
      </c>
      <c r="M146" s="27" t="str">
        <f>'Feuille de Saisie'!Z139</f>
        <v xml:space="preserve"> </v>
      </c>
      <c r="N146" s="27" t="str">
        <f>'Feuille de Saisie'!AA139</f>
        <v>m.t</v>
      </c>
      <c r="O146" s="27" t="str">
        <f>'Feuille de Saisie'!AB139</f>
        <v xml:space="preserve"> </v>
      </c>
      <c r="P146" s="27" t="str">
        <f>'Feuille de Saisie'!AC139</f>
        <v xml:space="preserve"> </v>
      </c>
      <c r="Q146" s="29"/>
    </row>
    <row r="147" spans="1:17" ht="15" x14ac:dyDescent="0.25">
      <c r="A147" s="22">
        <f>'Feuille de Saisie'!A140</f>
        <v>133</v>
      </c>
      <c r="B147" s="23" t="str">
        <f>IF('Feuille de Saisie'!D140&gt;0,'Feuille de Saisie'!D140,"")</f>
        <v/>
      </c>
      <c r="C147" s="24" t="str">
        <f>IF('Feuille de Saisie'!AN140&gt;0,'Feuille de Saisie'!AN140,"")</f>
        <v/>
      </c>
      <c r="D147" s="24" t="str">
        <f>IF('Feuille de Saisie'!AO140&gt;0,'Feuille de Saisie'!AO140,"")</f>
        <v/>
      </c>
      <c r="E147" s="20" t="str">
        <f>IF('Feuille de Saisie'!AP140&gt;0,'Feuille de Saisie'!AP140,"")</f>
        <v/>
      </c>
      <c r="F147" s="21" t="str">
        <f>IF('Feuille de Saisie'!AQ140&gt;0,'Feuille de Saisie'!AQ140,"")</f>
        <v/>
      </c>
      <c r="G147" s="191" t="str">
        <f>IF('Feuille de Saisie'!AS140&gt;0,'Feuille de Saisie'!AS140,"")</f>
        <v/>
      </c>
      <c r="H147" s="194" t="str">
        <f>IF('Feuille de Saisie'!AR140&gt;0,'Feuille de Saisie'!AR140,"")</f>
        <v/>
      </c>
      <c r="I147" s="25"/>
      <c r="J147" s="26"/>
      <c r="K147" s="27" t="str">
        <f>'Feuille de Saisie'!X140</f>
        <v xml:space="preserve"> </v>
      </c>
      <c r="L147" s="27" t="str">
        <f>'Feuille de Saisie'!Y140</f>
        <v xml:space="preserve"> </v>
      </c>
      <c r="M147" s="27" t="str">
        <f>'Feuille de Saisie'!Z140</f>
        <v xml:space="preserve"> </v>
      </c>
      <c r="N147" s="27" t="str">
        <f>'Feuille de Saisie'!AA140</f>
        <v>m.t</v>
      </c>
      <c r="O147" s="27" t="str">
        <f>'Feuille de Saisie'!AB140</f>
        <v xml:space="preserve"> </v>
      </c>
      <c r="P147" s="27" t="str">
        <f>'Feuille de Saisie'!AC140</f>
        <v xml:space="preserve"> </v>
      </c>
      <c r="Q147" s="29"/>
    </row>
    <row r="148" spans="1:17" ht="15" x14ac:dyDescent="0.25">
      <c r="A148" s="22">
        <f>'Feuille de Saisie'!A141</f>
        <v>134</v>
      </c>
      <c r="B148" s="23" t="str">
        <f>IF('Feuille de Saisie'!D141&gt;0,'Feuille de Saisie'!D141,"")</f>
        <v/>
      </c>
      <c r="C148" s="24" t="str">
        <f>IF('Feuille de Saisie'!AN141&gt;0,'Feuille de Saisie'!AN141,"")</f>
        <v/>
      </c>
      <c r="D148" s="24" t="str">
        <f>IF('Feuille de Saisie'!AO141&gt;0,'Feuille de Saisie'!AO141,"")</f>
        <v/>
      </c>
      <c r="E148" s="20" t="str">
        <f>IF('Feuille de Saisie'!AP141&gt;0,'Feuille de Saisie'!AP141,"")</f>
        <v/>
      </c>
      <c r="F148" s="21" t="str">
        <f>IF('Feuille de Saisie'!AQ141&gt;0,'Feuille de Saisie'!AQ141,"")</f>
        <v/>
      </c>
      <c r="G148" s="191" t="str">
        <f>IF('Feuille de Saisie'!AS141&gt;0,'Feuille de Saisie'!AS141,"")</f>
        <v/>
      </c>
      <c r="H148" s="194" t="str">
        <f>IF('Feuille de Saisie'!AR141&gt;0,'Feuille de Saisie'!AR141,"")</f>
        <v/>
      </c>
      <c r="I148" s="25"/>
      <c r="J148" s="26"/>
      <c r="K148" s="27" t="str">
        <f>'Feuille de Saisie'!X141</f>
        <v xml:space="preserve"> </v>
      </c>
      <c r="L148" s="27" t="str">
        <f>'Feuille de Saisie'!Y141</f>
        <v xml:space="preserve"> </v>
      </c>
      <c r="M148" s="27" t="str">
        <f>'Feuille de Saisie'!Z141</f>
        <v xml:space="preserve"> </v>
      </c>
      <c r="N148" s="27" t="str">
        <f>'Feuille de Saisie'!AA141</f>
        <v>m.t</v>
      </c>
      <c r="O148" s="27" t="str">
        <f>'Feuille de Saisie'!AB141</f>
        <v xml:space="preserve"> </v>
      </c>
      <c r="P148" s="27" t="str">
        <f>'Feuille de Saisie'!AC141</f>
        <v xml:space="preserve"> </v>
      </c>
      <c r="Q148" s="29"/>
    </row>
    <row r="149" spans="1:17" ht="15.75" thickBot="1" x14ac:dyDescent="0.3">
      <c r="A149" s="22">
        <f>'Feuille de Saisie'!A142</f>
        <v>135</v>
      </c>
      <c r="B149" s="23" t="str">
        <f>IF('Feuille de Saisie'!D142&gt;0,'Feuille de Saisie'!D142,"")</f>
        <v/>
      </c>
      <c r="C149" s="24" t="str">
        <f>IF('Feuille de Saisie'!AN142&gt;0,'Feuille de Saisie'!AN142,"")</f>
        <v/>
      </c>
      <c r="D149" s="24" t="str">
        <f>IF('Feuille de Saisie'!AO142&gt;0,'Feuille de Saisie'!AO142,"")</f>
        <v/>
      </c>
      <c r="E149" s="20" t="str">
        <f>IF('Feuille de Saisie'!AP142&gt;0,'Feuille de Saisie'!AP142,"")</f>
        <v/>
      </c>
      <c r="F149" s="21" t="str">
        <f>IF('Feuille de Saisie'!AQ142&gt;0,'Feuille de Saisie'!AQ142,"")</f>
        <v/>
      </c>
      <c r="G149" s="191" t="str">
        <f>IF('Feuille de Saisie'!AS142&gt;0,'Feuille de Saisie'!AS142,"")</f>
        <v/>
      </c>
      <c r="H149" s="194" t="str">
        <f>IF('Feuille de Saisie'!AR142&gt;0,'Feuille de Saisie'!AR142,"")</f>
        <v/>
      </c>
      <c r="I149" s="25"/>
      <c r="J149" s="26"/>
      <c r="K149" s="27" t="str">
        <f>'Feuille de Saisie'!X142</f>
        <v xml:space="preserve"> </v>
      </c>
      <c r="L149" s="27" t="str">
        <f>'Feuille de Saisie'!Y142</f>
        <v xml:space="preserve"> </v>
      </c>
      <c r="M149" s="27" t="str">
        <f>'Feuille de Saisie'!Z142</f>
        <v xml:space="preserve"> </v>
      </c>
      <c r="N149" s="27" t="str">
        <f>'Feuille de Saisie'!AA142</f>
        <v>m.t</v>
      </c>
      <c r="O149" s="27" t="str">
        <f>'Feuille de Saisie'!AB142</f>
        <v xml:space="preserve"> </v>
      </c>
      <c r="P149" s="27" t="str">
        <f>'Feuille de Saisie'!AC142</f>
        <v xml:space="preserve"> </v>
      </c>
      <c r="Q149" s="29"/>
    </row>
    <row r="150" spans="1:17" s="200" customFormat="1" ht="18" customHeight="1" x14ac:dyDescent="0.2">
      <c r="A150" s="275" t="s">
        <v>18</v>
      </c>
      <c r="B150" s="277" t="s">
        <v>19</v>
      </c>
      <c r="C150" s="279" t="s">
        <v>6</v>
      </c>
      <c r="D150" s="280"/>
      <c r="E150" s="283" t="s">
        <v>91</v>
      </c>
      <c r="F150" s="283" t="s">
        <v>25</v>
      </c>
      <c r="G150" s="285" t="s">
        <v>149</v>
      </c>
      <c r="H150" s="283" t="s">
        <v>26</v>
      </c>
      <c r="I150" s="269" t="s">
        <v>7</v>
      </c>
      <c r="J150" s="270"/>
      <c r="K150" s="270"/>
      <c r="L150" s="270"/>
      <c r="M150" s="270"/>
      <c r="N150" s="270"/>
      <c r="O150" s="270"/>
      <c r="P150" s="270"/>
      <c r="Q150" s="271"/>
    </row>
    <row r="151" spans="1:17" s="200" customFormat="1" ht="12.75" customHeight="1" thickBot="1" x14ac:dyDescent="0.25">
      <c r="A151" s="276"/>
      <c r="B151" s="278"/>
      <c r="C151" s="281"/>
      <c r="D151" s="282"/>
      <c r="E151" s="284"/>
      <c r="F151" s="284"/>
      <c r="G151" s="286"/>
      <c r="H151" s="284"/>
      <c r="I151" s="272"/>
      <c r="J151" s="273"/>
      <c r="K151" s="273"/>
      <c r="L151" s="273"/>
      <c r="M151" s="273"/>
      <c r="N151" s="273"/>
      <c r="O151" s="273"/>
      <c r="P151" s="273"/>
      <c r="Q151" s="274"/>
    </row>
    <row r="152" spans="1:17" ht="15" x14ac:dyDescent="0.25">
      <c r="A152" s="22">
        <f>'Feuille de Saisie'!A143</f>
        <v>136</v>
      </c>
      <c r="B152" s="23" t="str">
        <f>IF('Feuille de Saisie'!D143&gt;0,'Feuille de Saisie'!D143,"")</f>
        <v/>
      </c>
      <c r="C152" s="24" t="str">
        <f>IF('Feuille de Saisie'!AN143&gt;0,'Feuille de Saisie'!AN143,"")</f>
        <v/>
      </c>
      <c r="D152" s="24" t="str">
        <f>IF('Feuille de Saisie'!AO143&gt;0,'Feuille de Saisie'!AO143,"")</f>
        <v/>
      </c>
      <c r="E152" s="20" t="str">
        <f>IF('Feuille de Saisie'!AP143&gt;0,'Feuille de Saisie'!AP143,"")</f>
        <v/>
      </c>
      <c r="F152" s="21" t="str">
        <f>IF('Feuille de Saisie'!AQ143&gt;0,'Feuille de Saisie'!AQ143,"")</f>
        <v/>
      </c>
      <c r="G152" s="191" t="str">
        <f>IF('Feuille de Saisie'!AS143&gt;0,'Feuille de Saisie'!AS143,"")</f>
        <v/>
      </c>
      <c r="H152" s="194" t="str">
        <f>IF('Feuille de Saisie'!AR143&gt;0,'Feuille de Saisie'!AR143,"")</f>
        <v/>
      </c>
      <c r="I152" s="25"/>
      <c r="J152" s="26"/>
      <c r="K152" s="27" t="str">
        <f>'Feuille de Saisie'!X143</f>
        <v xml:space="preserve"> </v>
      </c>
      <c r="L152" s="27" t="str">
        <f>'Feuille de Saisie'!Y143</f>
        <v xml:space="preserve"> </v>
      </c>
      <c r="M152" s="27" t="str">
        <f>'Feuille de Saisie'!Z143</f>
        <v xml:space="preserve"> </v>
      </c>
      <c r="N152" s="27" t="str">
        <f>'Feuille de Saisie'!AA143</f>
        <v>m.t</v>
      </c>
      <c r="O152" s="27" t="str">
        <f>'Feuille de Saisie'!AB143</f>
        <v xml:space="preserve"> </v>
      </c>
      <c r="P152" s="27" t="str">
        <f>'Feuille de Saisie'!AC143</f>
        <v xml:space="preserve"> </v>
      </c>
      <c r="Q152" s="29"/>
    </row>
    <row r="153" spans="1:17" ht="15" x14ac:dyDescent="0.25">
      <c r="A153" s="22">
        <f>'Feuille de Saisie'!A144</f>
        <v>137</v>
      </c>
      <c r="B153" s="23" t="str">
        <f>IF('Feuille de Saisie'!D144&gt;0,'Feuille de Saisie'!D144,"")</f>
        <v/>
      </c>
      <c r="C153" s="24" t="str">
        <f>IF('Feuille de Saisie'!AN144&gt;0,'Feuille de Saisie'!AN144,"")</f>
        <v/>
      </c>
      <c r="D153" s="24" t="str">
        <f>IF('Feuille de Saisie'!AO144&gt;0,'Feuille de Saisie'!AO144,"")</f>
        <v/>
      </c>
      <c r="E153" s="20" t="str">
        <f>IF('Feuille de Saisie'!AP144&gt;0,'Feuille de Saisie'!AP144,"")</f>
        <v/>
      </c>
      <c r="F153" s="21" t="str">
        <f>IF('Feuille de Saisie'!AQ144&gt;0,'Feuille de Saisie'!AQ144,"")</f>
        <v/>
      </c>
      <c r="G153" s="191" t="str">
        <f>IF('Feuille de Saisie'!AS144&gt;0,'Feuille de Saisie'!AS144,"")</f>
        <v/>
      </c>
      <c r="H153" s="194" t="str">
        <f>IF('Feuille de Saisie'!AR144&gt;0,'Feuille de Saisie'!AR144,"")</f>
        <v/>
      </c>
      <c r="I153" s="25"/>
      <c r="J153" s="26"/>
      <c r="K153" s="27" t="str">
        <f>'Feuille de Saisie'!X144</f>
        <v xml:space="preserve"> </v>
      </c>
      <c r="L153" s="27" t="str">
        <f>'Feuille de Saisie'!Y144</f>
        <v xml:space="preserve"> </v>
      </c>
      <c r="M153" s="27" t="str">
        <f>'Feuille de Saisie'!Z144</f>
        <v xml:space="preserve"> </v>
      </c>
      <c r="N153" s="27" t="str">
        <f>'Feuille de Saisie'!AA144</f>
        <v>m.t</v>
      </c>
      <c r="O153" s="27" t="str">
        <f>'Feuille de Saisie'!AB144</f>
        <v xml:space="preserve"> </v>
      </c>
      <c r="P153" s="27" t="str">
        <f>'Feuille de Saisie'!AC144</f>
        <v xml:space="preserve"> </v>
      </c>
      <c r="Q153" s="29"/>
    </row>
    <row r="154" spans="1:17" ht="15" x14ac:dyDescent="0.25">
      <c r="A154" s="22">
        <f>'Feuille de Saisie'!A145</f>
        <v>138</v>
      </c>
      <c r="B154" s="23" t="str">
        <f>IF('Feuille de Saisie'!D145&gt;0,'Feuille de Saisie'!D145,"")</f>
        <v/>
      </c>
      <c r="C154" s="24" t="str">
        <f>IF('Feuille de Saisie'!AN145&gt;0,'Feuille de Saisie'!AN145,"")</f>
        <v/>
      </c>
      <c r="D154" s="24" t="str">
        <f>IF('Feuille de Saisie'!AO145&gt;0,'Feuille de Saisie'!AO145,"")</f>
        <v/>
      </c>
      <c r="E154" s="20" t="str">
        <f>IF('Feuille de Saisie'!AP145&gt;0,'Feuille de Saisie'!AP145,"")</f>
        <v/>
      </c>
      <c r="F154" s="21" t="str">
        <f>IF('Feuille de Saisie'!AQ145&gt;0,'Feuille de Saisie'!AQ145,"")</f>
        <v/>
      </c>
      <c r="G154" s="191" t="str">
        <f>IF('Feuille de Saisie'!AS145&gt;0,'Feuille de Saisie'!AS145,"")</f>
        <v/>
      </c>
      <c r="H154" s="194" t="str">
        <f>IF('Feuille de Saisie'!AR145&gt;0,'Feuille de Saisie'!AR145,"")</f>
        <v/>
      </c>
      <c r="I154" s="25"/>
      <c r="J154" s="26"/>
      <c r="K154" s="27" t="str">
        <f>'Feuille de Saisie'!X145</f>
        <v xml:space="preserve"> </v>
      </c>
      <c r="L154" s="27" t="str">
        <f>'Feuille de Saisie'!Y145</f>
        <v xml:space="preserve"> </v>
      </c>
      <c r="M154" s="27" t="str">
        <f>'Feuille de Saisie'!Z145</f>
        <v xml:space="preserve"> </v>
      </c>
      <c r="N154" s="27" t="str">
        <f>'Feuille de Saisie'!AA145</f>
        <v>m.t</v>
      </c>
      <c r="O154" s="27" t="str">
        <f>'Feuille de Saisie'!AB145</f>
        <v xml:space="preserve"> </v>
      </c>
      <c r="P154" s="27" t="str">
        <f>'Feuille de Saisie'!AC145</f>
        <v xml:space="preserve"> </v>
      </c>
      <c r="Q154" s="29"/>
    </row>
    <row r="155" spans="1:17" ht="15" x14ac:dyDescent="0.25">
      <c r="A155" s="22">
        <f>'Feuille de Saisie'!A146</f>
        <v>139</v>
      </c>
      <c r="B155" s="23" t="str">
        <f>IF('Feuille de Saisie'!D146&gt;0,'Feuille de Saisie'!D146,"")</f>
        <v/>
      </c>
      <c r="C155" s="24" t="str">
        <f>IF('Feuille de Saisie'!AN146&gt;0,'Feuille de Saisie'!AN146,"")</f>
        <v/>
      </c>
      <c r="D155" s="24" t="str">
        <f>IF('Feuille de Saisie'!AO146&gt;0,'Feuille de Saisie'!AO146,"")</f>
        <v/>
      </c>
      <c r="E155" s="20" t="str">
        <f>IF('Feuille de Saisie'!AP146&gt;0,'Feuille de Saisie'!AP146,"")</f>
        <v/>
      </c>
      <c r="F155" s="21" t="str">
        <f>IF('Feuille de Saisie'!AQ146&gt;0,'Feuille de Saisie'!AQ146,"")</f>
        <v/>
      </c>
      <c r="G155" s="191" t="str">
        <f>IF('Feuille de Saisie'!AS146&gt;0,'Feuille de Saisie'!AS146,"")</f>
        <v/>
      </c>
      <c r="H155" s="194" t="str">
        <f>IF('Feuille de Saisie'!AR146&gt;0,'Feuille de Saisie'!AR146,"")</f>
        <v/>
      </c>
      <c r="I155" s="25"/>
      <c r="J155" s="26"/>
      <c r="K155" s="27" t="str">
        <f>'Feuille de Saisie'!X146</f>
        <v xml:space="preserve"> </v>
      </c>
      <c r="L155" s="27" t="str">
        <f>'Feuille de Saisie'!Y146</f>
        <v xml:space="preserve"> </v>
      </c>
      <c r="M155" s="27" t="str">
        <f>'Feuille de Saisie'!Z146</f>
        <v xml:space="preserve"> </v>
      </c>
      <c r="N155" s="27" t="str">
        <f>'Feuille de Saisie'!AA146</f>
        <v>m.t</v>
      </c>
      <c r="O155" s="27" t="str">
        <f>'Feuille de Saisie'!AB146</f>
        <v xml:space="preserve"> </v>
      </c>
      <c r="P155" s="27" t="str">
        <f>'Feuille de Saisie'!AC146</f>
        <v xml:space="preserve"> </v>
      </c>
      <c r="Q155" s="29"/>
    </row>
    <row r="156" spans="1:17" ht="15" x14ac:dyDescent="0.25">
      <c r="A156" s="22">
        <f>'Feuille de Saisie'!A147</f>
        <v>140</v>
      </c>
      <c r="B156" s="23" t="str">
        <f>IF('Feuille de Saisie'!D147&gt;0,'Feuille de Saisie'!D147,"")</f>
        <v/>
      </c>
      <c r="C156" s="24" t="str">
        <f>IF('Feuille de Saisie'!AN147&gt;0,'Feuille de Saisie'!AN147,"")</f>
        <v/>
      </c>
      <c r="D156" s="24" t="str">
        <f>IF('Feuille de Saisie'!AO147&gt;0,'Feuille de Saisie'!AO147,"")</f>
        <v/>
      </c>
      <c r="E156" s="20" t="str">
        <f>IF('Feuille de Saisie'!AP147&gt;0,'Feuille de Saisie'!AP147,"")</f>
        <v/>
      </c>
      <c r="F156" s="21" t="str">
        <f>IF('Feuille de Saisie'!AQ147&gt;0,'Feuille de Saisie'!AQ147,"")</f>
        <v/>
      </c>
      <c r="G156" s="191" t="str">
        <f>IF('Feuille de Saisie'!AS147&gt;0,'Feuille de Saisie'!AS147,"")</f>
        <v/>
      </c>
      <c r="H156" s="194" t="str">
        <f>IF('Feuille de Saisie'!AR147&gt;0,'Feuille de Saisie'!AR147,"")</f>
        <v/>
      </c>
      <c r="I156" s="25"/>
      <c r="J156" s="26"/>
      <c r="K156" s="27" t="str">
        <f>'Feuille de Saisie'!X147</f>
        <v xml:space="preserve"> </v>
      </c>
      <c r="L156" s="27" t="str">
        <f>'Feuille de Saisie'!Y147</f>
        <v xml:space="preserve"> </v>
      </c>
      <c r="M156" s="27" t="str">
        <f>'Feuille de Saisie'!Z147</f>
        <v xml:space="preserve"> </v>
      </c>
      <c r="N156" s="27" t="str">
        <f>'Feuille de Saisie'!AA147</f>
        <v>m.t</v>
      </c>
      <c r="O156" s="27" t="str">
        <f>'Feuille de Saisie'!AB147</f>
        <v xml:space="preserve"> </v>
      </c>
      <c r="P156" s="27" t="str">
        <f>'Feuille de Saisie'!AC147</f>
        <v xml:space="preserve"> </v>
      </c>
      <c r="Q156" s="29"/>
    </row>
    <row r="157" spans="1:17" ht="15" x14ac:dyDescent="0.25">
      <c r="A157" s="22">
        <f>'Feuille de Saisie'!A148</f>
        <v>141</v>
      </c>
      <c r="B157" s="23" t="str">
        <f>IF('Feuille de Saisie'!D148&gt;0,'Feuille de Saisie'!D148,"")</f>
        <v/>
      </c>
      <c r="C157" s="24" t="str">
        <f>IF('Feuille de Saisie'!AN148&gt;0,'Feuille de Saisie'!AN148,"")</f>
        <v/>
      </c>
      <c r="D157" s="24" t="str">
        <f>IF('Feuille de Saisie'!AO148&gt;0,'Feuille de Saisie'!AO148,"")</f>
        <v/>
      </c>
      <c r="E157" s="20" t="str">
        <f>IF('Feuille de Saisie'!AP148&gt;0,'Feuille de Saisie'!AP148,"")</f>
        <v/>
      </c>
      <c r="F157" s="21" t="str">
        <f>IF('Feuille de Saisie'!AQ148&gt;0,'Feuille de Saisie'!AQ148,"")</f>
        <v/>
      </c>
      <c r="G157" s="191" t="str">
        <f>IF('Feuille de Saisie'!AS148&gt;0,'Feuille de Saisie'!AS148,"")</f>
        <v/>
      </c>
      <c r="H157" s="194" t="str">
        <f>IF('Feuille de Saisie'!AR148&gt;0,'Feuille de Saisie'!AR148,"")</f>
        <v/>
      </c>
      <c r="I157" s="25"/>
      <c r="J157" s="26"/>
      <c r="K157" s="27" t="str">
        <f>'Feuille de Saisie'!X148</f>
        <v xml:space="preserve"> </v>
      </c>
      <c r="L157" s="27" t="str">
        <f>'Feuille de Saisie'!Y148</f>
        <v xml:space="preserve"> </v>
      </c>
      <c r="M157" s="27" t="str">
        <f>'Feuille de Saisie'!Z148</f>
        <v xml:space="preserve"> </v>
      </c>
      <c r="N157" s="27" t="str">
        <f>'Feuille de Saisie'!AA148</f>
        <v>m.t</v>
      </c>
      <c r="O157" s="27" t="str">
        <f>'Feuille de Saisie'!AB148</f>
        <v xml:space="preserve"> </v>
      </c>
      <c r="P157" s="27" t="str">
        <f>'Feuille de Saisie'!AC148</f>
        <v xml:space="preserve"> </v>
      </c>
      <c r="Q157" s="29"/>
    </row>
    <row r="158" spans="1:17" ht="15" x14ac:dyDescent="0.25">
      <c r="A158" s="22">
        <f>'Feuille de Saisie'!A149</f>
        <v>142</v>
      </c>
      <c r="B158" s="23" t="str">
        <f>IF('Feuille de Saisie'!D149&gt;0,'Feuille de Saisie'!D149,"")</f>
        <v/>
      </c>
      <c r="C158" s="24" t="str">
        <f>IF('Feuille de Saisie'!AN149&gt;0,'Feuille de Saisie'!AN149,"")</f>
        <v/>
      </c>
      <c r="D158" s="24" t="str">
        <f>IF('Feuille de Saisie'!AO149&gt;0,'Feuille de Saisie'!AO149,"")</f>
        <v/>
      </c>
      <c r="E158" s="20" t="str">
        <f>IF('Feuille de Saisie'!AP149&gt;0,'Feuille de Saisie'!AP149,"")</f>
        <v/>
      </c>
      <c r="F158" s="21" t="str">
        <f>IF('Feuille de Saisie'!AQ149&gt;0,'Feuille de Saisie'!AQ149,"")</f>
        <v/>
      </c>
      <c r="G158" s="191" t="str">
        <f>IF('Feuille de Saisie'!AS149&gt;0,'Feuille de Saisie'!AS149,"")</f>
        <v/>
      </c>
      <c r="H158" s="194" t="str">
        <f>IF('Feuille de Saisie'!AR149&gt;0,'Feuille de Saisie'!AR149,"")</f>
        <v/>
      </c>
      <c r="I158" s="25"/>
      <c r="J158" s="26"/>
      <c r="K158" s="27" t="str">
        <f>'Feuille de Saisie'!X149</f>
        <v xml:space="preserve"> </v>
      </c>
      <c r="L158" s="27" t="str">
        <f>'Feuille de Saisie'!Y149</f>
        <v xml:space="preserve"> </v>
      </c>
      <c r="M158" s="27" t="str">
        <f>'Feuille de Saisie'!Z149</f>
        <v xml:space="preserve"> </v>
      </c>
      <c r="N158" s="27" t="str">
        <f>'Feuille de Saisie'!AA149</f>
        <v>m.t</v>
      </c>
      <c r="O158" s="27" t="str">
        <f>'Feuille de Saisie'!AB149</f>
        <v xml:space="preserve"> </v>
      </c>
      <c r="P158" s="27" t="str">
        <f>'Feuille de Saisie'!AC149</f>
        <v xml:space="preserve"> </v>
      </c>
      <c r="Q158" s="29"/>
    </row>
    <row r="159" spans="1:17" ht="15" x14ac:dyDescent="0.25">
      <c r="A159" s="22">
        <f>'Feuille de Saisie'!A150</f>
        <v>143</v>
      </c>
      <c r="B159" s="23" t="str">
        <f>IF('Feuille de Saisie'!D150&gt;0,'Feuille de Saisie'!D150,"")</f>
        <v/>
      </c>
      <c r="C159" s="24" t="str">
        <f>IF('Feuille de Saisie'!AN150&gt;0,'Feuille de Saisie'!AN150,"")</f>
        <v/>
      </c>
      <c r="D159" s="24" t="str">
        <f>IF('Feuille de Saisie'!AO150&gt;0,'Feuille de Saisie'!AO150,"")</f>
        <v/>
      </c>
      <c r="E159" s="20" t="str">
        <f>IF('Feuille de Saisie'!AP150&gt;0,'Feuille de Saisie'!AP150,"")</f>
        <v/>
      </c>
      <c r="F159" s="21" t="str">
        <f>IF('Feuille de Saisie'!AQ150&gt;0,'Feuille de Saisie'!AQ150,"")</f>
        <v/>
      </c>
      <c r="G159" s="191" t="str">
        <f>IF('Feuille de Saisie'!AS150&gt;0,'Feuille de Saisie'!AS150,"")</f>
        <v/>
      </c>
      <c r="H159" s="194" t="str">
        <f>IF('Feuille de Saisie'!AR150&gt;0,'Feuille de Saisie'!AR150,"")</f>
        <v/>
      </c>
      <c r="I159" s="25"/>
      <c r="J159" s="26"/>
      <c r="K159" s="27" t="str">
        <f>'Feuille de Saisie'!X150</f>
        <v xml:space="preserve"> </v>
      </c>
      <c r="L159" s="27" t="str">
        <f>'Feuille de Saisie'!Y150</f>
        <v xml:space="preserve"> </v>
      </c>
      <c r="M159" s="27" t="str">
        <f>'Feuille de Saisie'!Z150</f>
        <v xml:space="preserve"> </v>
      </c>
      <c r="N159" s="27" t="str">
        <f>'Feuille de Saisie'!AA150</f>
        <v>m.t</v>
      </c>
      <c r="O159" s="27" t="str">
        <f>'Feuille de Saisie'!AB150</f>
        <v xml:space="preserve"> </v>
      </c>
      <c r="P159" s="27" t="str">
        <f>'Feuille de Saisie'!AC150</f>
        <v xml:space="preserve"> </v>
      </c>
      <c r="Q159" s="29"/>
    </row>
    <row r="160" spans="1:17" ht="15" x14ac:dyDescent="0.25">
      <c r="A160" s="22">
        <f>'Feuille de Saisie'!A151</f>
        <v>144</v>
      </c>
      <c r="B160" s="23" t="str">
        <f>IF('Feuille de Saisie'!D151&gt;0,'Feuille de Saisie'!D151,"")</f>
        <v/>
      </c>
      <c r="C160" s="24" t="str">
        <f>IF('Feuille de Saisie'!AN151&gt;0,'Feuille de Saisie'!AN151,"")</f>
        <v/>
      </c>
      <c r="D160" s="24" t="str">
        <f>IF('Feuille de Saisie'!AO151&gt;0,'Feuille de Saisie'!AO151,"")</f>
        <v/>
      </c>
      <c r="E160" s="20" t="str">
        <f>IF('Feuille de Saisie'!AP151&gt;0,'Feuille de Saisie'!AP151,"")</f>
        <v/>
      </c>
      <c r="F160" s="21" t="str">
        <f>IF('Feuille de Saisie'!AQ151&gt;0,'Feuille de Saisie'!AQ151,"")</f>
        <v/>
      </c>
      <c r="G160" s="191" t="str">
        <f>IF('Feuille de Saisie'!AS151&gt;0,'Feuille de Saisie'!AS151,"")</f>
        <v/>
      </c>
      <c r="H160" s="194" t="str">
        <f>IF('Feuille de Saisie'!AR151&gt;0,'Feuille de Saisie'!AR151,"")</f>
        <v/>
      </c>
      <c r="I160" s="25"/>
      <c r="J160" s="26"/>
      <c r="K160" s="27" t="str">
        <f>'Feuille de Saisie'!X151</f>
        <v xml:space="preserve"> </v>
      </c>
      <c r="L160" s="27" t="str">
        <f>'Feuille de Saisie'!Y151</f>
        <v xml:space="preserve"> </v>
      </c>
      <c r="M160" s="27" t="str">
        <f>'Feuille de Saisie'!Z151</f>
        <v xml:space="preserve"> </v>
      </c>
      <c r="N160" s="27" t="str">
        <f>'Feuille de Saisie'!AA151</f>
        <v>m.t</v>
      </c>
      <c r="O160" s="27" t="str">
        <f>'Feuille de Saisie'!AB151</f>
        <v xml:space="preserve"> </v>
      </c>
      <c r="P160" s="27" t="str">
        <f>'Feuille de Saisie'!AC151</f>
        <v xml:space="preserve"> </v>
      </c>
      <c r="Q160" s="29"/>
    </row>
    <row r="161" spans="1:17" ht="15" x14ac:dyDescent="0.25">
      <c r="A161" s="22">
        <f>'Feuille de Saisie'!A152</f>
        <v>145</v>
      </c>
      <c r="B161" s="23" t="str">
        <f>IF('Feuille de Saisie'!D152&gt;0,'Feuille de Saisie'!D152,"")</f>
        <v/>
      </c>
      <c r="C161" s="24" t="str">
        <f>IF('Feuille de Saisie'!AN152&gt;0,'Feuille de Saisie'!AN152,"")</f>
        <v/>
      </c>
      <c r="D161" s="24" t="str">
        <f>IF('Feuille de Saisie'!AO152&gt;0,'Feuille de Saisie'!AO152,"")</f>
        <v/>
      </c>
      <c r="E161" s="20" t="str">
        <f>IF('Feuille de Saisie'!AP152&gt;0,'Feuille de Saisie'!AP152,"")</f>
        <v/>
      </c>
      <c r="F161" s="21" t="str">
        <f>IF('Feuille de Saisie'!AQ152&gt;0,'Feuille de Saisie'!AQ152,"")</f>
        <v/>
      </c>
      <c r="G161" s="191" t="str">
        <f>IF('Feuille de Saisie'!AS152&gt;0,'Feuille de Saisie'!AS152,"")</f>
        <v/>
      </c>
      <c r="H161" s="194" t="str">
        <f>IF('Feuille de Saisie'!AR152&gt;0,'Feuille de Saisie'!AR152,"")</f>
        <v/>
      </c>
      <c r="I161" s="25"/>
      <c r="J161" s="26"/>
      <c r="K161" s="27" t="str">
        <f>'Feuille de Saisie'!X152</f>
        <v xml:space="preserve"> </v>
      </c>
      <c r="L161" s="27" t="str">
        <f>'Feuille de Saisie'!Y152</f>
        <v xml:space="preserve"> </v>
      </c>
      <c r="M161" s="27" t="str">
        <f>'Feuille de Saisie'!Z152</f>
        <v xml:space="preserve"> </v>
      </c>
      <c r="N161" s="27" t="str">
        <f>'Feuille de Saisie'!AA152</f>
        <v>m.t</v>
      </c>
      <c r="O161" s="27" t="str">
        <f>'Feuille de Saisie'!AB152</f>
        <v xml:space="preserve"> </v>
      </c>
      <c r="P161" s="27" t="str">
        <f>'Feuille de Saisie'!AC152</f>
        <v xml:space="preserve"> </v>
      </c>
      <c r="Q161" s="29"/>
    </row>
    <row r="162" spans="1:17" ht="15" x14ac:dyDescent="0.25">
      <c r="A162" s="22">
        <f>'Feuille de Saisie'!A153</f>
        <v>146</v>
      </c>
      <c r="B162" s="23" t="str">
        <f>IF('Feuille de Saisie'!D153&gt;0,'Feuille de Saisie'!D153,"")</f>
        <v/>
      </c>
      <c r="C162" s="24" t="str">
        <f>IF('Feuille de Saisie'!AN153&gt;0,'Feuille de Saisie'!AN153,"")</f>
        <v/>
      </c>
      <c r="D162" s="24" t="str">
        <f>IF('Feuille de Saisie'!AO153&gt;0,'Feuille de Saisie'!AO153,"")</f>
        <v/>
      </c>
      <c r="E162" s="20" t="str">
        <f>IF('Feuille de Saisie'!AP153&gt;0,'Feuille de Saisie'!AP153,"")</f>
        <v/>
      </c>
      <c r="F162" s="21" t="str">
        <f>IF('Feuille de Saisie'!AQ153&gt;0,'Feuille de Saisie'!AQ153,"")</f>
        <v/>
      </c>
      <c r="G162" s="191" t="str">
        <f>IF('Feuille de Saisie'!AS153&gt;0,'Feuille de Saisie'!AS153,"")</f>
        <v/>
      </c>
      <c r="H162" s="194" t="str">
        <f>IF('Feuille de Saisie'!AR153&gt;0,'Feuille de Saisie'!AR153,"")</f>
        <v/>
      </c>
      <c r="I162" s="25"/>
      <c r="J162" s="26"/>
      <c r="K162" s="27" t="str">
        <f>'Feuille de Saisie'!X153</f>
        <v xml:space="preserve"> </v>
      </c>
      <c r="L162" s="27" t="str">
        <f>'Feuille de Saisie'!Y153</f>
        <v xml:space="preserve"> </v>
      </c>
      <c r="M162" s="27" t="str">
        <f>'Feuille de Saisie'!Z153</f>
        <v xml:space="preserve"> </v>
      </c>
      <c r="N162" s="27" t="str">
        <f>'Feuille de Saisie'!AA153</f>
        <v>m.t</v>
      </c>
      <c r="O162" s="27" t="str">
        <f>'Feuille de Saisie'!AB153</f>
        <v xml:space="preserve"> </v>
      </c>
      <c r="P162" s="27" t="str">
        <f>'Feuille de Saisie'!AC153</f>
        <v xml:space="preserve"> </v>
      </c>
      <c r="Q162" s="29"/>
    </row>
    <row r="163" spans="1:17" ht="15" x14ac:dyDescent="0.25">
      <c r="A163" s="22">
        <f>'Feuille de Saisie'!A154</f>
        <v>147</v>
      </c>
      <c r="B163" s="23" t="str">
        <f>IF('Feuille de Saisie'!D154&gt;0,'Feuille de Saisie'!D154,"")</f>
        <v/>
      </c>
      <c r="C163" s="24" t="str">
        <f>IF('Feuille de Saisie'!AN154&gt;0,'Feuille de Saisie'!AN154,"")</f>
        <v/>
      </c>
      <c r="D163" s="24" t="str">
        <f>IF('Feuille de Saisie'!AO154&gt;0,'Feuille de Saisie'!AO154,"")</f>
        <v/>
      </c>
      <c r="E163" s="20" t="str">
        <f>IF('Feuille de Saisie'!AP154&gt;0,'Feuille de Saisie'!AP154,"")</f>
        <v/>
      </c>
      <c r="F163" s="21" t="str">
        <f>IF('Feuille de Saisie'!AQ154&gt;0,'Feuille de Saisie'!AQ154,"")</f>
        <v/>
      </c>
      <c r="G163" s="191" t="str">
        <f>IF('Feuille de Saisie'!AS154&gt;0,'Feuille de Saisie'!AS154,"")</f>
        <v/>
      </c>
      <c r="H163" s="194" t="str">
        <f>IF('Feuille de Saisie'!AR154&gt;0,'Feuille de Saisie'!AR154,"")</f>
        <v/>
      </c>
      <c r="I163" s="25"/>
      <c r="J163" s="26"/>
      <c r="K163" s="27" t="str">
        <f>'Feuille de Saisie'!X154</f>
        <v xml:space="preserve"> </v>
      </c>
      <c r="L163" s="27" t="str">
        <f>'Feuille de Saisie'!Y154</f>
        <v xml:space="preserve"> </v>
      </c>
      <c r="M163" s="27" t="str">
        <f>'Feuille de Saisie'!Z154</f>
        <v xml:space="preserve"> </v>
      </c>
      <c r="N163" s="27" t="str">
        <f>'Feuille de Saisie'!AA154</f>
        <v>m.t</v>
      </c>
      <c r="O163" s="27" t="str">
        <f>'Feuille de Saisie'!AB154</f>
        <v xml:space="preserve"> </v>
      </c>
      <c r="P163" s="27" t="str">
        <f>'Feuille de Saisie'!AC154</f>
        <v xml:space="preserve"> </v>
      </c>
      <c r="Q163" s="29"/>
    </row>
    <row r="164" spans="1:17" ht="15" x14ac:dyDescent="0.25">
      <c r="A164" s="22">
        <f>'Feuille de Saisie'!A155</f>
        <v>148</v>
      </c>
      <c r="B164" s="23" t="str">
        <f>IF('Feuille de Saisie'!D155&gt;0,'Feuille de Saisie'!D155,"")</f>
        <v/>
      </c>
      <c r="C164" s="24" t="str">
        <f>IF('Feuille de Saisie'!AN155&gt;0,'Feuille de Saisie'!AN155,"")</f>
        <v/>
      </c>
      <c r="D164" s="24" t="str">
        <f>IF('Feuille de Saisie'!AO155&gt;0,'Feuille de Saisie'!AO155,"")</f>
        <v/>
      </c>
      <c r="E164" s="20" t="str">
        <f>IF('Feuille de Saisie'!AP155&gt;0,'Feuille de Saisie'!AP155,"")</f>
        <v/>
      </c>
      <c r="F164" s="21" t="str">
        <f>IF('Feuille de Saisie'!AQ155&gt;0,'Feuille de Saisie'!AQ155,"")</f>
        <v/>
      </c>
      <c r="G164" s="191" t="str">
        <f>IF('Feuille de Saisie'!AS155&gt;0,'Feuille de Saisie'!AS155,"")</f>
        <v/>
      </c>
      <c r="H164" s="194" t="str">
        <f>IF('Feuille de Saisie'!AR155&gt;0,'Feuille de Saisie'!AR155,"")</f>
        <v/>
      </c>
      <c r="I164" s="25"/>
      <c r="J164" s="26"/>
      <c r="K164" s="27" t="str">
        <f>'Feuille de Saisie'!X155</f>
        <v xml:space="preserve"> </v>
      </c>
      <c r="L164" s="27" t="str">
        <f>'Feuille de Saisie'!Y155</f>
        <v xml:space="preserve"> </v>
      </c>
      <c r="M164" s="27" t="str">
        <f>'Feuille de Saisie'!Z155</f>
        <v xml:space="preserve"> </v>
      </c>
      <c r="N164" s="27" t="str">
        <f>'Feuille de Saisie'!AA155</f>
        <v>m.t</v>
      </c>
      <c r="O164" s="27" t="str">
        <f>'Feuille de Saisie'!AB155</f>
        <v xml:space="preserve"> </v>
      </c>
      <c r="P164" s="27" t="str">
        <f>'Feuille de Saisie'!AC155</f>
        <v xml:space="preserve"> </v>
      </c>
      <c r="Q164" s="29"/>
    </row>
    <row r="165" spans="1:17" ht="15" x14ac:dyDescent="0.25">
      <c r="A165" s="22">
        <f>'Feuille de Saisie'!A156</f>
        <v>149</v>
      </c>
      <c r="B165" s="23" t="str">
        <f>IF('Feuille de Saisie'!D156&gt;0,'Feuille de Saisie'!D156,"")</f>
        <v/>
      </c>
      <c r="C165" s="24" t="str">
        <f>IF('Feuille de Saisie'!AN156&gt;0,'Feuille de Saisie'!AN156,"")</f>
        <v/>
      </c>
      <c r="D165" s="24" t="str">
        <f>IF('Feuille de Saisie'!AO156&gt;0,'Feuille de Saisie'!AO156,"")</f>
        <v/>
      </c>
      <c r="E165" s="20" t="str">
        <f>IF('Feuille de Saisie'!AP156&gt;0,'Feuille de Saisie'!AP156,"")</f>
        <v/>
      </c>
      <c r="F165" s="21" t="str">
        <f>IF('Feuille de Saisie'!AQ156&gt;0,'Feuille de Saisie'!AQ156,"")</f>
        <v/>
      </c>
      <c r="G165" s="191" t="str">
        <f>IF('Feuille de Saisie'!AS156&gt;0,'Feuille de Saisie'!AS156,"")</f>
        <v/>
      </c>
      <c r="H165" s="194" t="str">
        <f>IF('Feuille de Saisie'!AR156&gt;0,'Feuille de Saisie'!AR156,"")</f>
        <v/>
      </c>
      <c r="I165" s="25"/>
      <c r="J165" s="26"/>
      <c r="K165" s="27" t="str">
        <f>'Feuille de Saisie'!X156</f>
        <v xml:space="preserve"> </v>
      </c>
      <c r="L165" s="27" t="str">
        <f>'Feuille de Saisie'!Y156</f>
        <v xml:space="preserve"> </v>
      </c>
      <c r="M165" s="27" t="str">
        <f>'Feuille de Saisie'!Z156</f>
        <v xml:space="preserve"> </v>
      </c>
      <c r="N165" s="27" t="str">
        <f>'Feuille de Saisie'!AA156</f>
        <v>m.t</v>
      </c>
      <c r="O165" s="27" t="str">
        <f>'Feuille de Saisie'!AB156</f>
        <v xml:space="preserve"> </v>
      </c>
      <c r="P165" s="27" t="str">
        <f>'Feuille de Saisie'!AC156</f>
        <v xml:space="preserve"> </v>
      </c>
      <c r="Q165" s="29"/>
    </row>
    <row r="166" spans="1:17" ht="15" x14ac:dyDescent="0.25">
      <c r="A166" s="22">
        <f>'Feuille de Saisie'!A157</f>
        <v>150</v>
      </c>
      <c r="B166" s="23" t="str">
        <f>IF('Feuille de Saisie'!D157&gt;0,'Feuille de Saisie'!D157,"")</f>
        <v/>
      </c>
      <c r="C166" s="24" t="str">
        <f>IF('Feuille de Saisie'!AN157&gt;0,'Feuille de Saisie'!AN157,"")</f>
        <v/>
      </c>
      <c r="D166" s="24" t="str">
        <f>IF('Feuille de Saisie'!AO157&gt;0,'Feuille de Saisie'!AO157,"")</f>
        <v/>
      </c>
      <c r="E166" s="20" t="str">
        <f>IF('Feuille de Saisie'!AP157&gt;0,'Feuille de Saisie'!AP157,"")</f>
        <v/>
      </c>
      <c r="F166" s="21" t="str">
        <f>IF('Feuille de Saisie'!AQ157&gt;0,'Feuille de Saisie'!AQ157,"")</f>
        <v/>
      </c>
      <c r="G166" s="191" t="str">
        <f>IF('Feuille de Saisie'!AS157&gt;0,'Feuille de Saisie'!AS157,"")</f>
        <v/>
      </c>
      <c r="H166" s="194" t="str">
        <f>IF('Feuille de Saisie'!AR157&gt;0,'Feuille de Saisie'!AR157,"")</f>
        <v/>
      </c>
      <c r="I166" s="25"/>
      <c r="J166" s="26"/>
      <c r="K166" s="27" t="str">
        <f>'Feuille de Saisie'!X157</f>
        <v xml:space="preserve"> </v>
      </c>
      <c r="L166" s="27" t="str">
        <f>'Feuille de Saisie'!Y157</f>
        <v xml:space="preserve"> </v>
      </c>
      <c r="M166" s="27" t="str">
        <f>'Feuille de Saisie'!Z157</f>
        <v xml:space="preserve"> </v>
      </c>
      <c r="N166" s="27" t="str">
        <f>'Feuille de Saisie'!AA157</f>
        <v>m.t</v>
      </c>
      <c r="O166" s="27" t="str">
        <f>'Feuille de Saisie'!AB157</f>
        <v xml:space="preserve"> </v>
      </c>
      <c r="P166" s="27" t="str">
        <f>'Feuille de Saisie'!AC157</f>
        <v xml:space="preserve"> </v>
      </c>
      <c r="Q166" s="29"/>
    </row>
    <row r="167" spans="1:17" ht="15" x14ac:dyDescent="0.25">
      <c r="A167" s="22">
        <f>'Feuille de Saisie'!A158</f>
        <v>151</v>
      </c>
      <c r="B167" s="23" t="str">
        <f>IF('Feuille de Saisie'!D158&gt;0,'Feuille de Saisie'!D158,"")</f>
        <v/>
      </c>
      <c r="C167" s="24" t="str">
        <f>IF('Feuille de Saisie'!AN158&gt;0,'Feuille de Saisie'!AN158,"")</f>
        <v/>
      </c>
      <c r="D167" s="24" t="str">
        <f>IF('Feuille de Saisie'!AO158&gt;0,'Feuille de Saisie'!AO158,"")</f>
        <v/>
      </c>
      <c r="E167" s="20" t="str">
        <f>IF('Feuille de Saisie'!AP158&gt;0,'Feuille de Saisie'!AP158,"")</f>
        <v/>
      </c>
      <c r="F167" s="21" t="str">
        <f>IF('Feuille de Saisie'!AQ158&gt;0,'Feuille de Saisie'!AQ158,"")</f>
        <v/>
      </c>
      <c r="G167" s="191" t="str">
        <f>IF('Feuille de Saisie'!AS158&gt;0,'Feuille de Saisie'!AS158,"")</f>
        <v/>
      </c>
      <c r="H167" s="194" t="str">
        <f>IF('Feuille de Saisie'!AR158&gt;0,'Feuille de Saisie'!AR158,"")</f>
        <v/>
      </c>
      <c r="I167" s="25"/>
      <c r="J167" s="26"/>
      <c r="K167" s="27" t="str">
        <f>'Feuille de Saisie'!X158</f>
        <v xml:space="preserve"> </v>
      </c>
      <c r="L167" s="27" t="str">
        <f>'Feuille de Saisie'!Y158</f>
        <v xml:space="preserve"> </v>
      </c>
      <c r="M167" s="27" t="str">
        <f>'Feuille de Saisie'!Z158</f>
        <v xml:space="preserve"> </v>
      </c>
      <c r="N167" s="27" t="str">
        <f>'Feuille de Saisie'!AA158</f>
        <v>m.t</v>
      </c>
      <c r="O167" s="27" t="str">
        <f>'Feuille de Saisie'!AB158</f>
        <v xml:space="preserve"> </v>
      </c>
      <c r="P167" s="27" t="str">
        <f>'Feuille de Saisie'!AC158</f>
        <v xml:space="preserve"> </v>
      </c>
      <c r="Q167" s="29"/>
    </row>
    <row r="168" spans="1:17" ht="15" x14ac:dyDescent="0.25">
      <c r="A168" s="22">
        <f>'Feuille de Saisie'!A159</f>
        <v>152</v>
      </c>
      <c r="B168" s="23" t="str">
        <f>IF('Feuille de Saisie'!D159&gt;0,'Feuille de Saisie'!D159,"")</f>
        <v/>
      </c>
      <c r="C168" s="24" t="str">
        <f>IF('Feuille de Saisie'!AN159&gt;0,'Feuille de Saisie'!AN159,"")</f>
        <v/>
      </c>
      <c r="D168" s="24" t="str">
        <f>IF('Feuille de Saisie'!AO159&gt;0,'Feuille de Saisie'!AO159,"")</f>
        <v/>
      </c>
      <c r="E168" s="20" t="str">
        <f>IF('Feuille de Saisie'!AP159&gt;0,'Feuille de Saisie'!AP159,"")</f>
        <v/>
      </c>
      <c r="F168" s="21" t="str">
        <f>IF('Feuille de Saisie'!AQ159&gt;0,'Feuille de Saisie'!AQ159,"")</f>
        <v/>
      </c>
      <c r="G168" s="191" t="str">
        <f>IF('Feuille de Saisie'!AS159&gt;0,'Feuille de Saisie'!AS159,"")</f>
        <v/>
      </c>
      <c r="H168" s="194" t="str">
        <f>IF('Feuille de Saisie'!AR159&gt;0,'Feuille de Saisie'!AR159,"")</f>
        <v/>
      </c>
      <c r="I168" s="25"/>
      <c r="J168" s="26"/>
      <c r="K168" s="27" t="str">
        <f>'Feuille de Saisie'!X159</f>
        <v xml:space="preserve"> </v>
      </c>
      <c r="L168" s="27" t="str">
        <f>'Feuille de Saisie'!Y159</f>
        <v xml:space="preserve"> </v>
      </c>
      <c r="M168" s="27" t="str">
        <f>'Feuille de Saisie'!Z159</f>
        <v xml:space="preserve"> </v>
      </c>
      <c r="N168" s="27" t="str">
        <f>'Feuille de Saisie'!AA159</f>
        <v>m.t</v>
      </c>
      <c r="O168" s="27" t="str">
        <f>'Feuille de Saisie'!AB159</f>
        <v xml:space="preserve"> </v>
      </c>
      <c r="P168" s="27" t="str">
        <f>'Feuille de Saisie'!AC159</f>
        <v xml:space="preserve"> </v>
      </c>
      <c r="Q168" s="29"/>
    </row>
    <row r="169" spans="1:17" ht="15" x14ac:dyDescent="0.25">
      <c r="A169" s="22">
        <f>'Feuille de Saisie'!A160</f>
        <v>153</v>
      </c>
      <c r="B169" s="23" t="str">
        <f>IF('Feuille de Saisie'!D160&gt;0,'Feuille de Saisie'!D160,"")</f>
        <v/>
      </c>
      <c r="C169" s="24" t="str">
        <f>IF('Feuille de Saisie'!AN160&gt;0,'Feuille de Saisie'!AN160,"")</f>
        <v/>
      </c>
      <c r="D169" s="24" t="str">
        <f>IF('Feuille de Saisie'!AO160&gt;0,'Feuille de Saisie'!AO160,"")</f>
        <v/>
      </c>
      <c r="E169" s="20" t="str">
        <f>IF('Feuille de Saisie'!AP160&gt;0,'Feuille de Saisie'!AP160,"")</f>
        <v/>
      </c>
      <c r="F169" s="21" t="str">
        <f>IF('Feuille de Saisie'!AQ160&gt;0,'Feuille de Saisie'!AQ160,"")</f>
        <v/>
      </c>
      <c r="G169" s="191" t="str">
        <f>IF('Feuille de Saisie'!AS160&gt;0,'Feuille de Saisie'!AS160,"")</f>
        <v/>
      </c>
      <c r="H169" s="194" t="str">
        <f>IF('Feuille de Saisie'!AR160&gt;0,'Feuille de Saisie'!AR160,"")</f>
        <v/>
      </c>
      <c r="I169" s="25"/>
      <c r="J169" s="26"/>
      <c r="K169" s="27" t="str">
        <f>'Feuille de Saisie'!X160</f>
        <v xml:space="preserve"> </v>
      </c>
      <c r="L169" s="27" t="str">
        <f>'Feuille de Saisie'!Y160</f>
        <v xml:space="preserve"> </v>
      </c>
      <c r="M169" s="27" t="str">
        <f>'Feuille de Saisie'!Z160</f>
        <v xml:space="preserve"> </v>
      </c>
      <c r="N169" s="27" t="str">
        <f>'Feuille de Saisie'!AA160</f>
        <v>m.t</v>
      </c>
      <c r="O169" s="27" t="str">
        <f>'Feuille de Saisie'!AB160</f>
        <v xml:space="preserve"> </v>
      </c>
      <c r="P169" s="27" t="str">
        <f>'Feuille de Saisie'!AC160</f>
        <v xml:space="preserve"> </v>
      </c>
      <c r="Q169" s="29"/>
    </row>
    <row r="170" spans="1:17" ht="15" x14ac:dyDescent="0.25">
      <c r="A170" s="22">
        <f>'Feuille de Saisie'!A161</f>
        <v>154</v>
      </c>
      <c r="B170" s="23" t="str">
        <f>IF('Feuille de Saisie'!D161&gt;0,'Feuille de Saisie'!D161,"")</f>
        <v/>
      </c>
      <c r="C170" s="24" t="str">
        <f>IF('Feuille de Saisie'!AN161&gt;0,'Feuille de Saisie'!AN161,"")</f>
        <v/>
      </c>
      <c r="D170" s="24" t="str">
        <f>IF('Feuille de Saisie'!AO161&gt;0,'Feuille de Saisie'!AO161,"")</f>
        <v/>
      </c>
      <c r="E170" s="20" t="str">
        <f>IF('Feuille de Saisie'!AP161&gt;0,'Feuille de Saisie'!AP161,"")</f>
        <v/>
      </c>
      <c r="F170" s="21" t="str">
        <f>IF('Feuille de Saisie'!AQ161&gt;0,'Feuille de Saisie'!AQ161,"")</f>
        <v/>
      </c>
      <c r="G170" s="191" t="str">
        <f>IF('Feuille de Saisie'!AS161&gt;0,'Feuille de Saisie'!AS161,"")</f>
        <v/>
      </c>
      <c r="H170" s="194" t="str">
        <f>IF('Feuille de Saisie'!AR161&gt;0,'Feuille de Saisie'!AR161,"")</f>
        <v/>
      </c>
      <c r="I170" s="25"/>
      <c r="J170" s="26"/>
      <c r="K170" s="27" t="str">
        <f>'Feuille de Saisie'!X161</f>
        <v xml:space="preserve"> </v>
      </c>
      <c r="L170" s="27" t="str">
        <f>'Feuille de Saisie'!Y161</f>
        <v xml:space="preserve"> </v>
      </c>
      <c r="M170" s="27" t="str">
        <f>'Feuille de Saisie'!Z161</f>
        <v xml:space="preserve"> </v>
      </c>
      <c r="N170" s="27" t="str">
        <f>'Feuille de Saisie'!AA161</f>
        <v>m.t</v>
      </c>
      <c r="O170" s="27" t="str">
        <f>'Feuille de Saisie'!AB161</f>
        <v xml:space="preserve"> </v>
      </c>
      <c r="P170" s="27" t="str">
        <f>'Feuille de Saisie'!AC161</f>
        <v xml:space="preserve"> </v>
      </c>
      <c r="Q170" s="29"/>
    </row>
    <row r="171" spans="1:17" ht="15" x14ac:dyDescent="0.25">
      <c r="A171" s="22">
        <f>'Feuille de Saisie'!A162</f>
        <v>155</v>
      </c>
      <c r="B171" s="23" t="str">
        <f>IF('Feuille de Saisie'!D162&gt;0,'Feuille de Saisie'!D162,"")</f>
        <v/>
      </c>
      <c r="C171" s="24" t="str">
        <f>IF('Feuille de Saisie'!AN162&gt;0,'Feuille de Saisie'!AN162,"")</f>
        <v/>
      </c>
      <c r="D171" s="24" t="str">
        <f>IF('Feuille de Saisie'!AO162&gt;0,'Feuille de Saisie'!AO162,"")</f>
        <v/>
      </c>
      <c r="E171" s="20" t="str">
        <f>IF('Feuille de Saisie'!AP162&gt;0,'Feuille de Saisie'!AP162,"")</f>
        <v/>
      </c>
      <c r="F171" s="21" t="str">
        <f>IF('Feuille de Saisie'!AQ162&gt;0,'Feuille de Saisie'!AQ162,"")</f>
        <v/>
      </c>
      <c r="G171" s="191" t="str">
        <f>IF('Feuille de Saisie'!AS162&gt;0,'Feuille de Saisie'!AS162,"")</f>
        <v/>
      </c>
      <c r="H171" s="194" t="str">
        <f>IF('Feuille de Saisie'!AR162&gt;0,'Feuille de Saisie'!AR162,"")</f>
        <v/>
      </c>
      <c r="I171" s="25"/>
      <c r="J171" s="26"/>
      <c r="K171" s="27" t="str">
        <f>'Feuille de Saisie'!X162</f>
        <v xml:space="preserve"> </v>
      </c>
      <c r="L171" s="27" t="str">
        <f>'Feuille de Saisie'!Y162</f>
        <v xml:space="preserve"> </v>
      </c>
      <c r="M171" s="27" t="str">
        <f>'Feuille de Saisie'!Z162</f>
        <v xml:space="preserve"> </v>
      </c>
      <c r="N171" s="27" t="str">
        <f>'Feuille de Saisie'!AA162</f>
        <v>m.t</v>
      </c>
      <c r="O171" s="27" t="str">
        <f>'Feuille de Saisie'!AB162</f>
        <v xml:space="preserve"> </v>
      </c>
      <c r="P171" s="27" t="str">
        <f>'Feuille de Saisie'!AC162</f>
        <v xml:space="preserve"> </v>
      </c>
      <c r="Q171" s="29"/>
    </row>
    <row r="172" spans="1:17" ht="15" x14ac:dyDescent="0.25">
      <c r="A172" s="22">
        <f>'Feuille de Saisie'!A163</f>
        <v>156</v>
      </c>
      <c r="B172" s="23" t="str">
        <f>IF('Feuille de Saisie'!D163&gt;0,'Feuille de Saisie'!D163,"")</f>
        <v/>
      </c>
      <c r="C172" s="24" t="str">
        <f>IF('Feuille de Saisie'!AN163&gt;0,'Feuille de Saisie'!AN163,"")</f>
        <v/>
      </c>
      <c r="D172" s="24" t="str">
        <f>IF('Feuille de Saisie'!AO163&gt;0,'Feuille de Saisie'!AO163,"")</f>
        <v/>
      </c>
      <c r="E172" s="20" t="str">
        <f>IF('Feuille de Saisie'!AP163&gt;0,'Feuille de Saisie'!AP163,"")</f>
        <v/>
      </c>
      <c r="F172" s="21" t="str">
        <f>IF('Feuille de Saisie'!AQ163&gt;0,'Feuille de Saisie'!AQ163,"")</f>
        <v/>
      </c>
      <c r="G172" s="191" t="str">
        <f>IF('Feuille de Saisie'!AS163&gt;0,'Feuille de Saisie'!AS163,"")</f>
        <v/>
      </c>
      <c r="H172" s="194" t="str">
        <f>IF('Feuille de Saisie'!AR163&gt;0,'Feuille de Saisie'!AR163,"")</f>
        <v/>
      </c>
      <c r="I172" s="25"/>
      <c r="J172" s="26"/>
      <c r="K172" s="27" t="str">
        <f>'Feuille de Saisie'!X163</f>
        <v xml:space="preserve"> </v>
      </c>
      <c r="L172" s="27" t="str">
        <f>'Feuille de Saisie'!Y163</f>
        <v xml:space="preserve"> </v>
      </c>
      <c r="M172" s="27" t="str">
        <f>'Feuille de Saisie'!Z163</f>
        <v xml:space="preserve"> </v>
      </c>
      <c r="N172" s="27" t="str">
        <f>'Feuille de Saisie'!AA163</f>
        <v>m.t</v>
      </c>
      <c r="O172" s="27" t="str">
        <f>'Feuille de Saisie'!AB163</f>
        <v xml:space="preserve"> </v>
      </c>
      <c r="P172" s="27" t="str">
        <f>'Feuille de Saisie'!AC163</f>
        <v xml:space="preserve"> </v>
      </c>
      <c r="Q172" s="29"/>
    </row>
    <row r="173" spans="1:17" ht="15" x14ac:dyDescent="0.25">
      <c r="A173" s="22">
        <f>'Feuille de Saisie'!A164</f>
        <v>157</v>
      </c>
      <c r="B173" s="23" t="str">
        <f>IF('Feuille de Saisie'!D164&gt;0,'Feuille de Saisie'!D164,"")</f>
        <v/>
      </c>
      <c r="C173" s="24" t="str">
        <f>IF('Feuille de Saisie'!AN164&gt;0,'Feuille de Saisie'!AN164,"")</f>
        <v/>
      </c>
      <c r="D173" s="24" t="str">
        <f>IF('Feuille de Saisie'!AO164&gt;0,'Feuille de Saisie'!AO164,"")</f>
        <v/>
      </c>
      <c r="E173" s="20" t="str">
        <f>IF('Feuille de Saisie'!AP164&gt;0,'Feuille de Saisie'!AP164,"")</f>
        <v/>
      </c>
      <c r="F173" s="21" t="str">
        <f>IF('Feuille de Saisie'!AQ164&gt;0,'Feuille de Saisie'!AQ164,"")</f>
        <v/>
      </c>
      <c r="G173" s="191" t="str">
        <f>IF('Feuille de Saisie'!AS164&gt;0,'Feuille de Saisie'!AS164,"")</f>
        <v/>
      </c>
      <c r="H173" s="194" t="str">
        <f>IF('Feuille de Saisie'!AR164&gt;0,'Feuille de Saisie'!AR164,"")</f>
        <v/>
      </c>
      <c r="I173" s="25"/>
      <c r="J173" s="26"/>
      <c r="K173" s="27" t="str">
        <f>'Feuille de Saisie'!X164</f>
        <v xml:space="preserve"> </v>
      </c>
      <c r="L173" s="27" t="str">
        <f>'Feuille de Saisie'!Y164</f>
        <v xml:space="preserve"> </v>
      </c>
      <c r="M173" s="27" t="str">
        <f>'Feuille de Saisie'!Z164</f>
        <v xml:space="preserve"> </v>
      </c>
      <c r="N173" s="27" t="str">
        <f>'Feuille de Saisie'!AA164</f>
        <v>m.t</v>
      </c>
      <c r="O173" s="27" t="str">
        <f>'Feuille de Saisie'!AB164</f>
        <v xml:space="preserve"> </v>
      </c>
      <c r="P173" s="27" t="str">
        <f>'Feuille de Saisie'!AC164</f>
        <v xml:space="preserve"> </v>
      </c>
      <c r="Q173" s="29"/>
    </row>
    <row r="174" spans="1:17" ht="15" x14ac:dyDescent="0.25">
      <c r="A174" s="22">
        <f>'Feuille de Saisie'!A165</f>
        <v>158</v>
      </c>
      <c r="B174" s="23" t="str">
        <f>IF('Feuille de Saisie'!D165&gt;0,'Feuille de Saisie'!D165,"")</f>
        <v/>
      </c>
      <c r="C174" s="24" t="str">
        <f>IF('Feuille de Saisie'!AN165&gt;0,'Feuille de Saisie'!AN165,"")</f>
        <v/>
      </c>
      <c r="D174" s="24" t="str">
        <f>IF('Feuille de Saisie'!AO165&gt;0,'Feuille de Saisie'!AO165,"")</f>
        <v/>
      </c>
      <c r="E174" s="20" t="str">
        <f>IF('Feuille de Saisie'!AP165&gt;0,'Feuille de Saisie'!AP165,"")</f>
        <v/>
      </c>
      <c r="F174" s="21" t="str">
        <f>IF('Feuille de Saisie'!AQ165&gt;0,'Feuille de Saisie'!AQ165,"")</f>
        <v/>
      </c>
      <c r="G174" s="191" t="str">
        <f>IF('Feuille de Saisie'!AS165&gt;0,'Feuille de Saisie'!AS165,"")</f>
        <v/>
      </c>
      <c r="H174" s="194" t="str">
        <f>IF('Feuille de Saisie'!AR165&gt;0,'Feuille de Saisie'!AR165,"")</f>
        <v/>
      </c>
      <c r="I174" s="25"/>
      <c r="J174" s="26"/>
      <c r="K174" s="27" t="str">
        <f>'Feuille de Saisie'!X165</f>
        <v xml:space="preserve"> </v>
      </c>
      <c r="L174" s="27" t="str">
        <f>'Feuille de Saisie'!Y165</f>
        <v xml:space="preserve"> </v>
      </c>
      <c r="M174" s="27" t="str">
        <f>'Feuille de Saisie'!Z165</f>
        <v xml:space="preserve"> </v>
      </c>
      <c r="N174" s="27" t="str">
        <f>'Feuille de Saisie'!AA165</f>
        <v>m.t</v>
      </c>
      <c r="O174" s="27" t="str">
        <f>'Feuille de Saisie'!AB165</f>
        <v xml:space="preserve"> </v>
      </c>
      <c r="P174" s="27" t="str">
        <f>'Feuille de Saisie'!AC165</f>
        <v xml:space="preserve"> </v>
      </c>
      <c r="Q174" s="29"/>
    </row>
    <row r="175" spans="1:17" ht="15" x14ac:dyDescent="0.25">
      <c r="A175" s="22">
        <f>'Feuille de Saisie'!A166</f>
        <v>159</v>
      </c>
      <c r="B175" s="23" t="str">
        <f>IF('Feuille de Saisie'!D166&gt;0,'Feuille de Saisie'!D166,"")</f>
        <v/>
      </c>
      <c r="C175" s="24" t="str">
        <f>IF('Feuille de Saisie'!AN166&gt;0,'Feuille de Saisie'!AN166,"")</f>
        <v/>
      </c>
      <c r="D175" s="24" t="str">
        <f>IF('Feuille de Saisie'!AO166&gt;0,'Feuille de Saisie'!AO166,"")</f>
        <v/>
      </c>
      <c r="E175" s="20" t="str">
        <f>IF('Feuille de Saisie'!AP166&gt;0,'Feuille de Saisie'!AP166,"")</f>
        <v/>
      </c>
      <c r="F175" s="21" t="str">
        <f>IF('Feuille de Saisie'!AQ166&gt;0,'Feuille de Saisie'!AQ166,"")</f>
        <v/>
      </c>
      <c r="G175" s="191" t="str">
        <f>IF('Feuille de Saisie'!AS166&gt;0,'Feuille de Saisie'!AS166,"")</f>
        <v/>
      </c>
      <c r="H175" s="194" t="str">
        <f>IF('Feuille de Saisie'!AR166&gt;0,'Feuille de Saisie'!AR166,"")</f>
        <v/>
      </c>
      <c r="I175" s="25"/>
      <c r="J175" s="26"/>
      <c r="K175" s="27" t="str">
        <f>'Feuille de Saisie'!X166</f>
        <v xml:space="preserve"> </v>
      </c>
      <c r="L175" s="27" t="str">
        <f>'Feuille de Saisie'!Y166</f>
        <v xml:space="preserve"> </v>
      </c>
      <c r="M175" s="27" t="str">
        <f>'Feuille de Saisie'!Z166</f>
        <v xml:space="preserve"> </v>
      </c>
      <c r="N175" s="27" t="str">
        <f>'Feuille de Saisie'!AA166</f>
        <v>m.t</v>
      </c>
      <c r="O175" s="27" t="str">
        <f>'Feuille de Saisie'!AB166</f>
        <v xml:space="preserve"> </v>
      </c>
      <c r="P175" s="27" t="str">
        <f>'Feuille de Saisie'!AC166</f>
        <v xml:space="preserve"> </v>
      </c>
      <c r="Q175" s="29"/>
    </row>
    <row r="176" spans="1:17" ht="15" x14ac:dyDescent="0.25">
      <c r="A176" s="22">
        <f>'Feuille de Saisie'!A167</f>
        <v>160</v>
      </c>
      <c r="B176" s="23" t="str">
        <f>IF('Feuille de Saisie'!D167&gt;0,'Feuille de Saisie'!D167,"")</f>
        <v/>
      </c>
      <c r="C176" s="24" t="str">
        <f>IF('Feuille de Saisie'!AN167&gt;0,'Feuille de Saisie'!AN167,"")</f>
        <v/>
      </c>
      <c r="D176" s="24" t="str">
        <f>IF('Feuille de Saisie'!AO167&gt;0,'Feuille de Saisie'!AO167,"")</f>
        <v/>
      </c>
      <c r="E176" s="20" t="str">
        <f>IF('Feuille de Saisie'!AP167&gt;0,'Feuille de Saisie'!AP167,"")</f>
        <v/>
      </c>
      <c r="F176" s="21" t="str">
        <f>IF('Feuille de Saisie'!AQ167&gt;0,'Feuille de Saisie'!AQ167,"")</f>
        <v/>
      </c>
      <c r="G176" s="191" t="str">
        <f>IF('Feuille de Saisie'!AS167&gt;0,'Feuille de Saisie'!AS167,"")</f>
        <v/>
      </c>
      <c r="H176" s="194" t="str">
        <f>IF('Feuille de Saisie'!AR167&gt;0,'Feuille de Saisie'!AR167,"")</f>
        <v/>
      </c>
      <c r="I176" s="25"/>
      <c r="J176" s="26"/>
      <c r="K176" s="27" t="str">
        <f>'Feuille de Saisie'!X167</f>
        <v xml:space="preserve"> </v>
      </c>
      <c r="L176" s="27" t="str">
        <f>'Feuille de Saisie'!Y167</f>
        <v xml:space="preserve"> </v>
      </c>
      <c r="M176" s="27" t="str">
        <f>'Feuille de Saisie'!Z167</f>
        <v xml:space="preserve"> </v>
      </c>
      <c r="N176" s="27" t="str">
        <f>'Feuille de Saisie'!AA167</f>
        <v>m.t</v>
      </c>
      <c r="O176" s="27" t="str">
        <f>'Feuille de Saisie'!AB167</f>
        <v xml:space="preserve"> </v>
      </c>
      <c r="P176" s="27" t="str">
        <f>'Feuille de Saisie'!AC167</f>
        <v xml:space="preserve"> </v>
      </c>
      <c r="Q176" s="29"/>
    </row>
    <row r="177" spans="1:17" ht="15" x14ac:dyDescent="0.25">
      <c r="A177" s="22">
        <f>'Feuille de Saisie'!A168</f>
        <v>161</v>
      </c>
      <c r="B177" s="23" t="str">
        <f>IF('Feuille de Saisie'!D168&gt;0,'Feuille de Saisie'!D168,"")</f>
        <v/>
      </c>
      <c r="C177" s="24" t="str">
        <f>IF('Feuille de Saisie'!AN168&gt;0,'Feuille de Saisie'!AN168,"")</f>
        <v/>
      </c>
      <c r="D177" s="24" t="str">
        <f>IF('Feuille de Saisie'!AO168&gt;0,'Feuille de Saisie'!AO168,"")</f>
        <v/>
      </c>
      <c r="E177" s="20" t="str">
        <f>IF('Feuille de Saisie'!AP168&gt;0,'Feuille de Saisie'!AP168,"")</f>
        <v/>
      </c>
      <c r="F177" s="21" t="str">
        <f>IF('Feuille de Saisie'!AQ168&gt;0,'Feuille de Saisie'!AQ168,"")</f>
        <v/>
      </c>
      <c r="G177" s="191" t="str">
        <f>IF('Feuille de Saisie'!AS168&gt;0,'Feuille de Saisie'!AS168,"")</f>
        <v/>
      </c>
      <c r="H177" s="194" t="str">
        <f>IF('Feuille de Saisie'!AR168&gt;0,'Feuille de Saisie'!AR168,"")</f>
        <v/>
      </c>
      <c r="I177" s="25"/>
      <c r="J177" s="26"/>
      <c r="K177" s="27" t="str">
        <f>'Feuille de Saisie'!X168</f>
        <v xml:space="preserve"> </v>
      </c>
      <c r="L177" s="27" t="str">
        <f>'Feuille de Saisie'!Y168</f>
        <v xml:space="preserve"> </v>
      </c>
      <c r="M177" s="27" t="str">
        <f>'Feuille de Saisie'!Z168</f>
        <v xml:space="preserve"> </v>
      </c>
      <c r="N177" s="27" t="str">
        <f>'Feuille de Saisie'!AA168</f>
        <v>m.t</v>
      </c>
      <c r="O177" s="27" t="str">
        <f>'Feuille de Saisie'!AB168</f>
        <v xml:space="preserve"> </v>
      </c>
      <c r="P177" s="27" t="str">
        <f>'Feuille de Saisie'!AC168</f>
        <v xml:space="preserve"> </v>
      </c>
      <c r="Q177" s="29"/>
    </row>
    <row r="178" spans="1:17" ht="15" x14ac:dyDescent="0.25">
      <c r="A178" s="22">
        <f>'Feuille de Saisie'!A169</f>
        <v>162</v>
      </c>
      <c r="B178" s="23" t="str">
        <f>IF('Feuille de Saisie'!D169&gt;0,'Feuille de Saisie'!D169,"")</f>
        <v/>
      </c>
      <c r="C178" s="24" t="str">
        <f>IF('Feuille de Saisie'!AN169&gt;0,'Feuille de Saisie'!AN169,"")</f>
        <v/>
      </c>
      <c r="D178" s="24" t="str">
        <f>IF('Feuille de Saisie'!AO169&gt;0,'Feuille de Saisie'!AO169,"")</f>
        <v/>
      </c>
      <c r="E178" s="20" t="str">
        <f>IF('Feuille de Saisie'!AP169&gt;0,'Feuille de Saisie'!AP169,"")</f>
        <v/>
      </c>
      <c r="F178" s="21" t="str">
        <f>IF('Feuille de Saisie'!AQ169&gt;0,'Feuille de Saisie'!AQ169,"")</f>
        <v/>
      </c>
      <c r="G178" s="191" t="str">
        <f>IF('Feuille de Saisie'!AS169&gt;0,'Feuille de Saisie'!AS169,"")</f>
        <v/>
      </c>
      <c r="H178" s="194" t="str">
        <f>IF('Feuille de Saisie'!AR169&gt;0,'Feuille de Saisie'!AR169,"")</f>
        <v/>
      </c>
      <c r="I178" s="25"/>
      <c r="J178" s="26"/>
      <c r="K178" s="27" t="str">
        <f>'Feuille de Saisie'!X169</f>
        <v xml:space="preserve"> </v>
      </c>
      <c r="L178" s="27" t="str">
        <f>'Feuille de Saisie'!Y169</f>
        <v xml:space="preserve"> </v>
      </c>
      <c r="M178" s="27" t="str">
        <f>'Feuille de Saisie'!Z169</f>
        <v xml:space="preserve"> </v>
      </c>
      <c r="N178" s="27" t="str">
        <f>'Feuille de Saisie'!AA169</f>
        <v>m.t</v>
      </c>
      <c r="O178" s="27" t="str">
        <f>'Feuille de Saisie'!AB169</f>
        <v xml:space="preserve"> </v>
      </c>
      <c r="P178" s="27" t="str">
        <f>'Feuille de Saisie'!AC169</f>
        <v xml:space="preserve"> </v>
      </c>
      <c r="Q178" s="29"/>
    </row>
    <row r="179" spans="1:17" ht="15" x14ac:dyDescent="0.25">
      <c r="A179" s="22">
        <f>'Feuille de Saisie'!A170</f>
        <v>163</v>
      </c>
      <c r="B179" s="23" t="str">
        <f>IF('Feuille de Saisie'!D170&gt;0,'Feuille de Saisie'!D170,"")</f>
        <v/>
      </c>
      <c r="C179" s="24" t="str">
        <f>IF('Feuille de Saisie'!AN170&gt;0,'Feuille de Saisie'!AN170,"")</f>
        <v/>
      </c>
      <c r="D179" s="24" t="str">
        <f>IF('Feuille de Saisie'!AO170&gt;0,'Feuille de Saisie'!AO170,"")</f>
        <v/>
      </c>
      <c r="E179" s="20" t="str">
        <f>IF('Feuille de Saisie'!AP170&gt;0,'Feuille de Saisie'!AP170,"")</f>
        <v/>
      </c>
      <c r="F179" s="21" t="str">
        <f>IF('Feuille de Saisie'!AQ170&gt;0,'Feuille de Saisie'!AQ170,"")</f>
        <v/>
      </c>
      <c r="G179" s="191" t="str">
        <f>IF('Feuille de Saisie'!AS170&gt;0,'Feuille de Saisie'!AS170,"")</f>
        <v/>
      </c>
      <c r="H179" s="194" t="str">
        <f>IF('Feuille de Saisie'!AR170&gt;0,'Feuille de Saisie'!AR170,"")</f>
        <v/>
      </c>
      <c r="I179" s="25"/>
      <c r="J179" s="26"/>
      <c r="K179" s="27" t="str">
        <f>'Feuille de Saisie'!X170</f>
        <v xml:space="preserve"> </v>
      </c>
      <c r="L179" s="27" t="str">
        <f>'Feuille de Saisie'!Y170</f>
        <v xml:space="preserve"> </v>
      </c>
      <c r="M179" s="27" t="str">
        <f>'Feuille de Saisie'!Z170</f>
        <v xml:space="preserve"> </v>
      </c>
      <c r="N179" s="27" t="str">
        <f>'Feuille de Saisie'!AA170</f>
        <v>m.t</v>
      </c>
      <c r="O179" s="27" t="str">
        <f>'Feuille de Saisie'!AB170</f>
        <v xml:space="preserve"> </v>
      </c>
      <c r="P179" s="27" t="str">
        <f>'Feuille de Saisie'!AC170</f>
        <v xml:space="preserve"> </v>
      </c>
      <c r="Q179" s="29"/>
    </row>
    <row r="180" spans="1:17" ht="15" x14ac:dyDescent="0.25">
      <c r="A180" s="22">
        <f>'Feuille de Saisie'!A171</f>
        <v>164</v>
      </c>
      <c r="B180" s="23" t="str">
        <f>IF('Feuille de Saisie'!D171&gt;0,'Feuille de Saisie'!D171,"")</f>
        <v/>
      </c>
      <c r="C180" s="24" t="str">
        <f>IF('Feuille de Saisie'!AN171&gt;0,'Feuille de Saisie'!AN171,"")</f>
        <v/>
      </c>
      <c r="D180" s="24" t="str">
        <f>IF('Feuille de Saisie'!AO171&gt;0,'Feuille de Saisie'!AO171,"")</f>
        <v/>
      </c>
      <c r="E180" s="20" t="str">
        <f>IF('Feuille de Saisie'!AP171&gt;0,'Feuille de Saisie'!AP171,"")</f>
        <v/>
      </c>
      <c r="F180" s="21" t="str">
        <f>IF('Feuille de Saisie'!AQ171&gt;0,'Feuille de Saisie'!AQ171,"")</f>
        <v/>
      </c>
      <c r="G180" s="191" t="str">
        <f>IF('Feuille de Saisie'!AS171&gt;0,'Feuille de Saisie'!AS171,"")</f>
        <v/>
      </c>
      <c r="H180" s="194" t="str">
        <f>IF('Feuille de Saisie'!AR171&gt;0,'Feuille de Saisie'!AR171,"")</f>
        <v/>
      </c>
      <c r="I180" s="25"/>
      <c r="J180" s="26"/>
      <c r="K180" s="27" t="str">
        <f>'Feuille de Saisie'!X171</f>
        <v xml:space="preserve"> </v>
      </c>
      <c r="L180" s="27" t="str">
        <f>'Feuille de Saisie'!Y171</f>
        <v xml:space="preserve"> </v>
      </c>
      <c r="M180" s="27" t="str">
        <f>'Feuille de Saisie'!Z171</f>
        <v xml:space="preserve"> </v>
      </c>
      <c r="N180" s="27" t="str">
        <f>'Feuille de Saisie'!AA171</f>
        <v>m.t</v>
      </c>
      <c r="O180" s="27" t="str">
        <f>'Feuille de Saisie'!AB171</f>
        <v xml:space="preserve"> </v>
      </c>
      <c r="P180" s="27" t="str">
        <f>'Feuille de Saisie'!AC171</f>
        <v xml:space="preserve"> </v>
      </c>
      <c r="Q180" s="29"/>
    </row>
    <row r="181" spans="1:17" ht="15" x14ac:dyDescent="0.25">
      <c r="A181" s="22">
        <f>'Feuille de Saisie'!A172</f>
        <v>165</v>
      </c>
      <c r="B181" s="23" t="str">
        <f>IF('Feuille de Saisie'!D172&gt;0,'Feuille de Saisie'!D172,"")</f>
        <v/>
      </c>
      <c r="C181" s="24" t="str">
        <f>IF('Feuille de Saisie'!AN172&gt;0,'Feuille de Saisie'!AN172,"")</f>
        <v/>
      </c>
      <c r="D181" s="24" t="str">
        <f>IF('Feuille de Saisie'!AO172&gt;0,'Feuille de Saisie'!AO172,"")</f>
        <v/>
      </c>
      <c r="E181" s="20" t="str">
        <f>IF('Feuille de Saisie'!AP172&gt;0,'Feuille de Saisie'!AP172,"")</f>
        <v/>
      </c>
      <c r="F181" s="21" t="str">
        <f>IF('Feuille de Saisie'!AQ172&gt;0,'Feuille de Saisie'!AQ172,"")</f>
        <v/>
      </c>
      <c r="G181" s="191" t="str">
        <f>IF('Feuille de Saisie'!AS172&gt;0,'Feuille de Saisie'!AS172,"")</f>
        <v/>
      </c>
      <c r="H181" s="194" t="str">
        <f>IF('Feuille de Saisie'!AR172&gt;0,'Feuille de Saisie'!AR172,"")</f>
        <v/>
      </c>
      <c r="I181" s="25"/>
      <c r="J181" s="26"/>
      <c r="K181" s="27" t="str">
        <f>'Feuille de Saisie'!X172</f>
        <v xml:space="preserve"> </v>
      </c>
      <c r="L181" s="27" t="str">
        <f>'Feuille de Saisie'!Y172</f>
        <v xml:space="preserve"> </v>
      </c>
      <c r="M181" s="27" t="str">
        <f>'Feuille de Saisie'!Z172</f>
        <v xml:space="preserve"> </v>
      </c>
      <c r="N181" s="27" t="str">
        <f>'Feuille de Saisie'!AA172</f>
        <v>m.t</v>
      </c>
      <c r="O181" s="27" t="str">
        <f>'Feuille de Saisie'!AB172</f>
        <v xml:space="preserve"> </v>
      </c>
      <c r="P181" s="27" t="str">
        <f>'Feuille de Saisie'!AC172</f>
        <v xml:space="preserve"> </v>
      </c>
      <c r="Q181" s="29"/>
    </row>
    <row r="182" spans="1:17" ht="15" x14ac:dyDescent="0.25">
      <c r="A182" s="22">
        <f>'Feuille de Saisie'!A173</f>
        <v>166</v>
      </c>
      <c r="B182" s="23" t="str">
        <f>IF('Feuille de Saisie'!D173&gt;0,'Feuille de Saisie'!D173,"")</f>
        <v/>
      </c>
      <c r="C182" s="24" t="str">
        <f>IF('Feuille de Saisie'!AN173&gt;0,'Feuille de Saisie'!AN173,"")</f>
        <v/>
      </c>
      <c r="D182" s="24" t="str">
        <f>IF('Feuille de Saisie'!AO173&gt;0,'Feuille de Saisie'!AO173,"")</f>
        <v/>
      </c>
      <c r="E182" s="20" t="str">
        <f>IF('Feuille de Saisie'!AP173&gt;0,'Feuille de Saisie'!AP173,"")</f>
        <v/>
      </c>
      <c r="F182" s="21" t="str">
        <f>IF('Feuille de Saisie'!AQ173&gt;0,'Feuille de Saisie'!AQ173,"")</f>
        <v/>
      </c>
      <c r="G182" s="191" t="str">
        <f>IF('Feuille de Saisie'!AS173&gt;0,'Feuille de Saisie'!AS173,"")</f>
        <v/>
      </c>
      <c r="H182" s="194" t="str">
        <f>IF('Feuille de Saisie'!AR173&gt;0,'Feuille de Saisie'!AR173,"")</f>
        <v/>
      </c>
      <c r="I182" s="25"/>
      <c r="J182" s="26"/>
      <c r="K182" s="27" t="str">
        <f>'Feuille de Saisie'!X173</f>
        <v xml:space="preserve"> </v>
      </c>
      <c r="L182" s="27" t="str">
        <f>'Feuille de Saisie'!Y173</f>
        <v xml:space="preserve"> </v>
      </c>
      <c r="M182" s="27" t="str">
        <f>'Feuille de Saisie'!Z173</f>
        <v xml:space="preserve"> </v>
      </c>
      <c r="N182" s="27" t="str">
        <f>'Feuille de Saisie'!AA173</f>
        <v>m.t</v>
      </c>
      <c r="O182" s="27" t="str">
        <f>'Feuille de Saisie'!AB173</f>
        <v xml:space="preserve"> </v>
      </c>
      <c r="P182" s="27" t="str">
        <f>'Feuille de Saisie'!AC173</f>
        <v xml:space="preserve"> </v>
      </c>
      <c r="Q182" s="29"/>
    </row>
    <row r="183" spans="1:17" ht="15" x14ac:dyDescent="0.25">
      <c r="A183" s="22">
        <f>'Feuille de Saisie'!A174</f>
        <v>167</v>
      </c>
      <c r="B183" s="23" t="str">
        <f>IF('Feuille de Saisie'!D174&gt;0,'Feuille de Saisie'!D174,"")</f>
        <v/>
      </c>
      <c r="C183" s="24" t="str">
        <f>IF('Feuille de Saisie'!AN174&gt;0,'Feuille de Saisie'!AN174,"")</f>
        <v/>
      </c>
      <c r="D183" s="24" t="str">
        <f>IF('Feuille de Saisie'!AO174&gt;0,'Feuille de Saisie'!AO174,"")</f>
        <v/>
      </c>
      <c r="E183" s="20" t="str">
        <f>IF('Feuille de Saisie'!AP174&gt;0,'Feuille de Saisie'!AP174,"")</f>
        <v/>
      </c>
      <c r="F183" s="21" t="str">
        <f>IF('Feuille de Saisie'!AQ174&gt;0,'Feuille de Saisie'!AQ174,"")</f>
        <v/>
      </c>
      <c r="G183" s="191" t="str">
        <f>IF('Feuille de Saisie'!AS174&gt;0,'Feuille de Saisie'!AS174,"")</f>
        <v/>
      </c>
      <c r="H183" s="194" t="str">
        <f>IF('Feuille de Saisie'!AR174&gt;0,'Feuille de Saisie'!AR174,"")</f>
        <v/>
      </c>
      <c r="I183" s="25"/>
      <c r="J183" s="26"/>
      <c r="K183" s="27" t="str">
        <f>'Feuille de Saisie'!X174</f>
        <v xml:space="preserve"> </v>
      </c>
      <c r="L183" s="27" t="str">
        <f>'Feuille de Saisie'!Y174</f>
        <v xml:space="preserve"> </v>
      </c>
      <c r="M183" s="27" t="str">
        <f>'Feuille de Saisie'!Z174</f>
        <v xml:space="preserve"> </v>
      </c>
      <c r="N183" s="27" t="str">
        <f>'Feuille de Saisie'!AA174</f>
        <v>m.t</v>
      </c>
      <c r="O183" s="27" t="str">
        <f>'Feuille de Saisie'!AB174</f>
        <v xml:space="preserve"> </v>
      </c>
      <c r="P183" s="27" t="str">
        <f>'Feuille de Saisie'!AC174</f>
        <v xml:space="preserve"> </v>
      </c>
      <c r="Q183" s="29"/>
    </row>
    <row r="184" spans="1:17" ht="15" x14ac:dyDescent="0.25">
      <c r="A184" s="22">
        <f>'Feuille de Saisie'!A175</f>
        <v>168</v>
      </c>
      <c r="B184" s="23" t="str">
        <f>IF('Feuille de Saisie'!D175&gt;0,'Feuille de Saisie'!D175,"")</f>
        <v/>
      </c>
      <c r="C184" s="24" t="str">
        <f>IF('Feuille de Saisie'!AN175&gt;0,'Feuille de Saisie'!AN175,"")</f>
        <v/>
      </c>
      <c r="D184" s="24" t="str">
        <f>IF('Feuille de Saisie'!AO175&gt;0,'Feuille de Saisie'!AO175,"")</f>
        <v/>
      </c>
      <c r="E184" s="20" t="str">
        <f>IF('Feuille de Saisie'!AP175&gt;0,'Feuille de Saisie'!AP175,"")</f>
        <v/>
      </c>
      <c r="F184" s="21" t="str">
        <f>IF('Feuille de Saisie'!AQ175&gt;0,'Feuille de Saisie'!AQ175,"")</f>
        <v/>
      </c>
      <c r="G184" s="191" t="str">
        <f>IF('Feuille de Saisie'!AS175&gt;0,'Feuille de Saisie'!AS175,"")</f>
        <v/>
      </c>
      <c r="H184" s="194" t="str">
        <f>IF('Feuille de Saisie'!AR175&gt;0,'Feuille de Saisie'!AR175,"")</f>
        <v/>
      </c>
      <c r="I184" s="25"/>
      <c r="J184" s="26"/>
      <c r="K184" s="27" t="str">
        <f>'Feuille de Saisie'!X175</f>
        <v xml:space="preserve"> </v>
      </c>
      <c r="L184" s="27" t="str">
        <f>'Feuille de Saisie'!Y175</f>
        <v xml:space="preserve"> </v>
      </c>
      <c r="M184" s="27" t="str">
        <f>'Feuille de Saisie'!Z175</f>
        <v xml:space="preserve"> </v>
      </c>
      <c r="N184" s="27" t="str">
        <f>'Feuille de Saisie'!AA175</f>
        <v>m.t</v>
      </c>
      <c r="O184" s="27" t="str">
        <f>'Feuille de Saisie'!AB175</f>
        <v xml:space="preserve"> </v>
      </c>
      <c r="P184" s="27" t="str">
        <f>'Feuille de Saisie'!AC175</f>
        <v xml:space="preserve"> </v>
      </c>
      <c r="Q184" s="29"/>
    </row>
    <row r="185" spans="1:17" ht="15.75" thickBot="1" x14ac:dyDescent="0.3">
      <c r="A185" s="22">
        <f>'Feuille de Saisie'!A176</f>
        <v>169</v>
      </c>
      <c r="B185" s="23" t="str">
        <f>IF('Feuille de Saisie'!D176&gt;0,'Feuille de Saisie'!D176,"")</f>
        <v/>
      </c>
      <c r="C185" s="24" t="str">
        <f>IF('Feuille de Saisie'!AN176&gt;0,'Feuille de Saisie'!AN176,"")</f>
        <v/>
      </c>
      <c r="D185" s="24" t="str">
        <f>IF('Feuille de Saisie'!AO176&gt;0,'Feuille de Saisie'!AO176,"")</f>
        <v/>
      </c>
      <c r="E185" s="20" t="str">
        <f>IF('Feuille de Saisie'!AP176&gt;0,'Feuille de Saisie'!AP176,"")</f>
        <v/>
      </c>
      <c r="F185" s="21" t="str">
        <f>IF('Feuille de Saisie'!AQ176&gt;0,'Feuille de Saisie'!AQ176,"")</f>
        <v/>
      </c>
      <c r="G185" s="191" t="str">
        <f>IF('Feuille de Saisie'!AS176&gt;0,'Feuille de Saisie'!AS176,"")</f>
        <v/>
      </c>
      <c r="H185" s="194" t="str">
        <f>IF('Feuille de Saisie'!AR176&gt;0,'Feuille de Saisie'!AR176,"")</f>
        <v/>
      </c>
      <c r="I185" s="25"/>
      <c r="J185" s="26"/>
      <c r="K185" s="27" t="str">
        <f>'Feuille de Saisie'!X176</f>
        <v xml:space="preserve"> </v>
      </c>
      <c r="L185" s="27" t="str">
        <f>'Feuille de Saisie'!Y176</f>
        <v xml:space="preserve"> </v>
      </c>
      <c r="M185" s="27" t="str">
        <f>'Feuille de Saisie'!Z176</f>
        <v xml:space="preserve"> </v>
      </c>
      <c r="N185" s="27" t="str">
        <f>'Feuille de Saisie'!AA176</f>
        <v>m.t</v>
      </c>
      <c r="O185" s="27" t="str">
        <f>'Feuille de Saisie'!AB176</f>
        <v xml:space="preserve"> </v>
      </c>
      <c r="P185" s="27" t="str">
        <f>'Feuille de Saisie'!AC176</f>
        <v xml:space="preserve"> </v>
      </c>
      <c r="Q185" s="29"/>
    </row>
    <row r="186" spans="1:17" s="200" customFormat="1" ht="18" customHeight="1" x14ac:dyDescent="0.2">
      <c r="A186" s="275" t="s">
        <v>18</v>
      </c>
      <c r="B186" s="277" t="s">
        <v>19</v>
      </c>
      <c r="C186" s="279" t="s">
        <v>6</v>
      </c>
      <c r="D186" s="280"/>
      <c r="E186" s="283" t="s">
        <v>91</v>
      </c>
      <c r="F186" s="283" t="s">
        <v>25</v>
      </c>
      <c r="G186" s="285" t="s">
        <v>149</v>
      </c>
      <c r="H186" s="283" t="s">
        <v>26</v>
      </c>
      <c r="I186" s="269" t="s">
        <v>7</v>
      </c>
      <c r="J186" s="270"/>
      <c r="K186" s="270"/>
      <c r="L186" s="270"/>
      <c r="M186" s="270"/>
      <c r="N186" s="270"/>
      <c r="O186" s="270"/>
      <c r="P186" s="270"/>
      <c r="Q186" s="271"/>
    </row>
    <row r="187" spans="1:17" s="200" customFormat="1" ht="12.75" customHeight="1" thickBot="1" x14ac:dyDescent="0.25">
      <c r="A187" s="276"/>
      <c r="B187" s="278"/>
      <c r="C187" s="281"/>
      <c r="D187" s="282"/>
      <c r="E187" s="284"/>
      <c r="F187" s="284"/>
      <c r="G187" s="286"/>
      <c r="H187" s="284"/>
      <c r="I187" s="272"/>
      <c r="J187" s="273"/>
      <c r="K187" s="273"/>
      <c r="L187" s="273"/>
      <c r="M187" s="273"/>
      <c r="N187" s="273"/>
      <c r="O187" s="273"/>
      <c r="P187" s="273"/>
      <c r="Q187" s="274"/>
    </row>
    <row r="188" spans="1:17" ht="15" x14ac:dyDescent="0.25">
      <c r="A188" s="22">
        <f>'Feuille de Saisie'!A177</f>
        <v>170</v>
      </c>
      <c r="B188" s="23" t="str">
        <f>IF('Feuille de Saisie'!D177&gt;0,'Feuille de Saisie'!D177,"")</f>
        <v/>
      </c>
      <c r="C188" s="24" t="str">
        <f>IF('Feuille de Saisie'!AN177&gt;0,'Feuille de Saisie'!AN177,"")</f>
        <v/>
      </c>
      <c r="D188" s="24" t="str">
        <f>IF('Feuille de Saisie'!AO177&gt;0,'Feuille de Saisie'!AO177,"")</f>
        <v/>
      </c>
      <c r="E188" s="20" t="str">
        <f>IF('Feuille de Saisie'!AP177&gt;0,'Feuille de Saisie'!AP177,"")</f>
        <v/>
      </c>
      <c r="F188" s="21" t="str">
        <f>IF('Feuille de Saisie'!AQ177&gt;0,'Feuille de Saisie'!AQ177,"")</f>
        <v/>
      </c>
      <c r="G188" s="191" t="str">
        <f>IF('Feuille de Saisie'!AS177&gt;0,'Feuille de Saisie'!AS177,"")</f>
        <v/>
      </c>
      <c r="H188" s="194" t="str">
        <f>IF('Feuille de Saisie'!AR177&gt;0,'Feuille de Saisie'!AR177,"")</f>
        <v/>
      </c>
      <c r="I188" s="25"/>
      <c r="J188" s="26"/>
      <c r="K188" s="27" t="str">
        <f>'Feuille de Saisie'!X177</f>
        <v xml:space="preserve"> </v>
      </c>
      <c r="L188" s="27" t="str">
        <f>'Feuille de Saisie'!Y177</f>
        <v xml:space="preserve"> </v>
      </c>
      <c r="M188" s="27" t="str">
        <f>'Feuille de Saisie'!Z177</f>
        <v xml:space="preserve"> </v>
      </c>
      <c r="N188" s="27" t="str">
        <f>'Feuille de Saisie'!AA177</f>
        <v>m.t</v>
      </c>
      <c r="O188" s="27" t="str">
        <f>'Feuille de Saisie'!AB177</f>
        <v xml:space="preserve"> </v>
      </c>
      <c r="P188" s="27" t="str">
        <f>'Feuille de Saisie'!AC177</f>
        <v xml:space="preserve"> </v>
      </c>
      <c r="Q188" s="29"/>
    </row>
    <row r="189" spans="1:17" ht="15" x14ac:dyDescent="0.25">
      <c r="A189" s="22">
        <f>'Feuille de Saisie'!A178</f>
        <v>171</v>
      </c>
      <c r="B189" s="23" t="str">
        <f>IF('Feuille de Saisie'!D178&gt;0,'Feuille de Saisie'!D178,"")</f>
        <v/>
      </c>
      <c r="C189" s="24" t="str">
        <f>IF('Feuille de Saisie'!AN178&gt;0,'Feuille de Saisie'!AN178,"")</f>
        <v/>
      </c>
      <c r="D189" s="24" t="str">
        <f>IF('Feuille de Saisie'!AO178&gt;0,'Feuille de Saisie'!AO178,"")</f>
        <v/>
      </c>
      <c r="E189" s="20" t="str">
        <f>IF('Feuille de Saisie'!AP178&gt;0,'Feuille de Saisie'!AP178,"")</f>
        <v/>
      </c>
      <c r="F189" s="21" t="str">
        <f>IF('Feuille de Saisie'!AQ178&gt;0,'Feuille de Saisie'!AQ178,"")</f>
        <v/>
      </c>
      <c r="G189" s="191" t="str">
        <f>IF('Feuille de Saisie'!AS178&gt;0,'Feuille de Saisie'!AS178,"")</f>
        <v/>
      </c>
      <c r="H189" s="194" t="str">
        <f>IF('Feuille de Saisie'!AR178&gt;0,'Feuille de Saisie'!AR178,"")</f>
        <v/>
      </c>
      <c r="I189" s="25"/>
      <c r="J189" s="26"/>
      <c r="K189" s="27" t="str">
        <f>'Feuille de Saisie'!X178</f>
        <v xml:space="preserve"> </v>
      </c>
      <c r="L189" s="27" t="str">
        <f>'Feuille de Saisie'!Y178</f>
        <v xml:space="preserve"> </v>
      </c>
      <c r="M189" s="27" t="str">
        <f>'Feuille de Saisie'!Z178</f>
        <v xml:space="preserve"> </v>
      </c>
      <c r="N189" s="27" t="str">
        <f>'Feuille de Saisie'!AA178</f>
        <v>m.t</v>
      </c>
      <c r="O189" s="27" t="str">
        <f>'Feuille de Saisie'!AB178</f>
        <v xml:space="preserve"> </v>
      </c>
      <c r="P189" s="27" t="str">
        <f>'Feuille de Saisie'!AC178</f>
        <v xml:space="preserve"> </v>
      </c>
      <c r="Q189" s="29"/>
    </row>
    <row r="190" spans="1:17" ht="15" x14ac:dyDescent="0.25">
      <c r="A190" s="22">
        <f>'Feuille de Saisie'!A179</f>
        <v>172</v>
      </c>
      <c r="B190" s="23" t="str">
        <f>IF('Feuille de Saisie'!D179&gt;0,'Feuille de Saisie'!D179,"")</f>
        <v/>
      </c>
      <c r="C190" s="24" t="str">
        <f>IF('Feuille de Saisie'!AN179&gt;0,'Feuille de Saisie'!AN179,"")</f>
        <v/>
      </c>
      <c r="D190" s="24" t="str">
        <f>IF('Feuille de Saisie'!AO179&gt;0,'Feuille de Saisie'!AO179,"")</f>
        <v/>
      </c>
      <c r="E190" s="20" t="str">
        <f>IF('Feuille de Saisie'!AP179&gt;0,'Feuille de Saisie'!AP179,"")</f>
        <v/>
      </c>
      <c r="F190" s="21" t="str">
        <f>IF('Feuille de Saisie'!AQ179&gt;0,'Feuille de Saisie'!AQ179,"")</f>
        <v/>
      </c>
      <c r="G190" s="191" t="str">
        <f>IF('Feuille de Saisie'!AS179&gt;0,'Feuille de Saisie'!AS179,"")</f>
        <v/>
      </c>
      <c r="H190" s="194" t="str">
        <f>IF('Feuille de Saisie'!AR179&gt;0,'Feuille de Saisie'!AR179,"")</f>
        <v/>
      </c>
      <c r="I190" s="25"/>
      <c r="J190" s="26"/>
      <c r="K190" s="27" t="str">
        <f>'Feuille de Saisie'!X179</f>
        <v xml:space="preserve"> </v>
      </c>
      <c r="L190" s="27" t="str">
        <f>'Feuille de Saisie'!Y179</f>
        <v xml:space="preserve"> </v>
      </c>
      <c r="M190" s="27" t="str">
        <f>'Feuille de Saisie'!Z179</f>
        <v xml:space="preserve"> </v>
      </c>
      <c r="N190" s="27" t="str">
        <f>'Feuille de Saisie'!AA179</f>
        <v>m.t</v>
      </c>
      <c r="O190" s="27" t="str">
        <f>'Feuille de Saisie'!AB179</f>
        <v xml:space="preserve"> </v>
      </c>
      <c r="P190" s="27" t="str">
        <f>'Feuille de Saisie'!AC179</f>
        <v xml:space="preserve"> </v>
      </c>
      <c r="Q190" s="29"/>
    </row>
    <row r="191" spans="1:17" ht="15" x14ac:dyDescent="0.25">
      <c r="A191" s="22">
        <f>'Feuille de Saisie'!A180</f>
        <v>173</v>
      </c>
      <c r="B191" s="23" t="str">
        <f>IF('Feuille de Saisie'!D180&gt;0,'Feuille de Saisie'!D180,"")</f>
        <v/>
      </c>
      <c r="C191" s="24" t="str">
        <f>IF('Feuille de Saisie'!AN180&gt;0,'Feuille de Saisie'!AN180,"")</f>
        <v/>
      </c>
      <c r="D191" s="24" t="str">
        <f>IF('Feuille de Saisie'!AO180&gt;0,'Feuille de Saisie'!AO180,"")</f>
        <v/>
      </c>
      <c r="E191" s="20" t="str">
        <f>IF('Feuille de Saisie'!AP180&gt;0,'Feuille de Saisie'!AP180,"")</f>
        <v/>
      </c>
      <c r="F191" s="21" t="str">
        <f>IF('Feuille de Saisie'!AQ180&gt;0,'Feuille de Saisie'!AQ180,"")</f>
        <v/>
      </c>
      <c r="G191" s="191" t="str">
        <f>IF('Feuille de Saisie'!AS180&gt;0,'Feuille de Saisie'!AS180,"")</f>
        <v/>
      </c>
      <c r="H191" s="194" t="str">
        <f>IF('Feuille de Saisie'!AR180&gt;0,'Feuille de Saisie'!AR180,"")</f>
        <v/>
      </c>
      <c r="I191" s="25"/>
      <c r="J191" s="26"/>
      <c r="K191" s="27" t="str">
        <f>'Feuille de Saisie'!X180</f>
        <v xml:space="preserve"> </v>
      </c>
      <c r="L191" s="27" t="str">
        <f>'Feuille de Saisie'!Y180</f>
        <v xml:space="preserve"> </v>
      </c>
      <c r="M191" s="27" t="str">
        <f>'Feuille de Saisie'!Z180</f>
        <v xml:space="preserve"> </v>
      </c>
      <c r="N191" s="27" t="str">
        <f>'Feuille de Saisie'!AA180</f>
        <v>m.t</v>
      </c>
      <c r="O191" s="27" t="str">
        <f>'Feuille de Saisie'!AB180</f>
        <v xml:space="preserve"> </v>
      </c>
      <c r="P191" s="27" t="str">
        <f>'Feuille de Saisie'!AC180</f>
        <v xml:space="preserve"> </v>
      </c>
      <c r="Q191" s="29"/>
    </row>
    <row r="192" spans="1:17" ht="15" x14ac:dyDescent="0.25">
      <c r="A192" s="22">
        <f>'Feuille de Saisie'!A181</f>
        <v>174</v>
      </c>
      <c r="B192" s="23" t="str">
        <f>IF('Feuille de Saisie'!D181&gt;0,'Feuille de Saisie'!D181,"")</f>
        <v/>
      </c>
      <c r="C192" s="24" t="str">
        <f>IF('Feuille de Saisie'!AN181&gt;0,'Feuille de Saisie'!AN181,"")</f>
        <v/>
      </c>
      <c r="D192" s="24" t="str">
        <f>IF('Feuille de Saisie'!AO181&gt;0,'Feuille de Saisie'!AO181,"")</f>
        <v/>
      </c>
      <c r="E192" s="20" t="str">
        <f>IF('Feuille de Saisie'!AP181&gt;0,'Feuille de Saisie'!AP181,"")</f>
        <v/>
      </c>
      <c r="F192" s="21" t="str">
        <f>IF('Feuille de Saisie'!AQ181&gt;0,'Feuille de Saisie'!AQ181,"")</f>
        <v/>
      </c>
      <c r="G192" s="191" t="str">
        <f>IF('Feuille de Saisie'!AS181&gt;0,'Feuille de Saisie'!AS181,"")</f>
        <v/>
      </c>
      <c r="H192" s="194" t="str">
        <f>IF('Feuille de Saisie'!AR181&gt;0,'Feuille de Saisie'!AR181,"")</f>
        <v/>
      </c>
      <c r="I192" s="25"/>
      <c r="J192" s="26"/>
      <c r="K192" s="27" t="str">
        <f>'Feuille de Saisie'!X181</f>
        <v xml:space="preserve"> </v>
      </c>
      <c r="L192" s="27" t="str">
        <f>'Feuille de Saisie'!Y181</f>
        <v xml:space="preserve"> </v>
      </c>
      <c r="M192" s="27" t="str">
        <f>'Feuille de Saisie'!Z181</f>
        <v xml:space="preserve"> </v>
      </c>
      <c r="N192" s="27" t="str">
        <f>'Feuille de Saisie'!AA181</f>
        <v>m.t</v>
      </c>
      <c r="O192" s="27" t="str">
        <f>'Feuille de Saisie'!AB181</f>
        <v xml:space="preserve"> </v>
      </c>
      <c r="P192" s="27" t="str">
        <f>'Feuille de Saisie'!AC181</f>
        <v xml:space="preserve"> </v>
      </c>
      <c r="Q192" s="29"/>
    </row>
    <row r="193" spans="1:17" ht="15" x14ac:dyDescent="0.25">
      <c r="A193" s="22">
        <f>'Feuille de Saisie'!A182</f>
        <v>175</v>
      </c>
      <c r="B193" s="23" t="str">
        <f>IF('Feuille de Saisie'!D182&gt;0,'Feuille de Saisie'!D182,"")</f>
        <v/>
      </c>
      <c r="C193" s="24" t="str">
        <f>IF('Feuille de Saisie'!AN182&gt;0,'Feuille de Saisie'!AN182,"")</f>
        <v/>
      </c>
      <c r="D193" s="24" t="str">
        <f>IF('Feuille de Saisie'!AO182&gt;0,'Feuille de Saisie'!AO182,"")</f>
        <v/>
      </c>
      <c r="E193" s="20" t="str">
        <f>IF('Feuille de Saisie'!AP182&gt;0,'Feuille de Saisie'!AP182,"")</f>
        <v/>
      </c>
      <c r="F193" s="21" t="str">
        <f>IF('Feuille de Saisie'!AQ182&gt;0,'Feuille de Saisie'!AQ182,"")</f>
        <v/>
      </c>
      <c r="G193" s="191" t="str">
        <f>IF('Feuille de Saisie'!AS182&gt;0,'Feuille de Saisie'!AS182,"")</f>
        <v/>
      </c>
      <c r="H193" s="194" t="str">
        <f>IF('Feuille de Saisie'!AR182&gt;0,'Feuille de Saisie'!AR182,"")</f>
        <v/>
      </c>
      <c r="I193" s="25"/>
      <c r="J193" s="26"/>
      <c r="K193" s="27" t="str">
        <f>'Feuille de Saisie'!X182</f>
        <v xml:space="preserve"> </v>
      </c>
      <c r="L193" s="27" t="str">
        <f>'Feuille de Saisie'!Y182</f>
        <v xml:space="preserve"> </v>
      </c>
      <c r="M193" s="27" t="str">
        <f>'Feuille de Saisie'!Z182</f>
        <v xml:space="preserve"> </v>
      </c>
      <c r="N193" s="27" t="str">
        <f>'Feuille de Saisie'!AA182</f>
        <v>m.t</v>
      </c>
      <c r="O193" s="27" t="str">
        <f>'Feuille de Saisie'!AB182</f>
        <v xml:space="preserve"> </v>
      </c>
      <c r="P193" s="27" t="str">
        <f>'Feuille de Saisie'!AC182</f>
        <v xml:space="preserve"> </v>
      </c>
      <c r="Q193" s="29"/>
    </row>
    <row r="194" spans="1:17" ht="15" x14ac:dyDescent="0.25">
      <c r="A194" s="22">
        <f>'Feuille de Saisie'!A183</f>
        <v>176</v>
      </c>
      <c r="B194" s="23" t="str">
        <f>IF('Feuille de Saisie'!D183&gt;0,'Feuille de Saisie'!D183,"")</f>
        <v/>
      </c>
      <c r="C194" s="24" t="str">
        <f>IF('Feuille de Saisie'!AN183&gt;0,'Feuille de Saisie'!AN183,"")</f>
        <v/>
      </c>
      <c r="D194" s="24" t="str">
        <f>IF('Feuille de Saisie'!AO183&gt;0,'Feuille de Saisie'!AO183,"")</f>
        <v/>
      </c>
      <c r="E194" s="20" t="str">
        <f>IF('Feuille de Saisie'!AP183&gt;0,'Feuille de Saisie'!AP183,"")</f>
        <v/>
      </c>
      <c r="F194" s="21" t="str">
        <f>IF('Feuille de Saisie'!AQ183&gt;0,'Feuille de Saisie'!AQ183,"")</f>
        <v/>
      </c>
      <c r="G194" s="191" t="str">
        <f>IF('Feuille de Saisie'!AS183&gt;0,'Feuille de Saisie'!AS183,"")</f>
        <v/>
      </c>
      <c r="H194" s="194" t="str">
        <f>IF('Feuille de Saisie'!AR183&gt;0,'Feuille de Saisie'!AR183,"")</f>
        <v/>
      </c>
      <c r="I194" s="25"/>
      <c r="J194" s="26"/>
      <c r="K194" s="27" t="str">
        <f>'Feuille de Saisie'!X183</f>
        <v xml:space="preserve"> </v>
      </c>
      <c r="L194" s="27" t="str">
        <f>'Feuille de Saisie'!Y183</f>
        <v xml:space="preserve"> </v>
      </c>
      <c r="M194" s="27" t="str">
        <f>'Feuille de Saisie'!Z183</f>
        <v xml:space="preserve"> </v>
      </c>
      <c r="N194" s="27" t="str">
        <f>'Feuille de Saisie'!AA183</f>
        <v>m.t</v>
      </c>
      <c r="O194" s="27" t="str">
        <f>'Feuille de Saisie'!AB183</f>
        <v xml:space="preserve"> </v>
      </c>
      <c r="P194" s="27" t="str">
        <f>'Feuille de Saisie'!AC183</f>
        <v xml:space="preserve"> </v>
      </c>
      <c r="Q194" s="29"/>
    </row>
    <row r="195" spans="1:17" ht="15" x14ac:dyDescent="0.25">
      <c r="A195" s="22">
        <f>'Feuille de Saisie'!A184</f>
        <v>177</v>
      </c>
      <c r="B195" s="23" t="str">
        <f>IF('Feuille de Saisie'!D184&gt;0,'Feuille de Saisie'!D184,"")</f>
        <v/>
      </c>
      <c r="C195" s="24" t="str">
        <f>IF('Feuille de Saisie'!AN184&gt;0,'Feuille de Saisie'!AN184,"")</f>
        <v/>
      </c>
      <c r="D195" s="24" t="str">
        <f>IF('Feuille de Saisie'!AO184&gt;0,'Feuille de Saisie'!AO184,"")</f>
        <v/>
      </c>
      <c r="E195" s="20" t="str">
        <f>IF('Feuille de Saisie'!AP184&gt;0,'Feuille de Saisie'!AP184,"")</f>
        <v/>
      </c>
      <c r="F195" s="21" t="str">
        <f>IF('Feuille de Saisie'!AQ184&gt;0,'Feuille de Saisie'!AQ184,"")</f>
        <v/>
      </c>
      <c r="G195" s="191" t="str">
        <f>IF('Feuille de Saisie'!AS184&gt;0,'Feuille de Saisie'!AS184,"")</f>
        <v/>
      </c>
      <c r="H195" s="194" t="str">
        <f>IF('Feuille de Saisie'!AR184&gt;0,'Feuille de Saisie'!AR184,"")</f>
        <v/>
      </c>
      <c r="I195" s="25"/>
      <c r="J195" s="26"/>
      <c r="K195" s="27" t="str">
        <f>'Feuille de Saisie'!X184</f>
        <v xml:space="preserve"> </v>
      </c>
      <c r="L195" s="27" t="str">
        <f>'Feuille de Saisie'!Y184</f>
        <v xml:space="preserve"> </v>
      </c>
      <c r="M195" s="27" t="str">
        <f>'Feuille de Saisie'!Z184</f>
        <v xml:space="preserve"> </v>
      </c>
      <c r="N195" s="27" t="str">
        <f>'Feuille de Saisie'!AA184</f>
        <v>m.t</v>
      </c>
      <c r="O195" s="27" t="str">
        <f>'Feuille de Saisie'!AB184</f>
        <v xml:space="preserve"> </v>
      </c>
      <c r="P195" s="27" t="str">
        <f>'Feuille de Saisie'!AC184</f>
        <v xml:space="preserve"> </v>
      </c>
      <c r="Q195" s="29"/>
    </row>
    <row r="196" spans="1:17" ht="15" x14ac:dyDescent="0.25">
      <c r="A196" s="22">
        <f>'Feuille de Saisie'!A185</f>
        <v>178</v>
      </c>
      <c r="B196" s="23" t="str">
        <f>IF('Feuille de Saisie'!D185&gt;0,'Feuille de Saisie'!D185,"")</f>
        <v/>
      </c>
      <c r="C196" s="24" t="str">
        <f>IF('Feuille de Saisie'!AN185&gt;0,'Feuille de Saisie'!AN185,"")</f>
        <v/>
      </c>
      <c r="D196" s="24" t="str">
        <f>IF('Feuille de Saisie'!AO185&gt;0,'Feuille de Saisie'!AO185,"")</f>
        <v/>
      </c>
      <c r="E196" s="20" t="str">
        <f>IF('Feuille de Saisie'!AP185&gt;0,'Feuille de Saisie'!AP185,"")</f>
        <v/>
      </c>
      <c r="F196" s="21" t="str">
        <f>IF('Feuille de Saisie'!AQ185&gt;0,'Feuille de Saisie'!AQ185,"")</f>
        <v/>
      </c>
      <c r="G196" s="191" t="str">
        <f>IF('Feuille de Saisie'!AS185&gt;0,'Feuille de Saisie'!AS185,"")</f>
        <v/>
      </c>
      <c r="H196" s="194" t="str">
        <f>IF('Feuille de Saisie'!AR185&gt;0,'Feuille de Saisie'!AR185,"")</f>
        <v/>
      </c>
      <c r="I196" s="25"/>
      <c r="J196" s="26"/>
      <c r="K196" s="27" t="str">
        <f>'Feuille de Saisie'!X185</f>
        <v xml:space="preserve"> </v>
      </c>
      <c r="L196" s="27" t="str">
        <f>'Feuille de Saisie'!Y185</f>
        <v xml:space="preserve"> </v>
      </c>
      <c r="M196" s="27" t="str">
        <f>'Feuille de Saisie'!Z185</f>
        <v xml:space="preserve"> </v>
      </c>
      <c r="N196" s="27" t="str">
        <f>'Feuille de Saisie'!AA185</f>
        <v>m.t</v>
      </c>
      <c r="O196" s="27" t="str">
        <f>'Feuille de Saisie'!AB185</f>
        <v xml:space="preserve"> </v>
      </c>
      <c r="P196" s="27" t="str">
        <f>'Feuille de Saisie'!AC185</f>
        <v xml:space="preserve"> </v>
      </c>
      <c r="Q196" s="29"/>
    </row>
    <row r="197" spans="1:17" ht="15" x14ac:dyDescent="0.25">
      <c r="A197" s="22">
        <f>'Feuille de Saisie'!A186</f>
        <v>179</v>
      </c>
      <c r="B197" s="23" t="str">
        <f>IF('Feuille de Saisie'!D186&gt;0,'Feuille de Saisie'!D186,"")</f>
        <v/>
      </c>
      <c r="C197" s="24" t="str">
        <f>IF('Feuille de Saisie'!AN186&gt;0,'Feuille de Saisie'!AN186,"")</f>
        <v/>
      </c>
      <c r="D197" s="24" t="str">
        <f>IF('Feuille de Saisie'!AO186&gt;0,'Feuille de Saisie'!AO186,"")</f>
        <v/>
      </c>
      <c r="E197" s="20" t="str">
        <f>IF('Feuille de Saisie'!AP186&gt;0,'Feuille de Saisie'!AP186,"")</f>
        <v/>
      </c>
      <c r="F197" s="21" t="str">
        <f>IF('Feuille de Saisie'!AQ186&gt;0,'Feuille de Saisie'!AQ186,"")</f>
        <v/>
      </c>
      <c r="G197" s="191" t="str">
        <f>IF('Feuille de Saisie'!AS186&gt;0,'Feuille de Saisie'!AS186,"")</f>
        <v/>
      </c>
      <c r="H197" s="194" t="str">
        <f>IF('Feuille de Saisie'!AR186&gt;0,'Feuille de Saisie'!AR186,"")</f>
        <v/>
      </c>
      <c r="I197" s="25"/>
      <c r="J197" s="26"/>
      <c r="K197" s="27" t="str">
        <f>'Feuille de Saisie'!X186</f>
        <v xml:space="preserve"> </v>
      </c>
      <c r="L197" s="27" t="str">
        <f>'Feuille de Saisie'!Y186</f>
        <v xml:space="preserve"> </v>
      </c>
      <c r="M197" s="27" t="str">
        <f>'Feuille de Saisie'!Z186</f>
        <v xml:space="preserve"> </v>
      </c>
      <c r="N197" s="27" t="str">
        <f>'Feuille de Saisie'!AA186</f>
        <v>m.t</v>
      </c>
      <c r="O197" s="27" t="str">
        <f>'Feuille de Saisie'!AB186</f>
        <v xml:space="preserve"> </v>
      </c>
      <c r="P197" s="27" t="str">
        <f>'Feuille de Saisie'!AC186</f>
        <v xml:space="preserve"> </v>
      </c>
      <c r="Q197" s="29"/>
    </row>
    <row r="198" spans="1:17" ht="15" x14ac:dyDescent="0.25">
      <c r="A198" s="22">
        <f>'Feuille de Saisie'!A187</f>
        <v>180</v>
      </c>
      <c r="B198" s="23" t="str">
        <f>IF('Feuille de Saisie'!D187&gt;0,'Feuille de Saisie'!D187,"")</f>
        <v/>
      </c>
      <c r="C198" s="24" t="str">
        <f>IF('Feuille de Saisie'!AN187&gt;0,'Feuille de Saisie'!AN187,"")</f>
        <v/>
      </c>
      <c r="D198" s="24" t="str">
        <f>IF('Feuille de Saisie'!AO187&gt;0,'Feuille de Saisie'!AO187,"")</f>
        <v/>
      </c>
      <c r="E198" s="20" t="str">
        <f>IF('Feuille de Saisie'!AP187&gt;0,'Feuille de Saisie'!AP187,"")</f>
        <v/>
      </c>
      <c r="F198" s="21" t="str">
        <f>IF('Feuille de Saisie'!AQ187&gt;0,'Feuille de Saisie'!AQ187,"")</f>
        <v/>
      </c>
      <c r="G198" s="191" t="str">
        <f>IF('Feuille de Saisie'!AS187&gt;0,'Feuille de Saisie'!AS187,"")</f>
        <v/>
      </c>
      <c r="H198" s="194" t="str">
        <f>IF('Feuille de Saisie'!AR187&gt;0,'Feuille de Saisie'!AR187,"")</f>
        <v/>
      </c>
      <c r="I198" s="25"/>
      <c r="J198" s="26"/>
      <c r="K198" s="27" t="str">
        <f>'Feuille de Saisie'!X187</f>
        <v xml:space="preserve"> </v>
      </c>
      <c r="L198" s="27" t="str">
        <f>'Feuille de Saisie'!Y187</f>
        <v xml:space="preserve"> </v>
      </c>
      <c r="M198" s="27" t="str">
        <f>'Feuille de Saisie'!Z187</f>
        <v xml:space="preserve"> </v>
      </c>
      <c r="N198" s="27" t="str">
        <f>'Feuille de Saisie'!AA187</f>
        <v>m.t</v>
      </c>
      <c r="O198" s="27" t="str">
        <f>'Feuille de Saisie'!AB187</f>
        <v xml:space="preserve"> </v>
      </c>
      <c r="P198" s="27" t="str">
        <f>'Feuille de Saisie'!AC187</f>
        <v xml:space="preserve"> </v>
      </c>
      <c r="Q198" s="29"/>
    </row>
    <row r="199" spans="1:17" ht="15" x14ac:dyDescent="0.25">
      <c r="A199" s="22">
        <f>'Feuille de Saisie'!A188</f>
        <v>181</v>
      </c>
      <c r="B199" s="23" t="str">
        <f>IF('Feuille de Saisie'!D188&gt;0,'Feuille de Saisie'!D188,"")</f>
        <v/>
      </c>
      <c r="C199" s="24" t="str">
        <f>IF('Feuille de Saisie'!AN188&gt;0,'Feuille de Saisie'!AN188,"")</f>
        <v/>
      </c>
      <c r="D199" s="24" t="str">
        <f>IF('Feuille de Saisie'!AO188&gt;0,'Feuille de Saisie'!AO188,"")</f>
        <v/>
      </c>
      <c r="E199" s="20" t="str">
        <f>IF('Feuille de Saisie'!AP188&gt;0,'Feuille de Saisie'!AP188,"")</f>
        <v/>
      </c>
      <c r="F199" s="21" t="str">
        <f>IF('Feuille de Saisie'!AQ188&gt;0,'Feuille de Saisie'!AQ188,"")</f>
        <v/>
      </c>
      <c r="G199" s="191" t="str">
        <f>IF('Feuille de Saisie'!AS188&gt;0,'Feuille de Saisie'!AS188,"")</f>
        <v/>
      </c>
      <c r="H199" s="194" t="str">
        <f>IF('Feuille de Saisie'!AR188&gt;0,'Feuille de Saisie'!AR188,"")</f>
        <v/>
      </c>
      <c r="I199" s="25"/>
      <c r="J199" s="26"/>
      <c r="K199" s="27" t="str">
        <f>'Feuille de Saisie'!X188</f>
        <v xml:space="preserve"> </v>
      </c>
      <c r="L199" s="27" t="str">
        <f>'Feuille de Saisie'!Y188</f>
        <v xml:space="preserve"> </v>
      </c>
      <c r="M199" s="27" t="str">
        <f>'Feuille de Saisie'!Z188</f>
        <v xml:space="preserve"> </v>
      </c>
      <c r="N199" s="27" t="str">
        <f>'Feuille de Saisie'!AA188</f>
        <v>m.t</v>
      </c>
      <c r="O199" s="27" t="str">
        <f>'Feuille de Saisie'!AB188</f>
        <v xml:space="preserve"> </v>
      </c>
      <c r="P199" s="27" t="str">
        <f>'Feuille de Saisie'!AC188</f>
        <v xml:space="preserve"> </v>
      </c>
      <c r="Q199" s="29"/>
    </row>
    <row r="200" spans="1:17" ht="15" x14ac:dyDescent="0.25">
      <c r="A200" s="22">
        <f>'Feuille de Saisie'!A189</f>
        <v>182</v>
      </c>
      <c r="B200" s="23" t="str">
        <f>IF('Feuille de Saisie'!D189&gt;0,'Feuille de Saisie'!D189,"")</f>
        <v/>
      </c>
      <c r="C200" s="24" t="str">
        <f>IF('Feuille de Saisie'!AN189&gt;0,'Feuille de Saisie'!AN189,"")</f>
        <v/>
      </c>
      <c r="D200" s="24" t="str">
        <f>IF('Feuille de Saisie'!AO189&gt;0,'Feuille de Saisie'!AO189,"")</f>
        <v/>
      </c>
      <c r="E200" s="20" t="str">
        <f>IF('Feuille de Saisie'!AP189&gt;0,'Feuille de Saisie'!AP189,"")</f>
        <v/>
      </c>
      <c r="F200" s="21" t="str">
        <f>IF('Feuille de Saisie'!AQ189&gt;0,'Feuille de Saisie'!AQ189,"")</f>
        <v/>
      </c>
      <c r="G200" s="191" t="str">
        <f>IF('Feuille de Saisie'!AS189&gt;0,'Feuille de Saisie'!AS189,"")</f>
        <v/>
      </c>
      <c r="H200" s="194" t="str">
        <f>IF('Feuille de Saisie'!AR189&gt;0,'Feuille de Saisie'!AR189,"")</f>
        <v/>
      </c>
      <c r="I200" s="25"/>
      <c r="J200" s="26"/>
      <c r="K200" s="27" t="str">
        <f>'Feuille de Saisie'!X189</f>
        <v xml:space="preserve"> </v>
      </c>
      <c r="L200" s="27" t="str">
        <f>'Feuille de Saisie'!Y189</f>
        <v xml:space="preserve"> </v>
      </c>
      <c r="M200" s="27" t="str">
        <f>'Feuille de Saisie'!Z189</f>
        <v xml:space="preserve"> </v>
      </c>
      <c r="N200" s="27" t="str">
        <f>'Feuille de Saisie'!AA189</f>
        <v>m.t</v>
      </c>
      <c r="O200" s="27" t="str">
        <f>'Feuille de Saisie'!AB189</f>
        <v xml:space="preserve"> </v>
      </c>
      <c r="P200" s="27" t="str">
        <f>'Feuille de Saisie'!AC189</f>
        <v xml:space="preserve"> </v>
      </c>
      <c r="Q200" s="29"/>
    </row>
    <row r="201" spans="1:17" ht="15" x14ac:dyDescent="0.25">
      <c r="A201" s="22">
        <f>'Feuille de Saisie'!A190</f>
        <v>183</v>
      </c>
      <c r="B201" s="23" t="str">
        <f>IF('Feuille de Saisie'!D190&gt;0,'Feuille de Saisie'!D190,"")</f>
        <v/>
      </c>
      <c r="C201" s="24" t="str">
        <f>IF('Feuille de Saisie'!AN190&gt;0,'Feuille de Saisie'!AN190,"")</f>
        <v/>
      </c>
      <c r="D201" s="24" t="str">
        <f>IF('Feuille de Saisie'!AO190&gt;0,'Feuille de Saisie'!AO190,"")</f>
        <v/>
      </c>
      <c r="E201" s="20" t="str">
        <f>IF('Feuille de Saisie'!AP190&gt;0,'Feuille de Saisie'!AP190,"")</f>
        <v/>
      </c>
      <c r="F201" s="21" t="str">
        <f>IF('Feuille de Saisie'!AQ190&gt;0,'Feuille de Saisie'!AQ190,"")</f>
        <v/>
      </c>
      <c r="G201" s="191" t="str">
        <f>IF('Feuille de Saisie'!AS190&gt;0,'Feuille de Saisie'!AS190,"")</f>
        <v/>
      </c>
      <c r="H201" s="194" t="str">
        <f>IF('Feuille de Saisie'!AR190&gt;0,'Feuille de Saisie'!AR190,"")</f>
        <v/>
      </c>
      <c r="I201" s="25"/>
      <c r="J201" s="26"/>
      <c r="K201" s="27" t="str">
        <f>'Feuille de Saisie'!X190</f>
        <v xml:space="preserve"> </v>
      </c>
      <c r="L201" s="27" t="str">
        <f>'Feuille de Saisie'!Y190</f>
        <v xml:space="preserve"> </v>
      </c>
      <c r="M201" s="27" t="str">
        <f>'Feuille de Saisie'!Z190</f>
        <v xml:space="preserve"> </v>
      </c>
      <c r="N201" s="27" t="str">
        <f>'Feuille de Saisie'!AA190</f>
        <v>m.t</v>
      </c>
      <c r="O201" s="27" t="str">
        <f>'Feuille de Saisie'!AB190</f>
        <v xml:space="preserve"> </v>
      </c>
      <c r="P201" s="27" t="str">
        <f>'Feuille de Saisie'!AC190</f>
        <v xml:space="preserve"> </v>
      </c>
      <c r="Q201" s="29"/>
    </row>
    <row r="202" spans="1:17" ht="15" x14ac:dyDescent="0.25">
      <c r="A202" s="22">
        <f>'Feuille de Saisie'!A191</f>
        <v>184</v>
      </c>
      <c r="B202" s="23" t="str">
        <f>IF('Feuille de Saisie'!D191&gt;0,'Feuille de Saisie'!D191,"")</f>
        <v/>
      </c>
      <c r="C202" s="24" t="str">
        <f>IF('Feuille de Saisie'!AN191&gt;0,'Feuille de Saisie'!AN191,"")</f>
        <v/>
      </c>
      <c r="D202" s="24" t="str">
        <f>IF('Feuille de Saisie'!AO191&gt;0,'Feuille de Saisie'!AO191,"")</f>
        <v/>
      </c>
      <c r="E202" s="20" t="str">
        <f>IF('Feuille de Saisie'!AP191&gt;0,'Feuille de Saisie'!AP191,"")</f>
        <v/>
      </c>
      <c r="F202" s="21" t="str">
        <f>IF('Feuille de Saisie'!AQ191&gt;0,'Feuille de Saisie'!AQ191,"")</f>
        <v/>
      </c>
      <c r="G202" s="191" t="str">
        <f>IF('Feuille de Saisie'!AS191&gt;0,'Feuille de Saisie'!AS191,"")</f>
        <v/>
      </c>
      <c r="H202" s="194" t="str">
        <f>IF('Feuille de Saisie'!AR191&gt;0,'Feuille de Saisie'!AR191,"")</f>
        <v/>
      </c>
      <c r="I202" s="25"/>
      <c r="J202" s="26"/>
      <c r="K202" s="27" t="str">
        <f>'Feuille de Saisie'!X191</f>
        <v xml:space="preserve"> </v>
      </c>
      <c r="L202" s="27" t="str">
        <f>'Feuille de Saisie'!Y191</f>
        <v xml:space="preserve"> </v>
      </c>
      <c r="M202" s="27" t="str">
        <f>'Feuille de Saisie'!Z191</f>
        <v xml:space="preserve"> </v>
      </c>
      <c r="N202" s="27" t="str">
        <f>'Feuille de Saisie'!AA191</f>
        <v>m.t</v>
      </c>
      <c r="O202" s="27" t="str">
        <f>'Feuille de Saisie'!AB191</f>
        <v xml:space="preserve"> </v>
      </c>
      <c r="P202" s="27" t="str">
        <f>'Feuille de Saisie'!AC191</f>
        <v xml:space="preserve"> </v>
      </c>
      <c r="Q202" s="29"/>
    </row>
    <row r="203" spans="1:17" ht="15" x14ac:dyDescent="0.25">
      <c r="A203" s="22">
        <f>'Feuille de Saisie'!A192</f>
        <v>185</v>
      </c>
      <c r="B203" s="23" t="str">
        <f>IF('Feuille de Saisie'!D192&gt;0,'Feuille de Saisie'!D192,"")</f>
        <v/>
      </c>
      <c r="C203" s="24" t="str">
        <f>IF('Feuille de Saisie'!AN192&gt;0,'Feuille de Saisie'!AN192,"")</f>
        <v/>
      </c>
      <c r="D203" s="24" t="str">
        <f>IF('Feuille de Saisie'!AO192&gt;0,'Feuille de Saisie'!AO192,"")</f>
        <v/>
      </c>
      <c r="E203" s="20" t="str">
        <f>IF('Feuille de Saisie'!AP192&gt;0,'Feuille de Saisie'!AP192,"")</f>
        <v/>
      </c>
      <c r="F203" s="21" t="str">
        <f>IF('Feuille de Saisie'!AQ192&gt;0,'Feuille de Saisie'!AQ192,"")</f>
        <v/>
      </c>
      <c r="G203" s="191" t="str">
        <f>IF('Feuille de Saisie'!AS192&gt;0,'Feuille de Saisie'!AS192,"")</f>
        <v/>
      </c>
      <c r="H203" s="194" t="str">
        <f>IF('Feuille de Saisie'!AR192&gt;0,'Feuille de Saisie'!AR192,"")</f>
        <v/>
      </c>
      <c r="I203" s="25"/>
      <c r="J203" s="26"/>
      <c r="K203" s="27" t="str">
        <f>'Feuille de Saisie'!X192</f>
        <v xml:space="preserve"> </v>
      </c>
      <c r="L203" s="27" t="str">
        <f>'Feuille de Saisie'!Y192</f>
        <v xml:space="preserve"> </v>
      </c>
      <c r="M203" s="27" t="str">
        <f>'Feuille de Saisie'!Z192</f>
        <v xml:space="preserve"> </v>
      </c>
      <c r="N203" s="27" t="str">
        <f>'Feuille de Saisie'!AA192</f>
        <v>m.t</v>
      </c>
      <c r="O203" s="27" t="str">
        <f>'Feuille de Saisie'!AB192</f>
        <v xml:space="preserve"> </v>
      </c>
      <c r="P203" s="27" t="str">
        <f>'Feuille de Saisie'!AC192</f>
        <v xml:space="preserve"> </v>
      </c>
      <c r="Q203" s="29"/>
    </row>
    <row r="204" spans="1:17" ht="15" x14ac:dyDescent="0.25">
      <c r="A204" s="22">
        <f>'Feuille de Saisie'!A193</f>
        <v>186</v>
      </c>
      <c r="B204" s="23" t="str">
        <f>IF('Feuille de Saisie'!D193&gt;0,'Feuille de Saisie'!D193,"")</f>
        <v/>
      </c>
      <c r="C204" s="24" t="str">
        <f>IF('Feuille de Saisie'!AN193&gt;0,'Feuille de Saisie'!AN193,"")</f>
        <v/>
      </c>
      <c r="D204" s="24" t="str">
        <f>IF('Feuille de Saisie'!AO193&gt;0,'Feuille de Saisie'!AO193,"")</f>
        <v/>
      </c>
      <c r="E204" s="20" t="str">
        <f>IF('Feuille de Saisie'!AP193&gt;0,'Feuille de Saisie'!AP193,"")</f>
        <v/>
      </c>
      <c r="F204" s="21" t="str">
        <f>IF('Feuille de Saisie'!AQ193&gt;0,'Feuille de Saisie'!AQ193,"")</f>
        <v/>
      </c>
      <c r="G204" s="191" t="str">
        <f>IF('Feuille de Saisie'!AS193&gt;0,'Feuille de Saisie'!AS193,"")</f>
        <v/>
      </c>
      <c r="H204" s="194" t="str">
        <f>IF('Feuille de Saisie'!AR193&gt;0,'Feuille de Saisie'!AR193,"")</f>
        <v/>
      </c>
      <c r="I204" s="25"/>
      <c r="J204" s="26"/>
      <c r="K204" s="27" t="str">
        <f>'Feuille de Saisie'!X193</f>
        <v xml:space="preserve"> </v>
      </c>
      <c r="L204" s="27" t="str">
        <f>'Feuille de Saisie'!Y193</f>
        <v xml:space="preserve"> </v>
      </c>
      <c r="M204" s="27" t="str">
        <f>'Feuille de Saisie'!Z193</f>
        <v xml:space="preserve"> </v>
      </c>
      <c r="N204" s="27" t="str">
        <f>'Feuille de Saisie'!AA193</f>
        <v>m.t</v>
      </c>
      <c r="O204" s="27" t="str">
        <f>'Feuille de Saisie'!AB193</f>
        <v xml:space="preserve"> </v>
      </c>
      <c r="P204" s="27" t="str">
        <f>'Feuille de Saisie'!AC193</f>
        <v xml:space="preserve"> </v>
      </c>
      <c r="Q204" s="29"/>
    </row>
    <row r="205" spans="1:17" ht="15" x14ac:dyDescent="0.25">
      <c r="A205" s="22">
        <f>'Feuille de Saisie'!A194</f>
        <v>187</v>
      </c>
      <c r="B205" s="23" t="str">
        <f>IF('Feuille de Saisie'!D194&gt;0,'Feuille de Saisie'!D194,"")</f>
        <v/>
      </c>
      <c r="C205" s="24" t="str">
        <f>IF('Feuille de Saisie'!AN194&gt;0,'Feuille de Saisie'!AN194,"")</f>
        <v/>
      </c>
      <c r="D205" s="24" t="str">
        <f>IF('Feuille de Saisie'!AO194&gt;0,'Feuille de Saisie'!AO194,"")</f>
        <v/>
      </c>
      <c r="E205" s="20" t="str">
        <f>IF('Feuille de Saisie'!AP194&gt;0,'Feuille de Saisie'!AP194,"")</f>
        <v/>
      </c>
      <c r="F205" s="21" t="str">
        <f>IF('Feuille de Saisie'!AQ194&gt;0,'Feuille de Saisie'!AQ194,"")</f>
        <v/>
      </c>
      <c r="G205" s="191" t="str">
        <f>IF('Feuille de Saisie'!AS194&gt;0,'Feuille de Saisie'!AS194,"")</f>
        <v/>
      </c>
      <c r="H205" s="194" t="str">
        <f>IF('Feuille de Saisie'!AR194&gt;0,'Feuille de Saisie'!AR194,"")</f>
        <v/>
      </c>
      <c r="I205" s="25"/>
      <c r="J205" s="26"/>
      <c r="K205" s="27" t="str">
        <f>'Feuille de Saisie'!X194</f>
        <v xml:space="preserve"> </v>
      </c>
      <c r="L205" s="27" t="str">
        <f>'Feuille de Saisie'!Y194</f>
        <v xml:space="preserve"> </v>
      </c>
      <c r="M205" s="27" t="str">
        <f>'Feuille de Saisie'!Z194</f>
        <v xml:space="preserve"> </v>
      </c>
      <c r="N205" s="27" t="str">
        <f>'Feuille de Saisie'!AA194</f>
        <v>m.t</v>
      </c>
      <c r="O205" s="27" t="str">
        <f>'Feuille de Saisie'!AB194</f>
        <v xml:space="preserve"> </v>
      </c>
      <c r="P205" s="27" t="str">
        <f>'Feuille de Saisie'!AC194</f>
        <v xml:space="preserve"> </v>
      </c>
      <c r="Q205" s="29"/>
    </row>
    <row r="206" spans="1:17" ht="15" x14ac:dyDescent="0.25">
      <c r="A206" s="22">
        <f>'Feuille de Saisie'!A195</f>
        <v>188</v>
      </c>
      <c r="B206" s="23" t="str">
        <f>IF('Feuille de Saisie'!D195&gt;0,'Feuille de Saisie'!D195,"")</f>
        <v/>
      </c>
      <c r="C206" s="24" t="str">
        <f>IF('Feuille de Saisie'!AN195&gt;0,'Feuille de Saisie'!AN195,"")</f>
        <v/>
      </c>
      <c r="D206" s="24" t="str">
        <f>IF('Feuille de Saisie'!AO195&gt;0,'Feuille de Saisie'!AO195,"")</f>
        <v/>
      </c>
      <c r="E206" s="20" t="str">
        <f>IF('Feuille de Saisie'!AP195&gt;0,'Feuille de Saisie'!AP195,"")</f>
        <v/>
      </c>
      <c r="F206" s="21" t="str">
        <f>IF('Feuille de Saisie'!AQ195&gt;0,'Feuille de Saisie'!AQ195,"")</f>
        <v/>
      </c>
      <c r="G206" s="191" t="str">
        <f>IF('Feuille de Saisie'!AS195&gt;0,'Feuille de Saisie'!AS195,"")</f>
        <v/>
      </c>
      <c r="H206" s="194" t="str">
        <f>IF('Feuille de Saisie'!AR195&gt;0,'Feuille de Saisie'!AR195,"")</f>
        <v/>
      </c>
      <c r="I206" s="25"/>
      <c r="J206" s="26"/>
      <c r="K206" s="27" t="str">
        <f>'Feuille de Saisie'!X195</f>
        <v xml:space="preserve"> </v>
      </c>
      <c r="L206" s="27" t="str">
        <f>'Feuille de Saisie'!Y195</f>
        <v xml:space="preserve"> </v>
      </c>
      <c r="M206" s="27" t="str">
        <f>'Feuille de Saisie'!Z195</f>
        <v xml:space="preserve"> </v>
      </c>
      <c r="N206" s="27" t="str">
        <f>'Feuille de Saisie'!AA195</f>
        <v>m.t</v>
      </c>
      <c r="O206" s="27" t="str">
        <f>'Feuille de Saisie'!AB195</f>
        <v xml:space="preserve"> </v>
      </c>
      <c r="P206" s="27" t="str">
        <f>'Feuille de Saisie'!AC195</f>
        <v xml:space="preserve"> </v>
      </c>
      <c r="Q206" s="29"/>
    </row>
    <row r="207" spans="1:17" ht="15" x14ac:dyDescent="0.25">
      <c r="A207" s="22">
        <f>'Feuille de Saisie'!A196</f>
        <v>189</v>
      </c>
      <c r="B207" s="23" t="str">
        <f>IF('Feuille de Saisie'!D196&gt;0,'Feuille de Saisie'!D196,"")</f>
        <v/>
      </c>
      <c r="C207" s="24" t="str">
        <f>IF('Feuille de Saisie'!AN196&gt;0,'Feuille de Saisie'!AN196,"")</f>
        <v/>
      </c>
      <c r="D207" s="24" t="str">
        <f>IF('Feuille de Saisie'!AO196&gt;0,'Feuille de Saisie'!AO196,"")</f>
        <v/>
      </c>
      <c r="E207" s="20" t="str">
        <f>IF('Feuille de Saisie'!AP196&gt;0,'Feuille de Saisie'!AP196,"")</f>
        <v/>
      </c>
      <c r="F207" s="21" t="str">
        <f>IF('Feuille de Saisie'!AQ196&gt;0,'Feuille de Saisie'!AQ196,"")</f>
        <v/>
      </c>
      <c r="G207" s="191" t="str">
        <f>IF('Feuille de Saisie'!AS196&gt;0,'Feuille de Saisie'!AS196,"")</f>
        <v/>
      </c>
      <c r="H207" s="194" t="str">
        <f>IF('Feuille de Saisie'!AR196&gt;0,'Feuille de Saisie'!AR196,"")</f>
        <v/>
      </c>
      <c r="I207" s="25"/>
      <c r="J207" s="26"/>
      <c r="K207" s="27" t="str">
        <f>'Feuille de Saisie'!X196</f>
        <v xml:space="preserve"> </v>
      </c>
      <c r="L207" s="27" t="str">
        <f>'Feuille de Saisie'!Y196</f>
        <v xml:space="preserve"> </v>
      </c>
      <c r="M207" s="27" t="str">
        <f>'Feuille de Saisie'!Z196</f>
        <v xml:space="preserve"> </v>
      </c>
      <c r="N207" s="27" t="str">
        <f>'Feuille de Saisie'!AA196</f>
        <v>m.t</v>
      </c>
      <c r="O207" s="27" t="str">
        <f>'Feuille de Saisie'!AB196</f>
        <v xml:space="preserve"> </v>
      </c>
      <c r="P207" s="27" t="str">
        <f>'Feuille de Saisie'!AC196</f>
        <v xml:space="preserve"> </v>
      </c>
      <c r="Q207" s="29"/>
    </row>
    <row r="208" spans="1:17" ht="15" x14ac:dyDescent="0.25">
      <c r="A208" s="22">
        <f>'Feuille de Saisie'!A197</f>
        <v>190</v>
      </c>
      <c r="B208" s="23" t="str">
        <f>IF('Feuille de Saisie'!D197&gt;0,'Feuille de Saisie'!D197,"")</f>
        <v/>
      </c>
      <c r="C208" s="24" t="str">
        <f>IF('Feuille de Saisie'!AN197&gt;0,'Feuille de Saisie'!AN197,"")</f>
        <v/>
      </c>
      <c r="D208" s="24" t="str">
        <f>IF('Feuille de Saisie'!AO197&gt;0,'Feuille de Saisie'!AO197,"")</f>
        <v/>
      </c>
      <c r="E208" s="20" t="str">
        <f>IF('Feuille de Saisie'!AP197&gt;0,'Feuille de Saisie'!AP197,"")</f>
        <v/>
      </c>
      <c r="F208" s="21" t="str">
        <f>IF('Feuille de Saisie'!AQ197&gt;0,'Feuille de Saisie'!AQ197,"")</f>
        <v/>
      </c>
      <c r="G208" s="191" t="str">
        <f>IF('Feuille de Saisie'!AS197&gt;0,'Feuille de Saisie'!AS197,"")</f>
        <v/>
      </c>
      <c r="H208" s="194" t="str">
        <f>IF('Feuille de Saisie'!AR197&gt;0,'Feuille de Saisie'!AR197,"")</f>
        <v/>
      </c>
      <c r="I208" s="25"/>
      <c r="J208" s="26"/>
      <c r="K208" s="27" t="str">
        <f>'Feuille de Saisie'!X197</f>
        <v xml:space="preserve"> </v>
      </c>
      <c r="L208" s="27" t="str">
        <f>'Feuille de Saisie'!Y197</f>
        <v xml:space="preserve"> </v>
      </c>
      <c r="M208" s="27" t="str">
        <f>'Feuille de Saisie'!Z197</f>
        <v xml:space="preserve"> </v>
      </c>
      <c r="N208" s="27" t="str">
        <f>'Feuille de Saisie'!AA197</f>
        <v>m.t</v>
      </c>
      <c r="O208" s="27" t="str">
        <f>'Feuille de Saisie'!AB197</f>
        <v xml:space="preserve"> </v>
      </c>
      <c r="P208" s="27" t="str">
        <f>'Feuille de Saisie'!AC197</f>
        <v xml:space="preserve"> </v>
      </c>
      <c r="Q208" s="29"/>
    </row>
    <row r="209" spans="1:17" ht="15" x14ac:dyDescent="0.25">
      <c r="A209" s="22">
        <f>'Feuille de Saisie'!A198</f>
        <v>191</v>
      </c>
      <c r="B209" s="23" t="str">
        <f>IF('Feuille de Saisie'!D198&gt;0,'Feuille de Saisie'!D198,"")</f>
        <v/>
      </c>
      <c r="C209" s="24" t="str">
        <f>IF('Feuille de Saisie'!AN198&gt;0,'Feuille de Saisie'!AN198,"")</f>
        <v/>
      </c>
      <c r="D209" s="24" t="str">
        <f>IF('Feuille de Saisie'!AO198&gt;0,'Feuille de Saisie'!AO198,"")</f>
        <v/>
      </c>
      <c r="E209" s="20" t="str">
        <f>IF('Feuille de Saisie'!AP198&gt;0,'Feuille de Saisie'!AP198,"")</f>
        <v/>
      </c>
      <c r="F209" s="21" t="str">
        <f>IF('Feuille de Saisie'!AQ198&gt;0,'Feuille de Saisie'!AQ198,"")</f>
        <v/>
      </c>
      <c r="G209" s="191" t="str">
        <f>IF('Feuille de Saisie'!AS198&gt;0,'Feuille de Saisie'!AS198,"")</f>
        <v/>
      </c>
      <c r="H209" s="194" t="str">
        <f>IF('Feuille de Saisie'!AR198&gt;0,'Feuille de Saisie'!AR198,"")</f>
        <v/>
      </c>
      <c r="I209" s="25"/>
      <c r="J209" s="26"/>
      <c r="K209" s="27" t="str">
        <f>'Feuille de Saisie'!X198</f>
        <v xml:space="preserve"> </v>
      </c>
      <c r="L209" s="27" t="str">
        <f>'Feuille de Saisie'!Y198</f>
        <v xml:space="preserve"> </v>
      </c>
      <c r="M209" s="27" t="str">
        <f>'Feuille de Saisie'!Z198</f>
        <v xml:space="preserve"> </v>
      </c>
      <c r="N209" s="27" t="str">
        <f>'Feuille de Saisie'!AA198</f>
        <v>m.t</v>
      </c>
      <c r="O209" s="27" t="str">
        <f>'Feuille de Saisie'!AB198</f>
        <v xml:space="preserve"> </v>
      </c>
      <c r="P209" s="27" t="str">
        <f>'Feuille de Saisie'!AC198</f>
        <v xml:space="preserve"> </v>
      </c>
      <c r="Q209" s="29"/>
    </row>
    <row r="210" spans="1:17" ht="15" x14ac:dyDescent="0.25">
      <c r="A210" s="22">
        <f>'Feuille de Saisie'!A199</f>
        <v>192</v>
      </c>
      <c r="B210" s="23" t="str">
        <f>IF('Feuille de Saisie'!D199&gt;0,'Feuille de Saisie'!D199,"")</f>
        <v/>
      </c>
      <c r="C210" s="24" t="str">
        <f>IF('Feuille de Saisie'!AN199&gt;0,'Feuille de Saisie'!AN199,"")</f>
        <v/>
      </c>
      <c r="D210" s="24" t="str">
        <f>IF('Feuille de Saisie'!AO199&gt;0,'Feuille de Saisie'!AO199,"")</f>
        <v/>
      </c>
      <c r="E210" s="20" t="str">
        <f>IF('Feuille de Saisie'!AP199&gt;0,'Feuille de Saisie'!AP199,"")</f>
        <v/>
      </c>
      <c r="F210" s="21" t="str">
        <f>IF('Feuille de Saisie'!AQ199&gt;0,'Feuille de Saisie'!AQ199,"")</f>
        <v/>
      </c>
      <c r="G210" s="191" t="str">
        <f>IF('Feuille de Saisie'!AS199&gt;0,'Feuille de Saisie'!AS199,"")</f>
        <v/>
      </c>
      <c r="H210" s="194" t="str">
        <f>IF('Feuille de Saisie'!AR199&gt;0,'Feuille de Saisie'!AR199,"")</f>
        <v/>
      </c>
      <c r="I210" s="25"/>
      <c r="J210" s="26"/>
      <c r="K210" s="27" t="str">
        <f>'Feuille de Saisie'!X199</f>
        <v xml:space="preserve"> </v>
      </c>
      <c r="L210" s="27" t="str">
        <f>'Feuille de Saisie'!Y199</f>
        <v xml:space="preserve"> </v>
      </c>
      <c r="M210" s="27" t="str">
        <f>'Feuille de Saisie'!Z199</f>
        <v xml:space="preserve"> </v>
      </c>
      <c r="N210" s="27" t="str">
        <f>'Feuille de Saisie'!AA199</f>
        <v>m.t</v>
      </c>
      <c r="O210" s="27" t="str">
        <f>'Feuille de Saisie'!AB199</f>
        <v xml:space="preserve"> </v>
      </c>
      <c r="P210" s="27" t="str">
        <f>'Feuille de Saisie'!AC199</f>
        <v xml:space="preserve"> </v>
      </c>
      <c r="Q210" s="29"/>
    </row>
    <row r="211" spans="1:17" ht="15" x14ac:dyDescent="0.25">
      <c r="A211" s="22">
        <f>'Feuille de Saisie'!A200</f>
        <v>193</v>
      </c>
      <c r="B211" s="23" t="str">
        <f>IF('Feuille de Saisie'!D200&gt;0,'Feuille de Saisie'!D200,"")</f>
        <v/>
      </c>
      <c r="C211" s="24" t="str">
        <f>IF('Feuille de Saisie'!AN200&gt;0,'Feuille de Saisie'!AN200,"")</f>
        <v/>
      </c>
      <c r="D211" s="24" t="str">
        <f>IF('Feuille de Saisie'!AO200&gt;0,'Feuille de Saisie'!AO200,"")</f>
        <v/>
      </c>
      <c r="E211" s="20" t="str">
        <f>IF('Feuille de Saisie'!AP200&gt;0,'Feuille de Saisie'!AP200,"")</f>
        <v/>
      </c>
      <c r="F211" s="21" t="str">
        <f>IF('Feuille de Saisie'!AQ200&gt;0,'Feuille de Saisie'!AQ200,"")</f>
        <v/>
      </c>
      <c r="G211" s="191" t="str">
        <f>IF('Feuille de Saisie'!AS200&gt;0,'Feuille de Saisie'!AS200,"")</f>
        <v/>
      </c>
      <c r="H211" s="194" t="str">
        <f>IF('Feuille de Saisie'!AR200&gt;0,'Feuille de Saisie'!AR200,"")</f>
        <v/>
      </c>
      <c r="I211" s="25"/>
      <c r="J211" s="26"/>
      <c r="K211" s="27" t="str">
        <f>'Feuille de Saisie'!X200</f>
        <v xml:space="preserve"> </v>
      </c>
      <c r="L211" s="27" t="str">
        <f>'Feuille de Saisie'!Y200</f>
        <v xml:space="preserve"> </v>
      </c>
      <c r="M211" s="27" t="str">
        <f>'Feuille de Saisie'!Z200</f>
        <v xml:space="preserve"> </v>
      </c>
      <c r="N211" s="27" t="str">
        <f>'Feuille de Saisie'!AA200</f>
        <v>m.t</v>
      </c>
      <c r="O211" s="27" t="str">
        <f>'Feuille de Saisie'!AB200</f>
        <v xml:space="preserve"> </v>
      </c>
      <c r="P211" s="27" t="str">
        <f>'Feuille de Saisie'!AC200</f>
        <v xml:space="preserve"> </v>
      </c>
      <c r="Q211" s="29"/>
    </row>
    <row r="212" spans="1:17" ht="15" x14ac:dyDescent="0.25">
      <c r="A212" s="22">
        <f>'Feuille de Saisie'!A201</f>
        <v>194</v>
      </c>
      <c r="B212" s="23" t="str">
        <f>IF('Feuille de Saisie'!D201&gt;0,'Feuille de Saisie'!D201,"")</f>
        <v/>
      </c>
      <c r="C212" s="24" t="str">
        <f>IF('Feuille de Saisie'!AN201&gt;0,'Feuille de Saisie'!AN201,"")</f>
        <v/>
      </c>
      <c r="D212" s="24" t="str">
        <f>IF('Feuille de Saisie'!AO201&gt;0,'Feuille de Saisie'!AO201,"")</f>
        <v/>
      </c>
      <c r="E212" s="20" t="str">
        <f>IF('Feuille de Saisie'!AP201&gt;0,'Feuille de Saisie'!AP201,"")</f>
        <v/>
      </c>
      <c r="F212" s="21" t="str">
        <f>IF('Feuille de Saisie'!AQ201&gt;0,'Feuille de Saisie'!AQ201,"")</f>
        <v/>
      </c>
      <c r="G212" s="191" t="str">
        <f>IF('Feuille de Saisie'!AS201&gt;0,'Feuille de Saisie'!AS201,"")</f>
        <v/>
      </c>
      <c r="H212" s="194" t="str">
        <f>IF('Feuille de Saisie'!AR201&gt;0,'Feuille de Saisie'!AR201,"")</f>
        <v/>
      </c>
      <c r="I212" s="25"/>
      <c r="J212" s="26"/>
      <c r="K212" s="27" t="str">
        <f>'Feuille de Saisie'!X201</f>
        <v xml:space="preserve"> </v>
      </c>
      <c r="L212" s="27" t="str">
        <f>'Feuille de Saisie'!Y201</f>
        <v xml:space="preserve"> </v>
      </c>
      <c r="M212" s="27" t="str">
        <f>'Feuille de Saisie'!Z201</f>
        <v xml:space="preserve"> </v>
      </c>
      <c r="N212" s="27" t="str">
        <f>'Feuille de Saisie'!AA201</f>
        <v>m.t</v>
      </c>
      <c r="O212" s="27" t="str">
        <f>'Feuille de Saisie'!AB201</f>
        <v xml:space="preserve"> </v>
      </c>
      <c r="P212" s="27" t="str">
        <f>'Feuille de Saisie'!AC201</f>
        <v xml:space="preserve"> </v>
      </c>
      <c r="Q212" s="29"/>
    </row>
    <row r="213" spans="1:17" ht="15" x14ac:dyDescent="0.25">
      <c r="A213" s="22">
        <f>'Feuille de Saisie'!A202</f>
        <v>195</v>
      </c>
      <c r="B213" s="23" t="str">
        <f>IF('Feuille de Saisie'!D202&gt;0,'Feuille de Saisie'!D202,"")</f>
        <v/>
      </c>
      <c r="C213" s="24" t="str">
        <f>IF('Feuille de Saisie'!AN202&gt;0,'Feuille de Saisie'!AN202,"")</f>
        <v/>
      </c>
      <c r="D213" s="24" t="str">
        <f>IF('Feuille de Saisie'!AO202&gt;0,'Feuille de Saisie'!AO202,"")</f>
        <v/>
      </c>
      <c r="E213" s="20" t="str">
        <f>IF('Feuille de Saisie'!AP202&gt;0,'Feuille de Saisie'!AP202,"")</f>
        <v/>
      </c>
      <c r="F213" s="21" t="str">
        <f>IF('Feuille de Saisie'!AQ202&gt;0,'Feuille de Saisie'!AQ202,"")</f>
        <v/>
      </c>
      <c r="G213" s="191" t="str">
        <f>IF('Feuille de Saisie'!AS202&gt;0,'Feuille de Saisie'!AS202,"")</f>
        <v/>
      </c>
      <c r="H213" s="194" t="str">
        <f>IF('Feuille de Saisie'!AR202&gt;0,'Feuille de Saisie'!AR202,"")</f>
        <v/>
      </c>
      <c r="I213" s="25"/>
      <c r="J213" s="26"/>
      <c r="K213" s="27" t="str">
        <f>'Feuille de Saisie'!X202</f>
        <v xml:space="preserve"> </v>
      </c>
      <c r="L213" s="27" t="str">
        <f>'Feuille de Saisie'!Y202</f>
        <v xml:space="preserve"> </v>
      </c>
      <c r="M213" s="27" t="str">
        <f>'Feuille de Saisie'!Z202</f>
        <v xml:space="preserve"> </v>
      </c>
      <c r="N213" s="27" t="str">
        <f>'Feuille de Saisie'!AA202</f>
        <v>m.t</v>
      </c>
      <c r="O213" s="27" t="str">
        <f>'Feuille de Saisie'!AB202</f>
        <v xml:space="preserve"> </v>
      </c>
      <c r="P213" s="27" t="str">
        <f>'Feuille de Saisie'!AC202</f>
        <v xml:space="preserve"> </v>
      </c>
      <c r="Q213" s="29"/>
    </row>
    <row r="214" spans="1:17" ht="15" x14ac:dyDescent="0.25">
      <c r="A214" s="22">
        <f>'Feuille de Saisie'!A203</f>
        <v>196</v>
      </c>
      <c r="B214" s="23" t="str">
        <f>IF('Feuille de Saisie'!D203&gt;0,'Feuille de Saisie'!D203,"")</f>
        <v/>
      </c>
      <c r="C214" s="24" t="str">
        <f>IF('Feuille de Saisie'!AN203&gt;0,'Feuille de Saisie'!AN203,"")</f>
        <v/>
      </c>
      <c r="D214" s="24" t="str">
        <f>IF('Feuille de Saisie'!AO203&gt;0,'Feuille de Saisie'!AO203,"")</f>
        <v/>
      </c>
      <c r="E214" s="20" t="str">
        <f>IF('Feuille de Saisie'!AP203&gt;0,'Feuille de Saisie'!AP203,"")</f>
        <v/>
      </c>
      <c r="F214" s="21" t="str">
        <f>IF('Feuille de Saisie'!AQ203&gt;0,'Feuille de Saisie'!AQ203,"")</f>
        <v/>
      </c>
      <c r="G214" s="191" t="str">
        <f>IF('Feuille de Saisie'!AS203&gt;0,'Feuille de Saisie'!AS203,"")</f>
        <v/>
      </c>
      <c r="H214" s="194" t="str">
        <f>IF('Feuille de Saisie'!AR203&gt;0,'Feuille de Saisie'!AR203,"")</f>
        <v/>
      </c>
      <c r="I214" s="25"/>
      <c r="J214" s="26"/>
      <c r="K214" s="27" t="str">
        <f>'Feuille de Saisie'!X203</f>
        <v xml:space="preserve"> </v>
      </c>
      <c r="L214" s="27" t="str">
        <f>'Feuille de Saisie'!Y203</f>
        <v xml:space="preserve"> </v>
      </c>
      <c r="M214" s="27" t="str">
        <f>'Feuille de Saisie'!Z203</f>
        <v xml:space="preserve"> </v>
      </c>
      <c r="N214" s="27" t="str">
        <f>'Feuille de Saisie'!AA203</f>
        <v>m.t</v>
      </c>
      <c r="O214" s="27" t="str">
        <f>'Feuille de Saisie'!AB203</f>
        <v xml:space="preserve"> </v>
      </c>
      <c r="P214" s="27" t="str">
        <f>'Feuille de Saisie'!AC203</f>
        <v xml:space="preserve"> </v>
      </c>
      <c r="Q214" s="29"/>
    </row>
    <row r="215" spans="1:17" ht="15" x14ac:dyDescent="0.25">
      <c r="A215" s="22">
        <f>'Feuille de Saisie'!A204</f>
        <v>197</v>
      </c>
      <c r="B215" s="23" t="str">
        <f>IF('Feuille de Saisie'!D204&gt;0,'Feuille de Saisie'!D204,"")</f>
        <v/>
      </c>
      <c r="C215" s="24" t="str">
        <f>IF('Feuille de Saisie'!AN204&gt;0,'Feuille de Saisie'!AN204,"")</f>
        <v/>
      </c>
      <c r="D215" s="24" t="str">
        <f>IF('Feuille de Saisie'!AO204&gt;0,'Feuille de Saisie'!AO204,"")</f>
        <v/>
      </c>
      <c r="E215" s="20" t="str">
        <f>IF('Feuille de Saisie'!AP204&gt;0,'Feuille de Saisie'!AP204,"")</f>
        <v/>
      </c>
      <c r="F215" s="21" t="str">
        <f>IF('Feuille de Saisie'!AQ204&gt;0,'Feuille de Saisie'!AQ204,"")</f>
        <v/>
      </c>
      <c r="G215" s="191" t="str">
        <f>IF('Feuille de Saisie'!AS204&gt;0,'Feuille de Saisie'!AS204,"")</f>
        <v/>
      </c>
      <c r="H215" s="194" t="str">
        <f>IF('Feuille de Saisie'!AR204&gt;0,'Feuille de Saisie'!AR204,"")</f>
        <v/>
      </c>
      <c r="I215" s="25"/>
      <c r="J215" s="26"/>
      <c r="K215" s="27" t="str">
        <f>'Feuille de Saisie'!X204</f>
        <v xml:space="preserve"> </v>
      </c>
      <c r="L215" s="27" t="str">
        <f>'Feuille de Saisie'!Y204</f>
        <v xml:space="preserve"> </v>
      </c>
      <c r="M215" s="27" t="str">
        <f>'Feuille de Saisie'!Z204</f>
        <v xml:space="preserve"> </v>
      </c>
      <c r="N215" s="27" t="str">
        <f>'Feuille de Saisie'!AA204</f>
        <v>m.t</v>
      </c>
      <c r="O215" s="27" t="str">
        <f>'Feuille de Saisie'!AB204</f>
        <v xml:space="preserve"> </v>
      </c>
      <c r="P215" s="27" t="str">
        <f>'Feuille de Saisie'!AC204</f>
        <v xml:space="preserve"> </v>
      </c>
      <c r="Q215" s="29"/>
    </row>
    <row r="216" spans="1:17" ht="15" x14ac:dyDescent="0.25">
      <c r="A216" s="22">
        <f>'Feuille de Saisie'!A205</f>
        <v>198</v>
      </c>
      <c r="B216" s="23" t="str">
        <f>IF('Feuille de Saisie'!D205&gt;0,'Feuille de Saisie'!D205,"")</f>
        <v/>
      </c>
      <c r="C216" s="24" t="str">
        <f>IF('Feuille de Saisie'!AN205&gt;0,'Feuille de Saisie'!AN205,"")</f>
        <v/>
      </c>
      <c r="D216" s="24" t="str">
        <f>IF('Feuille de Saisie'!AO205&gt;0,'Feuille de Saisie'!AO205,"")</f>
        <v/>
      </c>
      <c r="E216" s="20" t="str">
        <f>IF('Feuille de Saisie'!AP205&gt;0,'Feuille de Saisie'!AP205,"")</f>
        <v/>
      </c>
      <c r="F216" s="21" t="str">
        <f>IF('Feuille de Saisie'!AQ205&gt;0,'Feuille de Saisie'!AQ205,"")</f>
        <v/>
      </c>
      <c r="G216" s="191" t="str">
        <f>IF('Feuille de Saisie'!AS205&gt;0,'Feuille de Saisie'!AS205,"")</f>
        <v/>
      </c>
      <c r="H216" s="194" t="str">
        <f>IF('Feuille de Saisie'!AR205&gt;0,'Feuille de Saisie'!AR205,"")</f>
        <v/>
      </c>
      <c r="I216" s="25"/>
      <c r="J216" s="26"/>
      <c r="K216" s="27" t="str">
        <f>'Feuille de Saisie'!X205</f>
        <v xml:space="preserve"> </v>
      </c>
      <c r="L216" s="27" t="str">
        <f>'Feuille de Saisie'!Y205</f>
        <v xml:space="preserve"> </v>
      </c>
      <c r="M216" s="27" t="str">
        <f>'Feuille de Saisie'!Z205</f>
        <v xml:space="preserve"> </v>
      </c>
      <c r="N216" s="27" t="str">
        <f>'Feuille de Saisie'!AA205</f>
        <v>m.t</v>
      </c>
      <c r="O216" s="27" t="str">
        <f>'Feuille de Saisie'!AB205</f>
        <v xml:space="preserve"> </v>
      </c>
      <c r="P216" s="27" t="str">
        <f>'Feuille de Saisie'!AC205</f>
        <v xml:space="preserve"> </v>
      </c>
      <c r="Q216" s="29"/>
    </row>
    <row r="217" spans="1:17" ht="15" x14ac:dyDescent="0.25">
      <c r="A217" s="22">
        <f>'Feuille de Saisie'!A206</f>
        <v>199</v>
      </c>
      <c r="B217" s="23" t="str">
        <f>IF('Feuille de Saisie'!D206&gt;0,'Feuille de Saisie'!D206,"")</f>
        <v/>
      </c>
      <c r="C217" s="24" t="str">
        <f>IF('Feuille de Saisie'!AN206&gt;0,'Feuille de Saisie'!AN206,"")</f>
        <v/>
      </c>
      <c r="D217" s="24" t="str">
        <f>IF('Feuille de Saisie'!AO206&gt;0,'Feuille de Saisie'!AO206,"")</f>
        <v/>
      </c>
      <c r="E217" s="20" t="str">
        <f>IF('Feuille de Saisie'!AP206&gt;0,'Feuille de Saisie'!AP206,"")</f>
        <v/>
      </c>
      <c r="F217" s="21" t="str">
        <f>IF('Feuille de Saisie'!AQ206&gt;0,'Feuille de Saisie'!AQ206,"")</f>
        <v/>
      </c>
      <c r="G217" s="191" t="str">
        <f>IF('Feuille de Saisie'!AS206&gt;0,'Feuille de Saisie'!AS206,"")</f>
        <v/>
      </c>
      <c r="H217" s="194" t="str">
        <f>IF('Feuille de Saisie'!AR206&gt;0,'Feuille de Saisie'!AR206,"")</f>
        <v/>
      </c>
      <c r="I217" s="25"/>
      <c r="J217" s="26"/>
      <c r="K217" s="27" t="str">
        <f>'Feuille de Saisie'!X206</f>
        <v xml:space="preserve"> </v>
      </c>
      <c r="L217" s="27" t="str">
        <f>'Feuille de Saisie'!Y206</f>
        <v xml:space="preserve"> </v>
      </c>
      <c r="M217" s="27" t="str">
        <f>'Feuille de Saisie'!Z206</f>
        <v xml:space="preserve"> </v>
      </c>
      <c r="N217" s="27" t="str">
        <f>'Feuille de Saisie'!AA206</f>
        <v>m.t</v>
      </c>
      <c r="O217" s="27" t="str">
        <f>'Feuille de Saisie'!AB206</f>
        <v xml:space="preserve"> </v>
      </c>
      <c r="P217" s="27" t="str">
        <f>'Feuille de Saisie'!AC206</f>
        <v xml:space="preserve"> </v>
      </c>
      <c r="Q217" s="29"/>
    </row>
    <row r="218" spans="1:17" ht="15" x14ac:dyDescent="0.25">
      <c r="A218" s="22">
        <f>'Feuille de Saisie'!A207</f>
        <v>200</v>
      </c>
      <c r="B218" s="23" t="str">
        <f>IF('Feuille de Saisie'!D207&gt;0,'Feuille de Saisie'!D207,"")</f>
        <v/>
      </c>
      <c r="C218" s="24" t="str">
        <f>IF('Feuille de Saisie'!AN207&gt;0,'Feuille de Saisie'!AN207,"")</f>
        <v/>
      </c>
      <c r="D218" s="24" t="str">
        <f>IF('Feuille de Saisie'!AO207&gt;0,'Feuille de Saisie'!AO207,"")</f>
        <v/>
      </c>
      <c r="E218" s="20" t="str">
        <f>IF('Feuille de Saisie'!AP207&gt;0,'Feuille de Saisie'!AP207,"")</f>
        <v/>
      </c>
      <c r="F218" s="21" t="str">
        <f>IF('Feuille de Saisie'!AQ207&gt;0,'Feuille de Saisie'!AQ207,"")</f>
        <v/>
      </c>
      <c r="G218" s="191" t="str">
        <f>IF('Feuille de Saisie'!AS207&gt;0,'Feuille de Saisie'!AS207,"")</f>
        <v/>
      </c>
      <c r="H218" s="194" t="str">
        <f>IF('Feuille de Saisie'!AR207&gt;0,'Feuille de Saisie'!AR207,"")</f>
        <v/>
      </c>
      <c r="I218" s="25"/>
      <c r="J218" s="26"/>
      <c r="K218" s="27" t="str">
        <f>'Feuille de Saisie'!X207</f>
        <v xml:space="preserve"> </v>
      </c>
      <c r="L218" s="27" t="str">
        <f>'Feuille de Saisie'!Y207</f>
        <v xml:space="preserve"> </v>
      </c>
      <c r="M218" s="27" t="str">
        <f>'Feuille de Saisie'!Z207</f>
        <v xml:space="preserve"> </v>
      </c>
      <c r="N218" s="27" t="str">
        <f>'Feuille de Saisie'!AA207</f>
        <v>m.t</v>
      </c>
      <c r="O218" s="27" t="str">
        <f>'Feuille de Saisie'!AB207</f>
        <v xml:space="preserve"> </v>
      </c>
      <c r="P218" s="27" t="str">
        <f>'Feuille de Saisie'!AC207</f>
        <v xml:space="preserve"> </v>
      </c>
      <c r="Q218" s="29"/>
    </row>
  </sheetData>
  <mergeCells count="55">
    <mergeCell ref="I1:Q2"/>
    <mergeCell ref="F7:F8"/>
    <mergeCell ref="D1:F2"/>
    <mergeCell ref="E7:E8"/>
    <mergeCell ref="C39:D40"/>
    <mergeCell ref="C7:D8"/>
    <mergeCell ref="N8:O8"/>
    <mergeCell ref="G4:Q4"/>
    <mergeCell ref="A3:Q3"/>
    <mergeCell ref="I5:Q5"/>
    <mergeCell ref="A7:A8"/>
    <mergeCell ref="B7:B8"/>
    <mergeCell ref="I8:M8"/>
    <mergeCell ref="I7:Q7"/>
    <mergeCell ref="A76:A77"/>
    <mergeCell ref="B76:B77"/>
    <mergeCell ref="C76:D77"/>
    <mergeCell ref="G7:G8"/>
    <mergeCell ref="H7:H8"/>
    <mergeCell ref="E39:E40"/>
    <mergeCell ref="A39:A40"/>
    <mergeCell ref="B39:B40"/>
    <mergeCell ref="F76:F77"/>
    <mergeCell ref="I39:Q40"/>
    <mergeCell ref="H39:H40"/>
    <mergeCell ref="G39:G40"/>
    <mergeCell ref="F39:F40"/>
    <mergeCell ref="E113:E114"/>
    <mergeCell ref="G113:G114"/>
    <mergeCell ref="F113:F114"/>
    <mergeCell ref="I76:Q77"/>
    <mergeCell ref="I113:Q114"/>
    <mergeCell ref="G76:G77"/>
    <mergeCell ref="H76:H77"/>
    <mergeCell ref="H113:H114"/>
    <mergeCell ref="E76:E77"/>
    <mergeCell ref="C113:D114"/>
    <mergeCell ref="B113:B114"/>
    <mergeCell ref="A113:A114"/>
    <mergeCell ref="B150:B151"/>
    <mergeCell ref="C150:D151"/>
    <mergeCell ref="A150:A151"/>
    <mergeCell ref="I150:Q151"/>
    <mergeCell ref="A186:A187"/>
    <mergeCell ref="B186:B187"/>
    <mergeCell ref="C186:D187"/>
    <mergeCell ref="I186:Q187"/>
    <mergeCell ref="E186:E187"/>
    <mergeCell ref="F186:F187"/>
    <mergeCell ref="G186:G187"/>
    <mergeCell ref="H186:H187"/>
    <mergeCell ref="E150:E151"/>
    <mergeCell ref="F150:F151"/>
    <mergeCell ref="G150:G151"/>
    <mergeCell ref="H150:H151"/>
  </mergeCells>
  <phoneticPr fontId="5" type="noConversion"/>
  <printOptions horizontalCentered="1"/>
  <pageMargins left="0.39370078740157483" right="0.19685039370078741" top="0.19685039370078741" bottom="0.19685039370078741" header="0.51181102362204722" footer="3.937007874015748E-2"/>
  <pageSetup paperSize="9" scale="80" orientation="landscape" r:id="rId1"/>
  <headerFooter alignWithMargins="0">
    <oddFooter>&amp;CTableau de classement - page &amp;P</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dimension ref="A1:EX207"/>
  <sheetViews>
    <sheetView topLeftCell="C1" zoomScale="80" zoomScaleNormal="80" workbookViewId="0">
      <pane ySplit="7" topLeftCell="A23" activePane="bottomLeft" state="frozen"/>
      <selection activeCell="C1" sqref="C1"/>
      <selection pane="bottomLeft" activeCell="N26" sqref="N26"/>
    </sheetView>
  </sheetViews>
  <sheetFormatPr baseColWidth="10" defaultColWidth="6.83203125" defaultRowHeight="14.25" x14ac:dyDescent="0.25"/>
  <cols>
    <col min="1" max="1" width="12" style="3" hidden="1" customWidth="1"/>
    <col min="2" max="2" width="10.83203125" style="1" hidden="1" customWidth="1"/>
    <col min="3" max="3" width="9.5" style="1" customWidth="1"/>
    <col min="4" max="4" width="10.33203125" style="2" customWidth="1"/>
    <col min="5" max="5" width="5.5" style="1" customWidth="1"/>
    <col min="6" max="6" width="5.1640625" style="3" bestFit="1" customWidth="1"/>
    <col min="7" max="7" width="4.1640625" style="3" customWidth="1"/>
    <col min="8" max="9" width="4.1640625" style="3" hidden="1" customWidth="1"/>
    <col min="10" max="10" width="12" style="3" hidden="1" customWidth="1"/>
    <col min="11" max="11" width="4.1640625" style="3" hidden="1" customWidth="1"/>
    <col min="12" max="12" width="2.1640625" style="3" hidden="1" customWidth="1"/>
    <col min="13" max="13" width="2.6640625" style="3" customWidth="1"/>
    <col min="14" max="14" width="6.83203125" style="122" customWidth="1"/>
    <col min="15" max="15" width="2.83203125" style="122" hidden="1" customWidth="1"/>
    <col min="16" max="16" width="5.5" style="122" customWidth="1"/>
    <col min="17" max="17" width="6.1640625" style="85" hidden="1" customWidth="1"/>
    <col min="18" max="18" width="5.33203125" style="85" hidden="1" customWidth="1"/>
    <col min="19" max="20" width="5" style="93" bestFit="1" customWidth="1"/>
    <col min="21" max="21" width="4.33203125" style="93" customWidth="1"/>
    <col min="22" max="22" width="1.83203125" style="80" customWidth="1"/>
    <col min="23" max="23" width="2.5" style="3" customWidth="1"/>
    <col min="24" max="24" width="2.1640625" style="3" customWidth="1"/>
    <col min="25" max="25" width="2.33203125" style="3" customWidth="1"/>
    <col min="26" max="26" width="3.6640625" style="3" customWidth="1"/>
    <col min="27" max="27" width="4.33203125" style="3" customWidth="1"/>
    <col min="28" max="28" width="3.6640625" style="3" customWidth="1"/>
    <col min="29" max="36" width="4.1640625" style="3" customWidth="1"/>
    <col min="37" max="37" width="20" style="3" customWidth="1"/>
    <col min="38" max="38" width="5.6640625" style="3" customWidth="1"/>
    <col min="39" max="39" width="13" style="3" hidden="1" customWidth="1"/>
    <col min="40" max="40" width="14.5" style="3" customWidth="1"/>
    <col min="41" max="41" width="10.33203125" style="3" hidden="1" customWidth="1"/>
    <col min="42" max="42" width="11.6640625" style="3" customWidth="1"/>
    <col min="43" max="43" width="7.33203125" style="1" customWidth="1"/>
    <col min="44" max="44" width="9.1640625" style="1" customWidth="1"/>
    <col min="45" max="45" width="14" style="4" bestFit="1" customWidth="1"/>
    <col min="46" max="46" width="9.5" style="5" customWidth="1"/>
    <col min="47" max="47" width="6.1640625" style="3" customWidth="1"/>
    <col min="48" max="56" width="4.83203125" style="3" customWidth="1"/>
    <col min="57" max="57" width="5.33203125" style="3" customWidth="1"/>
    <col min="58" max="58" width="2.6640625" style="3" customWidth="1"/>
    <col min="59" max="91" width="5.83203125" style="3" hidden="1" customWidth="1"/>
    <col min="92" max="92" width="8.6640625" style="3" hidden="1" customWidth="1"/>
    <col min="93" max="93" width="7.83203125" style="3" hidden="1" customWidth="1"/>
    <col min="94" max="113" width="5.83203125" style="3" hidden="1" customWidth="1"/>
    <col min="114" max="114" width="4.5" style="3" customWidth="1"/>
    <col min="115" max="115" width="22.1640625" style="136" customWidth="1"/>
    <col min="116" max="116" width="4.83203125" style="5" customWidth="1"/>
    <col min="117" max="117" width="11.6640625" style="2" customWidth="1"/>
    <col min="118" max="118" width="1.33203125" style="5" customWidth="1"/>
    <col min="119" max="119" width="14.1640625" style="2" customWidth="1"/>
    <col min="120" max="120" width="1.33203125" style="5" customWidth="1"/>
    <col min="121" max="121" width="11.6640625" style="2" customWidth="1"/>
    <col min="122" max="122" width="9.6640625" style="3" hidden="1" customWidth="1"/>
    <col min="123" max="123" width="1.33203125" style="3" customWidth="1"/>
    <col min="124" max="124" width="11.6640625" style="2" customWidth="1"/>
    <col min="125" max="125" width="9.6640625" style="3" hidden="1" customWidth="1"/>
    <col min="126" max="126" width="3" style="3" hidden="1" customWidth="1"/>
    <col min="127" max="128" width="12" style="3" hidden="1" customWidth="1"/>
    <col min="129" max="129" width="6" style="3" hidden="1" customWidth="1"/>
    <col min="130" max="130" width="3.6640625" style="3" hidden="1" customWidth="1"/>
    <col min="131" max="131" width="6.83203125" style="3" hidden="1" customWidth="1"/>
    <col min="132" max="132" width="5.1640625" style="3" hidden="1" customWidth="1"/>
    <col min="133" max="133" width="4.33203125" style="3" hidden="1" customWidth="1"/>
    <col min="134" max="134" width="6.83203125" style="3" hidden="1" customWidth="1"/>
    <col min="135" max="135" width="6.1640625" style="3" hidden="1" customWidth="1"/>
    <col min="136" max="136" width="3.83203125" style="3" hidden="1" customWidth="1"/>
    <col min="137" max="137" width="7.33203125" style="3" hidden="1" customWidth="1"/>
    <col min="138" max="138" width="10.1640625" style="3" hidden="1" customWidth="1"/>
    <col min="139" max="139" width="6.33203125" style="3" hidden="1" customWidth="1"/>
    <col min="140" max="140" width="8.83203125" style="79" hidden="1" customWidth="1"/>
    <col min="141" max="141" width="8.6640625" style="3" hidden="1" customWidth="1"/>
    <col min="142" max="143" width="7.5" style="3" hidden="1" customWidth="1"/>
    <col min="144" max="144" width="7.6640625" style="3" hidden="1" customWidth="1"/>
    <col min="145" max="145" width="7.83203125" style="3" hidden="1" customWidth="1"/>
    <col min="146" max="151" width="12" style="3" hidden="1" customWidth="1"/>
    <col min="152" max="152" width="13.83203125" style="3" hidden="1" customWidth="1"/>
    <col min="153" max="154" width="12" style="3" hidden="1" customWidth="1"/>
    <col min="155" max="155" width="6.83203125" style="3" customWidth="1"/>
    <col min="156" max="16384" width="6.83203125" style="3"/>
  </cols>
  <sheetData>
    <row r="1" spans="1:154" ht="12.75" x14ac:dyDescent="0.2">
      <c r="B1" s="111"/>
      <c r="C1" s="111"/>
      <c r="D1" s="111"/>
      <c r="E1" s="111"/>
      <c r="F1" s="111"/>
      <c r="G1" s="111"/>
      <c r="H1" s="111"/>
      <c r="I1" s="111"/>
      <c r="K1" s="111"/>
      <c r="L1" s="111"/>
      <c r="N1" s="111"/>
      <c r="O1" s="111"/>
      <c r="P1" s="111"/>
      <c r="Q1" s="111"/>
      <c r="R1" s="111"/>
      <c r="S1" s="111"/>
      <c r="T1" s="111"/>
      <c r="U1" s="111"/>
      <c r="V1" s="111"/>
      <c r="W1" s="111"/>
      <c r="Y1" s="111"/>
      <c r="Z1" s="111"/>
      <c r="AA1" s="112"/>
      <c r="AB1" s="119"/>
      <c r="AC1" s="119"/>
      <c r="AD1" s="119"/>
      <c r="AE1" s="119"/>
      <c r="AF1" s="119"/>
      <c r="AG1" s="119"/>
      <c r="AH1" s="119"/>
      <c r="AI1" s="119"/>
      <c r="AJ1" s="119"/>
      <c r="AK1" s="119"/>
      <c r="AL1" s="119"/>
      <c r="AM1" s="119"/>
      <c r="AN1" s="119"/>
    </row>
    <row r="2" spans="1:154" ht="12.75" x14ac:dyDescent="0.2">
      <c r="B2" s="114"/>
      <c r="C2" s="305" t="s">
        <v>136</v>
      </c>
      <c r="D2" s="305"/>
      <c r="E2" s="305"/>
      <c r="F2" s="305"/>
      <c r="G2" s="305"/>
      <c r="H2" s="115"/>
      <c r="I2" s="115"/>
      <c r="K2" s="115"/>
      <c r="L2" s="116"/>
      <c r="N2" s="139" t="s">
        <v>112</v>
      </c>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222"/>
      <c r="DK2" s="140"/>
      <c r="DL2" s="141"/>
      <c r="DM2" s="302" t="s">
        <v>113</v>
      </c>
      <c r="DN2" s="303"/>
      <c r="DO2" s="303"/>
      <c r="DP2" s="303"/>
      <c r="DQ2" s="303"/>
      <c r="DR2" s="303"/>
      <c r="DS2" s="303"/>
      <c r="DT2" s="303"/>
      <c r="DU2" s="115"/>
      <c r="DV2" s="115"/>
      <c r="DX2" s="116"/>
    </row>
    <row r="3" spans="1:154" ht="21.75" customHeight="1" thickBot="1" x14ac:dyDescent="0.25">
      <c r="N3" s="1"/>
      <c r="O3" s="1"/>
      <c r="P3" s="1">
        <v>1</v>
      </c>
      <c r="Q3" s="3"/>
      <c r="R3" s="3"/>
      <c r="S3" s="3"/>
      <c r="T3" s="3"/>
      <c r="U3" s="3"/>
      <c r="V3" s="3"/>
      <c r="AQ3" s="3"/>
      <c r="AR3" s="3"/>
      <c r="AS3" s="3"/>
      <c r="AT3" s="3"/>
      <c r="DL3" s="3"/>
      <c r="DN3" s="3"/>
      <c r="DP3" s="3"/>
    </row>
    <row r="4" spans="1:154" ht="15.75" thickTop="1" thickBot="1" x14ac:dyDescent="0.3">
      <c r="C4" s="127" t="s">
        <v>23</v>
      </c>
      <c r="D4" s="117"/>
      <c r="E4" s="104">
        <v>73</v>
      </c>
      <c r="F4" s="3" t="s">
        <v>96</v>
      </c>
      <c r="O4" s="133"/>
      <c r="P4" s="309" t="s">
        <v>97</v>
      </c>
      <c r="Q4" s="310"/>
      <c r="R4" s="310"/>
      <c r="S4" s="310"/>
      <c r="T4" s="310"/>
      <c r="U4" s="310"/>
      <c r="V4" s="310"/>
      <c r="W4" s="310"/>
      <c r="X4" s="310"/>
      <c r="Y4" s="310"/>
      <c r="Z4" s="311"/>
      <c r="DM4" s="304" t="s">
        <v>98</v>
      </c>
      <c r="DN4" s="304"/>
      <c r="DO4" s="304"/>
      <c r="DP4" s="304"/>
      <c r="DQ4" s="304"/>
      <c r="DR4" s="304"/>
      <c r="DS4" s="304"/>
      <c r="DT4" s="304"/>
      <c r="EU4" s="3">
        <f>AB1</f>
        <v>0</v>
      </c>
    </row>
    <row r="5" spans="1:154" ht="13.7" customHeight="1" thickTop="1" x14ac:dyDescent="0.25">
      <c r="Q5" s="3"/>
      <c r="R5" s="3"/>
      <c r="T5" s="92"/>
      <c r="U5" s="92"/>
      <c r="AO5" s="1"/>
      <c r="AP5" s="1"/>
      <c r="DM5" s="300" t="s">
        <v>117</v>
      </c>
      <c r="DN5" s="134"/>
      <c r="DO5" s="300" t="s">
        <v>101</v>
      </c>
      <c r="DP5" s="134"/>
      <c r="DQ5" s="300" t="s">
        <v>99</v>
      </c>
      <c r="DR5" s="135"/>
      <c r="DS5" s="135"/>
      <c r="DT5" s="300" t="s">
        <v>100</v>
      </c>
      <c r="EV5" s="3">
        <f>IF(EV4=EU4,1,0)</f>
        <v>1</v>
      </c>
      <c r="EW5" s="3">
        <f>IF(EW4=EU4,1,0)</f>
        <v>1</v>
      </c>
      <c r="EX5" s="3">
        <f>EW5+EV5</f>
        <v>2</v>
      </c>
    </row>
    <row r="6" spans="1:154" ht="12.75" customHeight="1" x14ac:dyDescent="0.2">
      <c r="A6" s="1"/>
      <c r="D6" s="15" t="s">
        <v>21</v>
      </c>
      <c r="E6" s="118" t="s">
        <v>22</v>
      </c>
      <c r="F6" s="118"/>
      <c r="G6" s="118"/>
      <c r="H6" s="118"/>
      <c r="N6" s="312" t="s">
        <v>111</v>
      </c>
      <c r="O6" s="120"/>
      <c r="P6" s="314" t="s">
        <v>123</v>
      </c>
      <c r="Q6" s="3"/>
      <c r="R6" s="3"/>
      <c r="S6" s="317" t="s">
        <v>102</v>
      </c>
      <c r="T6" s="318"/>
      <c r="U6" s="319"/>
      <c r="W6" s="316" t="s">
        <v>14</v>
      </c>
      <c r="X6" s="307"/>
      <c r="Y6" s="307"/>
      <c r="Z6" s="307"/>
      <c r="AA6" s="307"/>
      <c r="AB6" s="307"/>
      <c r="AC6" s="308"/>
      <c r="AD6" s="230"/>
      <c r="AE6" s="230"/>
      <c r="AF6" s="230"/>
      <c r="AG6" s="230"/>
      <c r="AH6" s="230"/>
      <c r="AI6" s="230"/>
      <c r="AJ6" s="230"/>
      <c r="AK6" s="230"/>
      <c r="AL6" s="113"/>
      <c r="AN6" s="307" t="s">
        <v>114</v>
      </c>
      <c r="AO6" s="307"/>
      <c r="AP6" s="307"/>
      <c r="AQ6" s="307"/>
      <c r="AR6" s="307"/>
      <c r="AS6" s="307"/>
      <c r="AT6" s="308"/>
      <c r="DM6" s="301"/>
      <c r="DN6" s="134"/>
      <c r="DO6" s="301"/>
      <c r="DP6" s="134"/>
      <c r="DQ6" s="301"/>
      <c r="DR6" s="135"/>
      <c r="DS6" s="135"/>
      <c r="DT6" s="301"/>
    </row>
    <row r="7" spans="1:154" ht="31.7" customHeight="1" thickBot="1" x14ac:dyDescent="0.25">
      <c r="A7" s="1" t="s">
        <v>116</v>
      </c>
      <c r="B7" s="6" t="s">
        <v>115</v>
      </c>
      <c r="C7" s="6" t="s">
        <v>10</v>
      </c>
      <c r="D7" s="16"/>
      <c r="E7" s="17" t="s">
        <v>11</v>
      </c>
      <c r="F7" s="17" t="s">
        <v>1</v>
      </c>
      <c r="G7" s="17" t="s">
        <v>2</v>
      </c>
      <c r="H7" s="17"/>
      <c r="I7" s="121" t="s">
        <v>110</v>
      </c>
      <c r="J7" s="17" t="s">
        <v>119</v>
      </c>
      <c r="K7" s="3" t="s">
        <v>118</v>
      </c>
      <c r="N7" s="313"/>
      <c r="O7" s="128"/>
      <c r="P7" s="315"/>
      <c r="Q7" s="3" t="s">
        <v>5</v>
      </c>
      <c r="R7" s="3"/>
      <c r="S7" s="320"/>
      <c r="T7" s="321"/>
      <c r="U7" s="322"/>
      <c r="W7" s="86"/>
      <c r="X7" s="87"/>
      <c r="Z7" s="87"/>
      <c r="AA7" s="87"/>
      <c r="AB7" s="87"/>
      <c r="AC7" s="88"/>
      <c r="AN7" s="106" t="s">
        <v>3</v>
      </c>
      <c r="AO7" s="107" t="s">
        <v>58</v>
      </c>
      <c r="AP7" s="107" t="s">
        <v>4</v>
      </c>
      <c r="AQ7" s="107" t="s">
        <v>25</v>
      </c>
      <c r="AR7" s="107" t="s">
        <v>12</v>
      </c>
      <c r="AS7" s="110" t="s">
        <v>13</v>
      </c>
      <c r="AT7" s="109" t="s">
        <v>8</v>
      </c>
      <c r="DM7" s="301"/>
      <c r="DN7" s="134"/>
      <c r="DO7" s="301"/>
      <c r="DP7" s="134"/>
      <c r="DQ7" s="301"/>
      <c r="DR7" s="135"/>
      <c r="DS7" s="135"/>
      <c r="DT7" s="301"/>
    </row>
    <row r="8" spans="1:154" ht="16.5" thickTop="1" x14ac:dyDescent="0.25">
      <c r="A8" s="1">
        <f>IF(C8=B8,B8,"-")</f>
        <v>1</v>
      </c>
      <c r="B8" s="1">
        <v>1</v>
      </c>
      <c r="C8" s="147">
        <v>1</v>
      </c>
      <c r="D8" s="228">
        <v>13</v>
      </c>
      <c r="E8" s="148"/>
      <c r="F8" s="149"/>
      <c r="G8" s="150"/>
      <c r="I8" s="3">
        <f>D8</f>
        <v>13</v>
      </c>
      <c r="J8" s="3">
        <f>COUNTIF(Npartant,I8)</f>
        <v>0</v>
      </c>
      <c r="K8" s="3">
        <f>COUNTIF(Ndoss,I8)</f>
        <v>1</v>
      </c>
      <c r="N8" s="142"/>
      <c r="O8" s="143"/>
      <c r="P8" s="98"/>
      <c r="Q8" s="3"/>
      <c r="R8" s="3"/>
      <c r="S8" s="94"/>
      <c r="T8" s="95"/>
      <c r="U8" s="98"/>
      <c r="V8" s="3"/>
      <c r="W8" s="89"/>
      <c r="X8" s="3">
        <f>E8</f>
        <v>0</v>
      </c>
      <c r="Y8" s="3" t="s">
        <v>0</v>
      </c>
      <c r="Z8" s="3">
        <f>F8</f>
        <v>0</v>
      </c>
      <c r="AA8" s="3" t="s">
        <v>1</v>
      </c>
      <c r="AB8" s="3">
        <f>G8</f>
        <v>0</v>
      </c>
      <c r="AC8" s="90" t="s">
        <v>2</v>
      </c>
      <c r="AD8" s="89"/>
      <c r="AE8" s="3">
        <f>E8</f>
        <v>0</v>
      </c>
      <c r="AF8" s="3" t="s">
        <v>0</v>
      </c>
      <c r="AG8" s="3">
        <f>F8</f>
        <v>0</v>
      </c>
      <c r="AH8" s="231" t="s">
        <v>159</v>
      </c>
      <c r="AI8" s="3">
        <f>G8</f>
        <v>0</v>
      </c>
      <c r="AJ8" s="232" t="s">
        <v>160</v>
      </c>
      <c r="AK8" s="3" t="str">
        <f>TRIM(IF(AH8="m.t","m.t",CONCATENATE(AE8," ",AF8," ",AG8," ",AH8," ",AI8,AJ8)))</f>
        <v>0 h 0 ' 0''</v>
      </c>
      <c r="AM8" s="89" t="str">
        <f>IF(D8="","",INDEX(Bd,D8,2))</f>
        <v>DUPAS</v>
      </c>
      <c r="AN8" s="86" t="str">
        <f>IF(protec=2,AM8,"Non autorisé!")</f>
        <v>DUPAS</v>
      </c>
      <c r="AO8" s="3" t="str">
        <f>IF(D8="","",INDEX(Bd,D8,3))</f>
        <v>Mickaël</v>
      </c>
      <c r="AP8" s="3" t="str">
        <f>IF(D8="","",INDEX(Bd,D8,4))</f>
        <v>VC Morteau  Montbenoit</v>
      </c>
      <c r="AQ8" s="1" t="str">
        <f>IF(D8="","",INDEX(Bd,D8,5))</f>
        <v>B. FC</v>
      </c>
      <c r="AR8" s="1" t="str">
        <f>IF(D8="","",INDEX(Bd,D8,7))</f>
        <v>Acc 3</v>
      </c>
      <c r="AS8" s="7" t="str">
        <f>IF(D8="","",INDEX(Bd,D8,6))</f>
        <v>42250181300</v>
      </c>
      <c r="AT8" s="91" t="str">
        <f>IF(KIL*(E8+F8+G8)&gt;0,KIL/(E8+F8/60+G8/3600),"")</f>
        <v/>
      </c>
      <c r="AV8" s="157">
        <f>IF(COUNTIF(Ndoss,CN8),CN8,IF(COUNTIF(abandon,CN8),"AB",IF(COUNTIF(Npartant,CN8),"NP",IF((CN8=" ")," ","NC"))))</f>
        <v>1</v>
      </c>
      <c r="AW8" s="158">
        <f t="shared" ref="AW8:BE8" si="0">IF(COUNTIF(Ndoss,CO8),CO8,IF(COUNTIF(abandon,CO8),"AB",IF(COUNTIF(Npartant,CO8),"NP",IF((CO8=" ")," ","NC"))))</f>
        <v>2</v>
      </c>
      <c r="AX8" s="158">
        <f t="shared" si="0"/>
        <v>3</v>
      </c>
      <c r="AY8" s="158">
        <f t="shared" si="0"/>
        <v>4</v>
      </c>
      <c r="AZ8" s="158">
        <f t="shared" si="0"/>
        <v>5</v>
      </c>
      <c r="BA8" s="158">
        <f t="shared" si="0"/>
        <v>6</v>
      </c>
      <c r="BB8" s="158">
        <f t="shared" si="0"/>
        <v>7</v>
      </c>
      <c r="BC8" s="158">
        <f t="shared" si="0"/>
        <v>8</v>
      </c>
      <c r="BD8" s="158" t="str">
        <f>IF(COUNTIF(Ndoss,CV8),CV8,IF(COUNTIF(abandon,CV8),"AB",IF(COUNTIF(Npartant,CV8),"NP",IF((CV8=" ")," ","NC"))))</f>
        <v>NP</v>
      </c>
      <c r="BE8" s="159">
        <f t="shared" si="0"/>
        <v>10</v>
      </c>
      <c r="BF8" s="129"/>
      <c r="BG8" s="123" t="s">
        <v>120</v>
      </c>
      <c r="BH8" s="124" t="s">
        <v>120</v>
      </c>
      <c r="BI8" s="124" t="s">
        <v>120</v>
      </c>
      <c r="BJ8" s="124" t="s">
        <v>120</v>
      </c>
      <c r="BK8" s="124" t="s">
        <v>120</v>
      </c>
      <c r="BL8" s="124" t="s">
        <v>120</v>
      </c>
      <c r="BM8" s="124" t="s">
        <v>120</v>
      </c>
      <c r="BN8" s="124" t="s">
        <v>120</v>
      </c>
      <c r="BO8" s="124" t="s">
        <v>120</v>
      </c>
      <c r="BP8" s="124" t="s">
        <v>120</v>
      </c>
      <c r="BQ8" s="125"/>
      <c r="BR8" s="124" t="s">
        <v>122</v>
      </c>
      <c r="BS8" s="124" t="s">
        <v>122</v>
      </c>
      <c r="BT8" s="124" t="s">
        <v>122</v>
      </c>
      <c r="BU8" s="124" t="s">
        <v>122</v>
      </c>
      <c r="BV8" s="124" t="s">
        <v>122</v>
      </c>
      <c r="BW8" s="124" t="s">
        <v>122</v>
      </c>
      <c r="BX8" s="124" t="s">
        <v>122</v>
      </c>
      <c r="BY8" s="124" t="s">
        <v>122</v>
      </c>
      <c r="BZ8" s="124" t="s">
        <v>122</v>
      </c>
      <c r="CA8" s="124" t="s">
        <v>122</v>
      </c>
      <c r="CC8" s="124" t="s">
        <v>121</v>
      </c>
      <c r="CD8" s="124" t="s">
        <v>121</v>
      </c>
      <c r="CE8" s="124" t="s">
        <v>121</v>
      </c>
      <c r="CF8" s="124" t="s">
        <v>121</v>
      </c>
      <c r="CG8" s="124" t="s">
        <v>121</v>
      </c>
      <c r="CH8" s="124" t="s">
        <v>121</v>
      </c>
      <c r="CI8" s="124" t="s">
        <v>121</v>
      </c>
      <c r="CJ8" s="124" t="s">
        <v>121</v>
      </c>
      <c r="CK8" s="124" t="s">
        <v>121</v>
      </c>
      <c r="CL8" s="124" t="s">
        <v>121</v>
      </c>
      <c r="CN8" s="126">
        <f>IF(COUNTIF(Emargement!$M$8:$M$207,CY8),CY8," ")</f>
        <v>1</v>
      </c>
      <c r="CO8" s="126">
        <f>IF(COUNTIF(Emargement!$M$8:$M$207,CZ8),CZ8," ")</f>
        <v>2</v>
      </c>
      <c r="CP8" s="126">
        <f>IF(COUNTIF(Emargement!$M$8:$M$207,DA8),DA8," ")</f>
        <v>3</v>
      </c>
      <c r="CQ8" s="126">
        <f>IF(COUNTIF(Emargement!$M$8:$M$207,DB8),DB8," ")</f>
        <v>4</v>
      </c>
      <c r="CR8" s="126">
        <f>IF(COUNTIF(Emargement!$M$8:$M$207,DC8),DC8," ")</f>
        <v>5</v>
      </c>
      <c r="CS8" s="126">
        <f>IF(COUNTIF(Emargement!$M$8:$M$207,DD8),DD8," ")</f>
        <v>6</v>
      </c>
      <c r="CT8" s="126">
        <f>IF(COUNTIF(Emargement!$M$8:$M$207,DE8),DE8," ")</f>
        <v>7</v>
      </c>
      <c r="CU8" s="126">
        <f>IF(COUNTIF(Emargement!$M$8:$M$207,DF8),DF8," ")</f>
        <v>8</v>
      </c>
      <c r="CV8" s="126">
        <f>IF(COUNTIF(Emargement!$M$8:$M$207,DG8),DG8," ")</f>
        <v>9</v>
      </c>
      <c r="CW8" s="126">
        <f>IF(COUNTIF(Emargement!$M$8:$M$207,DH8),DH8," ")</f>
        <v>10</v>
      </c>
      <c r="CY8" s="3">
        <v>1</v>
      </c>
      <c r="CZ8" s="3">
        <v>2</v>
      </c>
      <c r="DA8" s="3">
        <v>3</v>
      </c>
      <c r="DB8" s="3">
        <v>4</v>
      </c>
      <c r="DC8" s="3">
        <v>5</v>
      </c>
      <c r="DD8" s="3">
        <v>6</v>
      </c>
      <c r="DE8" s="3">
        <v>7</v>
      </c>
      <c r="DF8" s="3">
        <v>8</v>
      </c>
      <c r="DG8" s="3">
        <v>9</v>
      </c>
      <c r="DH8" s="3">
        <v>10</v>
      </c>
      <c r="DM8" s="145"/>
      <c r="DN8" s="146"/>
      <c r="DO8" s="145"/>
      <c r="DP8" s="146"/>
      <c r="DQ8" s="145"/>
      <c r="DR8" s="58"/>
      <c r="DS8" s="58"/>
      <c r="DT8" s="145"/>
      <c r="DU8" s="3">
        <v>2</v>
      </c>
      <c r="DX8" s="79"/>
      <c r="DY8" s="82"/>
      <c r="DZ8" s="80"/>
      <c r="EA8" s="82"/>
      <c r="EB8" s="81"/>
      <c r="EC8" s="81"/>
      <c r="ED8" s="83"/>
      <c r="EE8" s="80"/>
      <c r="EG8" s="84"/>
      <c r="EH8" s="3">
        <v>3</v>
      </c>
      <c r="EJ8" s="3" t="e">
        <f t="shared" ref="EJ8:EJ39" si="1">VLOOKUP(D8,Tour1,2,FALSE)</f>
        <v>#N/A</v>
      </c>
      <c r="EK8" s="3">
        <f>COUNT(EJ8)</f>
        <v>0</v>
      </c>
      <c r="EL8" s="84" t="str">
        <f>IF(EK8=1,"1 x","")</f>
        <v/>
      </c>
      <c r="EM8" s="89" t="e">
        <f t="shared" ref="EM8:EM39" si="2">VLOOKUP(D8,Tour2,2,FALSE)</f>
        <v>#N/A</v>
      </c>
      <c r="EN8" s="3">
        <f>COUNT(EM8)</f>
        <v>0</v>
      </c>
      <c r="EO8" s="84" t="str">
        <f>IF(EN8=1,"2 x","")</f>
        <v/>
      </c>
      <c r="EP8" s="89" t="e">
        <f t="shared" ref="EP8:EP39" si="3">VLOOKUP(D8,Aban,2,FALSE)</f>
        <v>#N/A</v>
      </c>
      <c r="EQ8" s="3">
        <f>COUNT(EP8)</f>
        <v>0</v>
      </c>
      <c r="ER8" s="84" t="str">
        <f>IF(EQ8=1,"Ab","")</f>
        <v/>
      </c>
    </row>
    <row r="9" spans="1:154" ht="15.75" x14ac:dyDescent="0.25">
      <c r="A9" s="1">
        <f t="shared" ref="A9:A72" si="4">IF(C9=B9,B9,"-")</f>
        <v>2</v>
      </c>
      <c r="B9" s="1">
        <v>2</v>
      </c>
      <c r="C9" s="31">
        <v>2</v>
      </c>
      <c r="D9" s="151">
        <v>15</v>
      </c>
      <c r="E9" s="152">
        <f>E8</f>
        <v>0</v>
      </c>
      <c r="F9" s="153">
        <f>F8</f>
        <v>0</v>
      </c>
      <c r="G9" s="154">
        <f>G8</f>
        <v>0</v>
      </c>
      <c r="I9" s="3">
        <f t="shared" ref="I9:I72" si="5">D9</f>
        <v>15</v>
      </c>
      <c r="J9" s="3">
        <f t="shared" ref="J9:J72" si="6">COUNTIF(Npartant,I9)</f>
        <v>0</v>
      </c>
      <c r="K9" s="3">
        <f t="shared" ref="K9:K39" si="7">COUNTIF(Ndoss,I9)</f>
        <v>1</v>
      </c>
      <c r="N9" s="144"/>
      <c r="O9" s="143"/>
      <c r="P9" s="98"/>
      <c r="Q9" s="3"/>
      <c r="R9" s="3"/>
      <c r="S9" s="96"/>
      <c r="T9" s="97"/>
      <c r="U9" s="98"/>
      <c r="W9" s="89" t="str">
        <f>IF(R9=R8," ","à")</f>
        <v xml:space="preserve"> </v>
      </c>
      <c r="X9" s="3" t="str">
        <f>IF(R9=R8," ",IF(R9&gt;=3600,INT(R9/3600)," "))</f>
        <v xml:space="preserve"> </v>
      </c>
      <c r="Y9" s="3" t="str">
        <f>IF(R9=R8," ",IF(R9&gt;=3600,"h"," "))</f>
        <v xml:space="preserve"> </v>
      </c>
      <c r="Z9" s="3" t="str">
        <f>IF(R9=R8," ",IF((R9-3600*INT(R9/3600))/60&gt;=1,INT((R9-3600*INT(R9/3600))/60)," "))</f>
        <v xml:space="preserve"> </v>
      </c>
      <c r="AA9" s="3" t="str">
        <f>IF(R9=R8,"m.t",IF((R9-3600*INT(R9/3600))/60&gt;=1,"min"," "))</f>
        <v>m.t</v>
      </c>
      <c r="AB9" s="3" t="str">
        <f>IF(R9=R8," ",R9-60*INT((R9-3600*INT(R9/3600))/60)-3600*INT(R9/3600))</f>
        <v xml:space="preserve"> </v>
      </c>
      <c r="AC9" s="90" t="str">
        <f>IF(R9=R8," ","sec")</f>
        <v xml:space="preserve"> </v>
      </c>
      <c r="AD9" s="89" t="str">
        <f>IF(R9=R8," ","à")</f>
        <v xml:space="preserve"> </v>
      </c>
      <c r="AE9" s="3" t="str">
        <f>IF(R9=R8," ",IF(R9&gt;=3600,INT(R9/3600)," "))</f>
        <v xml:space="preserve"> </v>
      </c>
      <c r="AF9" s="3" t="str">
        <f>IF(R9=R8," ",IF(R9&gt;=3600,"h"," "))</f>
        <v xml:space="preserve"> </v>
      </c>
      <c r="AG9" s="3" t="str">
        <f>IF(R9=R8," ",IF((R9-3600*INT(R9/3600))/60&gt;=1,INT((R9-3600*INT(R9/3600))/60)," "))</f>
        <v xml:space="preserve"> </v>
      </c>
      <c r="AH9" s="3" t="str">
        <f>IF(R9=R8,"m.t",IF((R9-3600*INT(R9/3600))/60&gt;=1,"'"," "))</f>
        <v>m.t</v>
      </c>
      <c r="AI9" s="3" t="str">
        <f>IF(R9=R8," ",R9-60*INT((R9-3600*INT(R9/3600))/60)-3600*INT(R9/3600))</f>
        <v xml:space="preserve"> </v>
      </c>
      <c r="AJ9" s="90" t="str">
        <f>IF(R9=R8," ","''")</f>
        <v xml:space="preserve"> </v>
      </c>
      <c r="AK9" s="3" t="str">
        <f t="shared" ref="AK9:AK33" si="8">TRIM(IF(AH9="m.t","m.t",CONCATENATE("à ",AE9," ",AF9," ",AG9,AH9," ",AI9,AJ9)))</f>
        <v>m.t</v>
      </c>
      <c r="AM9" s="89" t="str">
        <f t="shared" ref="AM9:AM72" si="9">IF(D9="","",INDEX(Bd,D9,2))</f>
        <v>MOUGIN</v>
      </c>
      <c r="AN9" s="89" t="str">
        <f t="shared" ref="AN9:AN72" si="10">IF(protec=2,AM9,"Non autorisé!")</f>
        <v>MOUGIN</v>
      </c>
      <c r="AO9" s="3" t="str">
        <f t="shared" ref="AO9:AO72" si="11">IF(D9="","",INDEX(Bd,D9,3))</f>
        <v>Cyrille</v>
      </c>
      <c r="AP9" s="3" t="str">
        <f t="shared" ref="AP9:AP72" si="12">IF(D9="","",INDEX(Bd,D9,4))</f>
        <v>VC Morteau  Montbenoit</v>
      </c>
      <c r="AQ9" s="1" t="str">
        <f t="shared" ref="AQ9:AQ72" si="13">IF(D9="","",INDEX(Bd,D9,5))</f>
        <v>B. FC</v>
      </c>
      <c r="AR9" s="1" t="str">
        <f t="shared" ref="AR9:AR72" si="14">IF(D9="","",INDEX(Bd,D9,7))</f>
        <v>Acc 3</v>
      </c>
      <c r="AS9" s="7">
        <f t="shared" ref="AS9:AS72" si="15">IF(D9="","",INDEX(Bd,D9,6))</f>
        <v>42250180065</v>
      </c>
      <c r="AT9" s="91" t="str">
        <f t="shared" ref="AT9:AT72" si="16">IF(KIL*(E9+F9+G9)&gt;0,KIL/(E9+F9/60+G9/3600),"")</f>
        <v/>
      </c>
      <c r="AV9" s="160">
        <f t="shared" ref="AV9:AV14" si="17">IF(COUNTIF(Ndoss,CN9),CN9,IF(COUNTIF(abandon,CN9),"AB",IF(COUNTIF(Npartant,CN9),"NP",IF((CN9=" ")," ","NC"))))</f>
        <v>11</v>
      </c>
      <c r="AW9" s="138">
        <f t="shared" ref="AW9:AW14" si="18">IF(COUNTIF(Ndoss,CO9),CO9,IF(COUNTIF(abandon,CO9),"AB",IF(COUNTIF(Npartant,CO9),"NP",IF((CO9=" ")," ","NC"))))</f>
        <v>12</v>
      </c>
      <c r="AX9" s="138">
        <f t="shared" ref="AX9:AX14" si="19">IF(COUNTIF(Ndoss,CP9),CP9,IF(COUNTIF(abandon,CP9),"AB",IF(COUNTIF(Npartant,CP9),"NP",IF((CP9=" ")," ","NC"))))</f>
        <v>13</v>
      </c>
      <c r="AY9" s="138">
        <f t="shared" ref="AY9:AY14" si="20">IF(COUNTIF(Ndoss,CQ9),CQ9,IF(COUNTIF(abandon,CQ9),"AB",IF(COUNTIF(Npartant,CQ9),"NP",IF((CQ9=" ")," ","NC"))))</f>
        <v>14</v>
      </c>
      <c r="AZ9" s="138">
        <f t="shared" ref="AZ9:AZ14" si="21">IF(COUNTIF(Ndoss,CR9),CR9,IF(COUNTIF(abandon,CR9),"AB",IF(COUNTIF(Npartant,CR9),"NP",IF((CR9=" ")," ","NC"))))</f>
        <v>15</v>
      </c>
      <c r="BA9" s="138">
        <f t="shared" ref="BA9:BA14" si="22">IF(COUNTIF(Ndoss,CS9),CS9,IF(COUNTIF(abandon,CS9),"AB",IF(COUNTIF(Npartant,CS9),"NP",IF((CS9=" ")," ","NC"))))</f>
        <v>16</v>
      </c>
      <c r="BB9" s="138">
        <f t="shared" ref="BB9:BB14" si="23">IF(COUNTIF(Ndoss,CT9),CT9,IF(COUNTIF(abandon,CT9),"AB",IF(COUNTIF(Npartant,CT9),"NP",IF((CT9=" ")," ","NC"))))</f>
        <v>17</v>
      </c>
      <c r="BC9" s="138">
        <f t="shared" ref="BC9:BC14" si="24">IF(COUNTIF(Ndoss,CU9),CU9,IF(COUNTIF(abandon,CU9),"AB",IF(COUNTIF(Npartant,CU9),"NP",IF((CU9=" ")," ","NC"))))</f>
        <v>18</v>
      </c>
      <c r="BD9" s="138">
        <f t="shared" ref="BD9:BD14" si="25">IF(COUNTIF(Ndoss,CV9),CV9,IF(COUNTIF(abandon,CV9),"AB",IF(COUNTIF(Npartant,CV9),"NP",IF((CV9=" ")," ","NC"))))</f>
        <v>19</v>
      </c>
      <c r="BE9" s="161">
        <f t="shared" ref="BE9:BE14" si="26">IF(COUNTIF(Ndoss,CW9),CW9,IF(COUNTIF(abandon,CW9),"AB",IF(COUNTIF(Npartant,CW9),"NP",IF((CW9=" ")," ","NC"))))</f>
        <v>20</v>
      </c>
      <c r="BF9" s="129"/>
      <c r="BG9" s="123" t="s">
        <v>120</v>
      </c>
      <c r="BH9" s="124" t="s">
        <v>120</v>
      </c>
      <c r="BI9" s="124" t="s">
        <v>120</v>
      </c>
      <c r="BJ9" s="124" t="s">
        <v>120</v>
      </c>
      <c r="BK9" s="124" t="s">
        <v>120</v>
      </c>
      <c r="BL9" s="124" t="s">
        <v>120</v>
      </c>
      <c r="BM9" s="124" t="s">
        <v>120</v>
      </c>
      <c r="BN9" s="124" t="s">
        <v>120</v>
      </c>
      <c r="BO9" s="124" t="s">
        <v>120</v>
      </c>
      <c r="BP9" s="124" t="s">
        <v>120</v>
      </c>
      <c r="BQ9" s="125"/>
      <c r="BR9" s="124" t="s">
        <v>122</v>
      </c>
      <c r="BS9" s="124" t="s">
        <v>122</v>
      </c>
      <c r="BT9" s="124" t="s">
        <v>122</v>
      </c>
      <c r="BU9" s="124" t="s">
        <v>122</v>
      </c>
      <c r="BV9" s="124" t="s">
        <v>122</v>
      </c>
      <c r="BW9" s="124" t="s">
        <v>122</v>
      </c>
      <c r="BX9" s="124" t="s">
        <v>122</v>
      </c>
      <c r="BY9" s="124" t="s">
        <v>122</v>
      </c>
      <c r="BZ9" s="124" t="s">
        <v>122</v>
      </c>
      <c r="CA9" s="124" t="s">
        <v>122</v>
      </c>
      <c r="CC9" s="124" t="s">
        <v>121</v>
      </c>
      <c r="CD9" s="124" t="s">
        <v>121</v>
      </c>
      <c r="CE9" s="124" t="s">
        <v>121</v>
      </c>
      <c r="CF9" s="124" t="s">
        <v>121</v>
      </c>
      <c r="CG9" s="124" t="s">
        <v>121</v>
      </c>
      <c r="CH9" s="124" t="s">
        <v>121</v>
      </c>
      <c r="CI9" s="124" t="s">
        <v>121</v>
      </c>
      <c r="CJ9" s="124" t="s">
        <v>121</v>
      </c>
      <c r="CK9" s="124" t="s">
        <v>121</v>
      </c>
      <c r="CL9" s="124" t="s">
        <v>121</v>
      </c>
      <c r="CN9" s="126">
        <f>IF(COUNTIF(Emargement!$M$8:$M$207,CY9),CY9," ")</f>
        <v>11</v>
      </c>
      <c r="CO9" s="126">
        <f>IF(COUNTIF(Emargement!$M$8:$M$207,CZ9),CZ9," ")</f>
        <v>12</v>
      </c>
      <c r="CP9" s="126">
        <f>IF(COUNTIF(Emargement!$M$8:$M$207,DA9),DA9," ")</f>
        <v>13</v>
      </c>
      <c r="CQ9" s="126">
        <f>IF(COUNTIF(Emargement!$M$8:$M$207,DB9),DB9," ")</f>
        <v>14</v>
      </c>
      <c r="CR9" s="126">
        <f>IF(COUNTIF(Emargement!$M$8:$M$207,DC9),DC9," ")</f>
        <v>15</v>
      </c>
      <c r="CS9" s="126">
        <f>IF(COUNTIF(Emargement!$M$8:$M$207,DD9),DD9," ")</f>
        <v>16</v>
      </c>
      <c r="CT9" s="126">
        <f>IF(COUNTIF(Emargement!$M$8:$M$207,DE9),DE9," ")</f>
        <v>17</v>
      </c>
      <c r="CU9" s="126">
        <f>IF(COUNTIF(Emargement!$M$8:$M$207,DF9),DF9," ")</f>
        <v>18</v>
      </c>
      <c r="CV9" s="126">
        <f>IF(COUNTIF(Emargement!$M$8:$M$207,DG9),DG9," ")</f>
        <v>19</v>
      </c>
      <c r="CW9" s="126">
        <f>IF(COUNTIF(Emargement!$M$8:$M$207,DH9),DH9," ")</f>
        <v>20</v>
      </c>
      <c r="CY9" s="3">
        <v>11</v>
      </c>
      <c r="CZ9" s="3">
        <v>12</v>
      </c>
      <c r="DA9" s="3">
        <v>13</v>
      </c>
      <c r="DB9" s="3">
        <v>14</v>
      </c>
      <c r="DC9" s="3">
        <v>15</v>
      </c>
      <c r="DD9" s="3">
        <v>16</v>
      </c>
      <c r="DE9" s="3">
        <v>17</v>
      </c>
      <c r="DF9" s="3">
        <v>18</v>
      </c>
      <c r="DG9" s="3">
        <v>19</v>
      </c>
      <c r="DH9" s="3">
        <v>20</v>
      </c>
      <c r="DJ9" s="223" t="s">
        <v>135</v>
      </c>
      <c r="DK9" s="137" t="s">
        <v>133</v>
      </c>
      <c r="DM9" s="145">
        <v>9</v>
      </c>
      <c r="DN9" s="146"/>
      <c r="DO9" s="145"/>
      <c r="DP9" s="146"/>
      <c r="DQ9" s="145"/>
      <c r="DR9" s="58"/>
      <c r="DS9" s="58"/>
      <c r="DT9" s="145"/>
      <c r="DU9" s="3">
        <v>2</v>
      </c>
      <c r="DX9" s="79"/>
      <c r="DY9" s="82"/>
      <c r="DZ9" s="80"/>
      <c r="EA9" s="82"/>
      <c r="EB9" s="81"/>
      <c r="EC9" s="81"/>
      <c r="ED9" s="83"/>
      <c r="EE9" s="80"/>
      <c r="EG9" s="84"/>
      <c r="EH9" s="3">
        <v>3</v>
      </c>
      <c r="EJ9" s="3" t="e">
        <f t="shared" si="1"/>
        <v>#N/A</v>
      </c>
      <c r="EK9" s="3">
        <f t="shared" ref="EK9:EK72" si="27">COUNT(EJ9)</f>
        <v>0</v>
      </c>
      <c r="EL9" s="84" t="str">
        <f t="shared" ref="EL9:EL72" si="28">IF(EK9=1,"1 x","")</f>
        <v/>
      </c>
      <c r="EM9" s="89" t="e">
        <f t="shared" si="2"/>
        <v>#N/A</v>
      </c>
      <c r="EN9" s="3">
        <f t="shared" ref="EN9:EN72" si="29">COUNT(EM9)</f>
        <v>0</v>
      </c>
      <c r="EO9" s="84" t="str">
        <f t="shared" ref="EO9:EO72" si="30">IF(EN9=1,"2 x","")</f>
        <v/>
      </c>
      <c r="EP9" s="89" t="e">
        <f t="shared" si="3"/>
        <v>#N/A</v>
      </c>
      <c r="EQ9" s="3">
        <f t="shared" ref="EQ9:EQ72" si="31">COUNT(EP9)</f>
        <v>0</v>
      </c>
      <c r="ER9" s="84" t="str">
        <f t="shared" ref="ER9:ER72" si="32">IF(EQ9=1,"Ab","")</f>
        <v/>
      </c>
    </row>
    <row r="10" spans="1:154" ht="15.75" x14ac:dyDescent="0.25">
      <c r="A10" s="1">
        <f t="shared" si="4"/>
        <v>3</v>
      </c>
      <c r="B10" s="1">
        <v>3</v>
      </c>
      <c r="C10" s="31">
        <v>3</v>
      </c>
      <c r="D10" s="151">
        <v>17</v>
      </c>
      <c r="E10" s="152">
        <f t="shared" ref="E10:E73" si="33">E9</f>
        <v>0</v>
      </c>
      <c r="F10" s="153">
        <f t="shared" ref="F10:F73" si="34">F9</f>
        <v>0</v>
      </c>
      <c r="G10" s="154">
        <f t="shared" ref="G10:G73" si="35">G9</f>
        <v>0</v>
      </c>
      <c r="I10" s="3">
        <f t="shared" si="5"/>
        <v>17</v>
      </c>
      <c r="J10" s="3">
        <f t="shared" si="6"/>
        <v>0</v>
      </c>
      <c r="K10" s="3">
        <f t="shared" si="7"/>
        <v>1</v>
      </c>
      <c r="N10" s="144"/>
      <c r="O10" s="143"/>
      <c r="P10" s="98"/>
      <c r="Q10" s="3"/>
      <c r="R10" s="3"/>
      <c r="S10" s="96"/>
      <c r="T10" s="97"/>
      <c r="U10" s="98"/>
      <c r="W10" s="89" t="str">
        <f t="shared" ref="W10:W17" si="36">IF(R10=R9," ","à")</f>
        <v xml:space="preserve"> </v>
      </c>
      <c r="X10" s="3" t="str">
        <f t="shared" ref="X10:X17" si="37">IF(R10=R9," ",IF(R10&gt;=3600,INT(R10/3600)," "))</f>
        <v xml:space="preserve"> </v>
      </c>
      <c r="Y10" s="3" t="str">
        <f t="shared" ref="Y10:Y17" si="38">IF(R10=R9," ",IF(R10&gt;=3600,"h"," "))</f>
        <v xml:space="preserve"> </v>
      </c>
      <c r="Z10" s="3" t="str">
        <f t="shared" ref="Z10:Z17" si="39">IF(R10=R9," ",IF((R10-3600*INT(R10/3600))/60&gt;=1,INT((R10-3600*INT(R10/3600))/60)," "))</f>
        <v xml:space="preserve"> </v>
      </c>
      <c r="AA10" s="3" t="str">
        <f t="shared" ref="AA10:AA17" si="40">IF(R10=R9,"m.t",IF((R10-3600*INT(R10/3600))/60&gt;=1,"min"," "))</f>
        <v>m.t</v>
      </c>
      <c r="AB10" s="3" t="str">
        <f t="shared" ref="AB10:AB17" si="41">IF(R10=R9," ",R10-60*INT((R10-3600*INT(R10/3600))/60)-3600*INT(R10/3600))</f>
        <v xml:space="preserve"> </v>
      </c>
      <c r="AC10" s="90" t="str">
        <f t="shared" ref="AC10:AC17" si="42">IF(R10=R9," ","sec")</f>
        <v xml:space="preserve"> </v>
      </c>
      <c r="AD10" s="89" t="str">
        <f t="shared" ref="AD10:AD33" si="43">IF(R10=R9," ","à")</f>
        <v xml:space="preserve"> </v>
      </c>
      <c r="AE10" s="3" t="str">
        <f t="shared" ref="AE10:AE33" si="44">IF(R10=R9," ",IF(R10&gt;=3600,INT(R10/3600)," "))</f>
        <v xml:space="preserve"> </v>
      </c>
      <c r="AF10" s="3" t="str">
        <f t="shared" ref="AF10:AF33" si="45">IF(R10=R9," ",IF(R10&gt;=3600,"h"," "))</f>
        <v xml:space="preserve"> </v>
      </c>
      <c r="AG10" s="3" t="str">
        <f t="shared" ref="AG10:AG33" si="46">IF(R10=R9," ",IF((R10-3600*INT(R10/3600))/60&gt;=1,INT((R10-3600*INT(R10/3600))/60)," "))</f>
        <v xml:space="preserve"> </v>
      </c>
      <c r="AH10" s="3" t="str">
        <f t="shared" ref="AH10:AH33" si="47">IF(R10=R9,"m.t",IF((R10-3600*INT(R10/3600))/60&gt;=1,"'"," "))</f>
        <v>m.t</v>
      </c>
      <c r="AI10" s="3" t="str">
        <f t="shared" ref="AI10:AI33" si="48">IF(R10=R9," ",R10-60*INT((R10-3600*INT(R10/3600))/60)-3600*INT(R10/3600))</f>
        <v xml:space="preserve"> </v>
      </c>
      <c r="AJ10" s="90" t="str">
        <f t="shared" ref="AJ10:AJ33" si="49">IF(R10=R9," ","''")</f>
        <v xml:space="preserve"> </v>
      </c>
      <c r="AK10" s="3" t="str">
        <f t="shared" si="8"/>
        <v>m.t</v>
      </c>
      <c r="AM10" s="89" t="str">
        <f t="shared" si="9"/>
        <v>BRUANDET</v>
      </c>
      <c r="AN10" s="89" t="str">
        <f t="shared" si="10"/>
        <v>BRUANDET</v>
      </c>
      <c r="AO10" s="3" t="str">
        <f t="shared" si="11"/>
        <v>Laurent</v>
      </c>
      <c r="AP10" s="3" t="str">
        <f t="shared" si="12"/>
        <v>V C Ornans</v>
      </c>
      <c r="AQ10" s="1" t="str">
        <f t="shared" si="13"/>
        <v>B. FC</v>
      </c>
      <c r="AR10" s="1" t="str">
        <f t="shared" si="14"/>
        <v>Acc 3</v>
      </c>
      <c r="AS10" s="7" t="str">
        <f t="shared" si="15"/>
        <v>42250150374</v>
      </c>
      <c r="AT10" s="91" t="str">
        <f t="shared" si="16"/>
        <v/>
      </c>
      <c r="AV10" s="160">
        <f t="shared" si="17"/>
        <v>21</v>
      </c>
      <c r="AW10" s="138">
        <f t="shared" si="18"/>
        <v>22</v>
      </c>
      <c r="AX10" s="138">
        <f t="shared" si="19"/>
        <v>23</v>
      </c>
      <c r="AY10" s="138">
        <f t="shared" si="20"/>
        <v>24</v>
      </c>
      <c r="AZ10" s="138" t="str">
        <f t="shared" si="21"/>
        <v xml:space="preserve"> </v>
      </c>
      <c r="BA10" s="138" t="str">
        <f t="shared" si="22"/>
        <v xml:space="preserve"> </v>
      </c>
      <c r="BB10" s="138"/>
      <c r="BC10" s="138" t="str">
        <f t="shared" si="24"/>
        <v xml:space="preserve"> </v>
      </c>
      <c r="BD10" s="138" t="str">
        <f t="shared" si="25"/>
        <v xml:space="preserve"> </v>
      </c>
      <c r="BE10" s="161" t="str">
        <f t="shared" si="26"/>
        <v xml:space="preserve"> </v>
      </c>
      <c r="BF10" s="129"/>
      <c r="BG10" s="123" t="s">
        <v>120</v>
      </c>
      <c r="BH10" s="124" t="s">
        <v>120</v>
      </c>
      <c r="BI10" s="124" t="s">
        <v>120</v>
      </c>
      <c r="BJ10" s="124" t="s">
        <v>120</v>
      </c>
      <c r="BK10" s="124" t="s">
        <v>120</v>
      </c>
      <c r="BL10" s="124" t="s">
        <v>120</v>
      </c>
      <c r="BM10" s="124" t="s">
        <v>120</v>
      </c>
      <c r="BN10" s="124" t="s">
        <v>120</v>
      </c>
      <c r="BO10" s="124" t="s">
        <v>120</v>
      </c>
      <c r="BP10" s="124" t="s">
        <v>120</v>
      </c>
      <c r="BQ10" s="125"/>
      <c r="BR10" s="124" t="s">
        <v>122</v>
      </c>
      <c r="BS10" s="124" t="s">
        <v>122</v>
      </c>
      <c r="BT10" s="124" t="s">
        <v>122</v>
      </c>
      <c r="BU10" s="124" t="s">
        <v>122</v>
      </c>
      <c r="BV10" s="124" t="s">
        <v>122</v>
      </c>
      <c r="BW10" s="124" t="s">
        <v>122</v>
      </c>
      <c r="BX10" s="124" t="s">
        <v>122</v>
      </c>
      <c r="BY10" s="124" t="s">
        <v>122</v>
      </c>
      <c r="BZ10" s="124" t="s">
        <v>122</v>
      </c>
      <c r="CA10" s="124" t="s">
        <v>122</v>
      </c>
      <c r="CC10" s="124" t="s">
        <v>121</v>
      </c>
      <c r="CD10" s="124" t="s">
        <v>121</v>
      </c>
      <c r="CE10" s="124" t="s">
        <v>121</v>
      </c>
      <c r="CF10" s="124" t="s">
        <v>121</v>
      </c>
      <c r="CG10" s="124" t="s">
        <v>121</v>
      </c>
      <c r="CH10" s="124" t="s">
        <v>121</v>
      </c>
      <c r="CI10" s="124" t="s">
        <v>121</v>
      </c>
      <c r="CJ10" s="124" t="s">
        <v>121</v>
      </c>
      <c r="CK10" s="124" t="s">
        <v>121</v>
      </c>
      <c r="CL10" s="124" t="s">
        <v>121</v>
      </c>
      <c r="CN10" s="126">
        <f>IF(COUNTIF(Emargement!$M$8:$M$207,CY10),CY10," ")</f>
        <v>21</v>
      </c>
      <c r="CO10" s="126">
        <f>IF(COUNTIF(Emargement!$M$8:$M$207,CZ10),CZ10," ")</f>
        <v>22</v>
      </c>
      <c r="CP10" s="126">
        <f>IF(COUNTIF(Emargement!$M$8:$M$207,DA10),DA10," ")</f>
        <v>23</v>
      </c>
      <c r="CQ10" s="126">
        <f>IF(COUNTIF(Emargement!$M$8:$M$207,DB10),DB10," ")</f>
        <v>24</v>
      </c>
      <c r="CR10" s="126" t="str">
        <f>IF(COUNTIF(Emargement!$M$8:$M$207,DC10),DC10," ")</f>
        <v xml:space="preserve"> </v>
      </c>
      <c r="CS10" s="126" t="str">
        <f>IF(COUNTIF(Emargement!$M$8:$M$207,DD10),DD10," ")</f>
        <v xml:space="preserve"> </v>
      </c>
      <c r="CT10" s="126">
        <f>IF(COUNTIF(Emargement!$M$8:$M$207,DE10),DE10," ")</f>
        <v>27</v>
      </c>
      <c r="CU10" s="126" t="str">
        <f>IF(COUNTIF(Emargement!$M$8:$M$207,DF10),DF10," ")</f>
        <v xml:space="preserve"> </v>
      </c>
      <c r="CV10" s="126" t="str">
        <f>IF(COUNTIF(Emargement!$M$8:$M$207,DG10),DG10," ")</f>
        <v xml:space="preserve"> </v>
      </c>
      <c r="CW10" s="126" t="str">
        <f>IF(COUNTIF(Emargement!$M$8:$M$207,DH10),DH10," ")</f>
        <v xml:space="preserve"> </v>
      </c>
      <c r="CY10" s="3">
        <v>21</v>
      </c>
      <c r="CZ10" s="3">
        <v>22</v>
      </c>
      <c r="DA10" s="3">
        <v>23</v>
      </c>
      <c r="DB10" s="3">
        <v>24</v>
      </c>
      <c r="DC10" s="3">
        <v>25</v>
      </c>
      <c r="DD10" s="3">
        <v>26</v>
      </c>
      <c r="DE10" s="3">
        <v>27</v>
      </c>
      <c r="DF10" s="3">
        <v>28</v>
      </c>
      <c r="DG10" s="3">
        <v>29</v>
      </c>
      <c r="DH10" s="3">
        <v>30</v>
      </c>
      <c r="DJ10" s="224" t="s">
        <v>120</v>
      </c>
      <c r="DK10" s="137" t="s">
        <v>130</v>
      </c>
      <c r="DM10" s="145"/>
      <c r="DN10" s="146"/>
      <c r="DO10" s="145"/>
      <c r="DP10" s="146"/>
      <c r="DQ10" s="145"/>
      <c r="DR10" s="58"/>
      <c r="DS10" s="58"/>
      <c r="DT10" s="145"/>
      <c r="DU10" s="3">
        <v>2</v>
      </c>
      <c r="DX10" s="79"/>
      <c r="DY10" s="82"/>
      <c r="DZ10" s="80"/>
      <c r="EA10" s="82"/>
      <c r="EB10" s="81"/>
      <c r="EC10" s="81"/>
      <c r="ED10" s="83"/>
      <c r="EE10" s="80"/>
      <c r="EG10" s="84"/>
      <c r="EH10" s="3">
        <v>3</v>
      </c>
      <c r="EJ10" s="3" t="e">
        <f t="shared" si="1"/>
        <v>#N/A</v>
      </c>
      <c r="EK10" s="3">
        <f t="shared" si="27"/>
        <v>0</v>
      </c>
      <c r="EL10" s="84" t="str">
        <f t="shared" si="28"/>
        <v/>
      </c>
      <c r="EM10" s="89" t="e">
        <f t="shared" si="2"/>
        <v>#N/A</v>
      </c>
      <c r="EN10" s="3">
        <f t="shared" si="29"/>
        <v>0</v>
      </c>
      <c r="EO10" s="84" t="str">
        <f t="shared" si="30"/>
        <v/>
      </c>
      <c r="EP10" s="89" t="e">
        <f t="shared" si="3"/>
        <v>#N/A</v>
      </c>
      <c r="EQ10" s="3">
        <f t="shared" si="31"/>
        <v>0</v>
      </c>
      <c r="ER10" s="84" t="str">
        <f t="shared" si="32"/>
        <v/>
      </c>
    </row>
    <row r="11" spans="1:154" ht="15.75" x14ac:dyDescent="0.25">
      <c r="A11" s="1">
        <f t="shared" si="4"/>
        <v>4</v>
      </c>
      <c r="B11" s="1">
        <v>4</v>
      </c>
      <c r="C11" s="31">
        <v>4</v>
      </c>
      <c r="D11" s="151">
        <v>6</v>
      </c>
      <c r="E11" s="152">
        <f t="shared" si="33"/>
        <v>0</v>
      </c>
      <c r="F11" s="153">
        <f t="shared" si="34"/>
        <v>0</v>
      </c>
      <c r="G11" s="154">
        <f t="shared" si="35"/>
        <v>0</v>
      </c>
      <c r="I11" s="3">
        <f t="shared" si="5"/>
        <v>6</v>
      </c>
      <c r="J11" s="3">
        <f t="shared" si="6"/>
        <v>0</v>
      </c>
      <c r="K11" s="3">
        <f t="shared" si="7"/>
        <v>1</v>
      </c>
      <c r="N11" s="144"/>
      <c r="O11" s="143"/>
      <c r="P11" s="98"/>
      <c r="Q11" s="3"/>
      <c r="R11" s="3"/>
      <c r="S11" s="108"/>
      <c r="T11" s="97"/>
      <c r="U11" s="98"/>
      <c r="W11" s="89" t="str">
        <f t="shared" si="36"/>
        <v xml:space="preserve"> </v>
      </c>
      <c r="X11" s="3" t="str">
        <f t="shared" si="37"/>
        <v xml:space="preserve"> </v>
      </c>
      <c r="Y11" s="3" t="str">
        <f t="shared" si="38"/>
        <v xml:space="preserve"> </v>
      </c>
      <c r="Z11" s="3" t="str">
        <f t="shared" si="39"/>
        <v xml:space="preserve"> </v>
      </c>
      <c r="AA11" s="3" t="str">
        <f t="shared" si="40"/>
        <v>m.t</v>
      </c>
      <c r="AB11" s="3" t="str">
        <f t="shared" si="41"/>
        <v xml:space="preserve"> </v>
      </c>
      <c r="AC11" s="90" t="str">
        <f t="shared" si="42"/>
        <v xml:space="preserve"> </v>
      </c>
      <c r="AD11" s="89" t="str">
        <f t="shared" si="43"/>
        <v xml:space="preserve"> </v>
      </c>
      <c r="AE11" s="3" t="str">
        <f t="shared" si="44"/>
        <v xml:space="preserve"> </v>
      </c>
      <c r="AF11" s="3" t="str">
        <f t="shared" si="45"/>
        <v xml:space="preserve"> </v>
      </c>
      <c r="AG11" s="3" t="str">
        <f t="shared" si="46"/>
        <v xml:space="preserve"> </v>
      </c>
      <c r="AH11" s="3" t="str">
        <f t="shared" si="47"/>
        <v>m.t</v>
      </c>
      <c r="AI11" s="3" t="str">
        <f t="shared" si="48"/>
        <v xml:space="preserve"> </v>
      </c>
      <c r="AJ11" s="90" t="str">
        <f t="shared" si="49"/>
        <v xml:space="preserve"> </v>
      </c>
      <c r="AK11" s="3" t="str">
        <f t="shared" si="8"/>
        <v>m.t</v>
      </c>
      <c r="AM11" s="89" t="str">
        <f t="shared" si="9"/>
        <v>LOEUILLARD</v>
      </c>
      <c r="AN11" s="89" t="str">
        <f t="shared" si="10"/>
        <v>LOEUILLARD</v>
      </c>
      <c r="AO11" s="3" t="str">
        <f t="shared" si="11"/>
        <v>Daniel</v>
      </c>
      <c r="AP11" s="3" t="str">
        <f t="shared" si="12"/>
        <v>Besançon  R C</v>
      </c>
      <c r="AQ11" s="1" t="str">
        <f t="shared" si="13"/>
        <v>B. FC</v>
      </c>
      <c r="AR11" s="1" t="str">
        <f t="shared" si="14"/>
        <v>Acc 3</v>
      </c>
      <c r="AS11" s="7" t="str">
        <f t="shared" si="15"/>
        <v>42250260009</v>
      </c>
      <c r="AT11" s="91" t="str">
        <f t="shared" si="16"/>
        <v/>
      </c>
      <c r="AV11" s="160" t="str">
        <f t="shared" si="17"/>
        <v xml:space="preserve"> </v>
      </c>
      <c r="AW11" s="138" t="str">
        <f t="shared" si="18"/>
        <v xml:space="preserve"> </v>
      </c>
      <c r="AX11" s="138" t="str">
        <f t="shared" si="19"/>
        <v xml:space="preserve"> </v>
      </c>
      <c r="AY11" s="138" t="str">
        <f t="shared" si="20"/>
        <v xml:space="preserve"> </v>
      </c>
      <c r="AZ11" s="138" t="str">
        <f t="shared" si="21"/>
        <v xml:space="preserve"> </v>
      </c>
      <c r="BA11" s="138" t="str">
        <f t="shared" si="22"/>
        <v xml:space="preserve"> </v>
      </c>
      <c r="BB11" s="138" t="str">
        <f t="shared" si="23"/>
        <v xml:space="preserve"> </v>
      </c>
      <c r="BC11" s="138" t="str">
        <f t="shared" si="24"/>
        <v xml:space="preserve"> </v>
      </c>
      <c r="BD11" s="138" t="str">
        <f t="shared" si="25"/>
        <v xml:space="preserve"> </v>
      </c>
      <c r="BE11" s="161" t="str">
        <f t="shared" si="26"/>
        <v xml:space="preserve"> </v>
      </c>
      <c r="BF11" s="129"/>
      <c r="BG11" s="123" t="s">
        <v>120</v>
      </c>
      <c r="BH11" s="124" t="s">
        <v>120</v>
      </c>
      <c r="BI11" s="124" t="s">
        <v>120</v>
      </c>
      <c r="BJ11" s="124" t="s">
        <v>120</v>
      </c>
      <c r="BK11" s="124" t="s">
        <v>120</v>
      </c>
      <c r="BL11" s="124" t="s">
        <v>120</v>
      </c>
      <c r="BM11" s="124" t="s">
        <v>120</v>
      </c>
      <c r="BN11" s="124" t="s">
        <v>120</v>
      </c>
      <c r="BO11" s="124" t="s">
        <v>120</v>
      </c>
      <c r="BP11" s="124" t="s">
        <v>120</v>
      </c>
      <c r="BQ11" s="125"/>
      <c r="BR11" s="124" t="s">
        <v>122</v>
      </c>
      <c r="BS11" s="124" t="s">
        <v>122</v>
      </c>
      <c r="BT11" s="124" t="s">
        <v>122</v>
      </c>
      <c r="BU11" s="124" t="s">
        <v>122</v>
      </c>
      <c r="BV11" s="124" t="s">
        <v>122</v>
      </c>
      <c r="BW11" s="124" t="s">
        <v>122</v>
      </c>
      <c r="BX11" s="124" t="s">
        <v>122</v>
      </c>
      <c r="BY11" s="124" t="s">
        <v>122</v>
      </c>
      <c r="BZ11" s="124" t="s">
        <v>122</v>
      </c>
      <c r="CA11" s="124" t="s">
        <v>122</v>
      </c>
      <c r="CC11" s="124" t="s">
        <v>121</v>
      </c>
      <c r="CD11" s="124" t="s">
        <v>121</v>
      </c>
      <c r="CE11" s="124" t="s">
        <v>121</v>
      </c>
      <c r="CF11" s="124" t="s">
        <v>121</v>
      </c>
      <c r="CG11" s="124" t="s">
        <v>121</v>
      </c>
      <c r="CH11" s="124" t="s">
        <v>121</v>
      </c>
      <c r="CI11" s="124" t="s">
        <v>121</v>
      </c>
      <c r="CJ11" s="124" t="s">
        <v>121</v>
      </c>
      <c r="CK11" s="124" t="s">
        <v>121</v>
      </c>
      <c r="CL11" s="124" t="s">
        <v>121</v>
      </c>
      <c r="CN11" s="126" t="str">
        <f>IF(COUNTIF(Emargement!$M$8:$M$207,CY11),CY11," ")</f>
        <v xml:space="preserve"> </v>
      </c>
      <c r="CO11" s="126" t="str">
        <f>IF(COUNTIF(Emargement!$M$8:$M$207,CZ11),CZ11," ")</f>
        <v xml:space="preserve"> </v>
      </c>
      <c r="CP11" s="126" t="str">
        <f>IF(COUNTIF(Emargement!$M$8:$M$207,DA11),DA11," ")</f>
        <v xml:space="preserve"> </v>
      </c>
      <c r="CQ11" s="126" t="str">
        <f>IF(COUNTIF(Emargement!$M$8:$M$207,DB11),DB11," ")</f>
        <v xml:space="preserve"> </v>
      </c>
      <c r="CR11" s="126" t="str">
        <f>IF(COUNTIF(Emargement!$M$8:$M$207,DC11),DC11," ")</f>
        <v xml:space="preserve"> </v>
      </c>
      <c r="CS11" s="126" t="str">
        <f>IF(COUNTIF(Emargement!$M$8:$M$207,DD11),DD11," ")</f>
        <v xml:space="preserve"> </v>
      </c>
      <c r="CT11" s="126" t="str">
        <f>IF(COUNTIF(Emargement!$M$8:$M$207,DE11),DE11," ")</f>
        <v xml:space="preserve"> </v>
      </c>
      <c r="CU11" s="126" t="str">
        <f>IF(COUNTIF(Emargement!$M$8:$M$207,DF11),DF11," ")</f>
        <v xml:space="preserve"> </v>
      </c>
      <c r="CV11" s="126" t="str">
        <f>IF(COUNTIF(Emargement!$M$8:$M$207,DG11),DG11," ")</f>
        <v xml:space="preserve"> </v>
      </c>
      <c r="CW11" s="126" t="str">
        <f>IF(COUNTIF(Emargement!$M$8:$M$207,DH11),DH11," ")</f>
        <v xml:space="preserve"> </v>
      </c>
      <c r="CY11" s="3">
        <v>31</v>
      </c>
      <c r="CZ11" s="3">
        <v>32</v>
      </c>
      <c r="DA11" s="3">
        <v>33</v>
      </c>
      <c r="DB11" s="3">
        <v>34</v>
      </c>
      <c r="DC11" s="3">
        <v>35</v>
      </c>
      <c r="DD11" s="3">
        <v>36</v>
      </c>
      <c r="DE11" s="3">
        <v>37</v>
      </c>
      <c r="DF11" s="3">
        <v>38</v>
      </c>
      <c r="DG11" s="3">
        <v>39</v>
      </c>
      <c r="DH11" s="3">
        <v>40</v>
      </c>
      <c r="DJ11" s="225" t="s">
        <v>124</v>
      </c>
      <c r="DK11" s="137" t="s">
        <v>131</v>
      </c>
      <c r="DM11" s="145"/>
      <c r="DN11" s="146"/>
      <c r="DO11" s="145"/>
      <c r="DP11" s="146"/>
      <c r="DQ11" s="145"/>
      <c r="DR11" s="58"/>
      <c r="DS11" s="58"/>
      <c r="DT11" s="145"/>
      <c r="DU11" s="3">
        <v>2</v>
      </c>
      <c r="DX11" s="79"/>
      <c r="DY11" s="82"/>
      <c r="DZ11" s="80"/>
      <c r="EA11" s="82"/>
      <c r="EB11" s="81"/>
      <c r="EC11" s="81"/>
      <c r="ED11" s="83"/>
      <c r="EE11" s="80"/>
      <c r="EG11" s="84"/>
      <c r="EH11" s="3">
        <v>3</v>
      </c>
      <c r="EJ11" s="3" t="e">
        <f t="shared" si="1"/>
        <v>#N/A</v>
      </c>
      <c r="EK11" s="3">
        <f t="shared" si="27"/>
        <v>0</v>
      </c>
      <c r="EL11" s="84" t="str">
        <f t="shared" si="28"/>
        <v/>
      </c>
      <c r="EM11" s="89" t="e">
        <f t="shared" si="2"/>
        <v>#N/A</v>
      </c>
      <c r="EN11" s="3">
        <f t="shared" si="29"/>
        <v>0</v>
      </c>
      <c r="EO11" s="84" t="str">
        <f t="shared" si="30"/>
        <v/>
      </c>
      <c r="EP11" s="89" t="e">
        <f t="shared" si="3"/>
        <v>#N/A</v>
      </c>
      <c r="EQ11" s="3">
        <f t="shared" si="31"/>
        <v>0</v>
      </c>
      <c r="ER11" s="84" t="str">
        <f t="shared" si="32"/>
        <v/>
      </c>
    </row>
    <row r="12" spans="1:154" ht="15.75" x14ac:dyDescent="0.25">
      <c r="A12" s="1">
        <f t="shared" si="4"/>
        <v>5</v>
      </c>
      <c r="B12" s="1">
        <v>5</v>
      </c>
      <c r="C12" s="31">
        <v>5</v>
      </c>
      <c r="D12" s="151">
        <v>11</v>
      </c>
      <c r="E12" s="152">
        <f t="shared" si="33"/>
        <v>0</v>
      </c>
      <c r="F12" s="153">
        <f t="shared" si="34"/>
        <v>0</v>
      </c>
      <c r="G12" s="154">
        <f t="shared" si="35"/>
        <v>0</v>
      </c>
      <c r="I12" s="3">
        <f t="shared" si="5"/>
        <v>11</v>
      </c>
      <c r="J12" s="3">
        <f t="shared" si="6"/>
        <v>0</v>
      </c>
      <c r="K12" s="3">
        <f t="shared" si="7"/>
        <v>1</v>
      </c>
      <c r="N12" s="144"/>
      <c r="O12" s="143"/>
      <c r="P12" s="98" t="str">
        <f t="shared" ref="P12:P73" si="50">IF(J12=1,"N P","")</f>
        <v/>
      </c>
      <c r="Q12" s="3">
        <f t="shared" ref="Q12:Q39" si="51">E12*3600+F12*60+G12</f>
        <v>0</v>
      </c>
      <c r="R12" s="3">
        <f t="shared" ref="R12:R74" si="52">Q12-TPS</f>
        <v>0</v>
      </c>
      <c r="S12" s="96" t="str">
        <f t="shared" ref="S12:S39" si="53">EL12</f>
        <v/>
      </c>
      <c r="T12" s="97" t="str">
        <f t="shared" ref="T12:T39" si="54">EO12</f>
        <v/>
      </c>
      <c r="U12" s="98" t="str">
        <f t="shared" ref="U12:U39" si="55">ER12</f>
        <v/>
      </c>
      <c r="W12" s="89" t="str">
        <f>IF(R12=R11," ","à")</f>
        <v xml:space="preserve"> </v>
      </c>
      <c r="X12" s="3" t="str">
        <f>IF(R12=R11," ",IF(R12&gt;=3600,INT(R12/3600)," "))</f>
        <v xml:space="preserve"> </v>
      </c>
      <c r="Y12" s="3" t="str">
        <f>IF(R12=R11," ",IF(R12&gt;=3600,"h"," "))</f>
        <v xml:space="preserve"> </v>
      </c>
      <c r="Z12" s="3" t="str">
        <f>IF(R12=R11," ",IF((R12-3600*INT(R12/3600))/60&gt;=1,INT((R12-3600*INT(R12/3600))/60)," "))</f>
        <v xml:space="preserve"> </v>
      </c>
      <c r="AA12" s="3" t="str">
        <f>IF(R12=R11,"m.t",IF((R12-3600*INT(R12/3600))/60&gt;=1,"min"," "))</f>
        <v>m.t</v>
      </c>
      <c r="AB12" s="3" t="str">
        <f>IF(R12=R11," ",R12-60*INT((R12-3600*INT(R12/3600))/60)-3600*INT(R12/3600))</f>
        <v xml:space="preserve"> </v>
      </c>
      <c r="AC12" s="90" t="str">
        <f>IF(R12=R11," ","sec")</f>
        <v xml:space="preserve"> </v>
      </c>
      <c r="AD12" s="89" t="str">
        <f>IF(R12=R11," ","à")</f>
        <v xml:space="preserve"> </v>
      </c>
      <c r="AE12" s="3" t="str">
        <f>IF(R12=R11," ",IF(R12&gt;=3600,INT(R12/3600)," "))</f>
        <v xml:space="preserve"> </v>
      </c>
      <c r="AF12" s="3" t="str">
        <f>IF(R12=R11," ",IF(R12&gt;=3600,"h"," "))</f>
        <v xml:space="preserve"> </v>
      </c>
      <c r="AG12" s="3" t="str">
        <f>IF(R12=R11," ",IF((R12-3600*INT(R12/3600))/60&gt;=1,INT((R12-3600*INT(R12/3600))/60)," "))</f>
        <v xml:space="preserve"> </v>
      </c>
      <c r="AH12" s="3" t="str">
        <f>IF(R12=R11,"m.t",IF((R12-3600*INT(R12/3600))/60&gt;=1,"'"," "))</f>
        <v>m.t</v>
      </c>
      <c r="AI12" s="3" t="str">
        <f>IF(R12=R11," ",R12-60*INT((R12-3600*INT(R12/3600))/60)-3600*INT(R12/3600))</f>
        <v xml:space="preserve"> </v>
      </c>
      <c r="AJ12" s="90" t="str">
        <f>IF(R12=R11," ","''")</f>
        <v xml:space="preserve"> </v>
      </c>
      <c r="AK12" s="3" t="str">
        <f>TRIM(IF(AH12="m.t","m.t",CONCATENATE("à ",AE12," ",AF12," ",AG12,AH12," ",AI12,AJ12)))</f>
        <v>m.t</v>
      </c>
      <c r="AM12" s="89" t="str">
        <f t="shared" si="9"/>
        <v>FRENAISIN</v>
      </c>
      <c r="AN12" s="89" t="str">
        <f t="shared" si="10"/>
        <v>FRENAISIN</v>
      </c>
      <c r="AO12" s="3" t="str">
        <f t="shared" si="11"/>
        <v>Pierre</v>
      </c>
      <c r="AP12" s="3" t="str">
        <f t="shared" si="12"/>
        <v>RO Noidans</v>
      </c>
      <c r="AQ12" s="1" t="str">
        <f t="shared" si="13"/>
        <v>B. FC</v>
      </c>
      <c r="AR12" s="1" t="str">
        <f t="shared" si="14"/>
        <v>Acc 4</v>
      </c>
      <c r="AS12" s="7" t="str">
        <f t="shared" si="15"/>
        <v>42700060082</v>
      </c>
      <c r="AT12" s="91" t="str">
        <f t="shared" si="16"/>
        <v/>
      </c>
      <c r="AV12" s="160"/>
      <c r="AW12" s="138" t="str">
        <f t="shared" si="18"/>
        <v xml:space="preserve"> </v>
      </c>
      <c r="AX12" s="138" t="str">
        <f t="shared" si="19"/>
        <v xml:space="preserve"> </v>
      </c>
      <c r="AY12" s="138" t="str">
        <f t="shared" si="20"/>
        <v xml:space="preserve"> </v>
      </c>
      <c r="AZ12" s="138" t="str">
        <f t="shared" si="21"/>
        <v xml:space="preserve"> </v>
      </c>
      <c r="BA12" s="138" t="str">
        <f t="shared" si="22"/>
        <v xml:space="preserve"> </v>
      </c>
      <c r="BB12" s="138" t="str">
        <f t="shared" si="23"/>
        <v xml:space="preserve"> </v>
      </c>
      <c r="BC12" s="138" t="str">
        <f t="shared" si="24"/>
        <v xml:space="preserve"> </v>
      </c>
      <c r="BD12" s="138" t="str">
        <f t="shared" si="25"/>
        <v xml:space="preserve"> </v>
      </c>
      <c r="BE12" s="161" t="str">
        <f t="shared" si="26"/>
        <v xml:space="preserve"> </v>
      </c>
      <c r="BF12" s="129"/>
      <c r="BG12" s="123" t="s">
        <v>120</v>
      </c>
      <c r="BH12" s="124" t="s">
        <v>120</v>
      </c>
      <c r="BI12" s="124" t="s">
        <v>120</v>
      </c>
      <c r="BJ12" s="124" t="s">
        <v>120</v>
      </c>
      <c r="BK12" s="124" t="s">
        <v>120</v>
      </c>
      <c r="BL12" s="124" t="s">
        <v>120</v>
      </c>
      <c r="BM12" s="124" t="s">
        <v>120</v>
      </c>
      <c r="BN12" s="124" t="s">
        <v>120</v>
      </c>
      <c r="BO12" s="124" t="s">
        <v>120</v>
      </c>
      <c r="BP12" s="124" t="s">
        <v>120</v>
      </c>
      <c r="BQ12" s="125"/>
      <c r="BR12" s="124" t="s">
        <v>122</v>
      </c>
      <c r="BS12" s="124" t="s">
        <v>122</v>
      </c>
      <c r="BT12" s="124" t="s">
        <v>122</v>
      </c>
      <c r="BU12" s="124" t="s">
        <v>122</v>
      </c>
      <c r="BV12" s="124" t="s">
        <v>122</v>
      </c>
      <c r="BW12" s="124" t="s">
        <v>122</v>
      </c>
      <c r="BX12" s="124" t="s">
        <v>122</v>
      </c>
      <c r="BY12" s="124" t="s">
        <v>122</v>
      </c>
      <c r="BZ12" s="124" t="s">
        <v>122</v>
      </c>
      <c r="CA12" s="124" t="s">
        <v>122</v>
      </c>
      <c r="CC12" s="124" t="s">
        <v>121</v>
      </c>
      <c r="CD12" s="124" t="s">
        <v>121</v>
      </c>
      <c r="CE12" s="124" t="s">
        <v>121</v>
      </c>
      <c r="CF12" s="124" t="s">
        <v>121</v>
      </c>
      <c r="CG12" s="124" t="s">
        <v>121</v>
      </c>
      <c r="CH12" s="124" t="s">
        <v>121</v>
      </c>
      <c r="CI12" s="124" t="s">
        <v>121</v>
      </c>
      <c r="CJ12" s="124" t="s">
        <v>121</v>
      </c>
      <c r="CK12" s="124" t="s">
        <v>121</v>
      </c>
      <c r="CL12" s="124" t="s">
        <v>121</v>
      </c>
      <c r="CN12" s="126">
        <f>IF(COUNTIF(Emargement!$M$8:$M$207,CY12),CY12," ")</f>
        <v>41</v>
      </c>
      <c r="CO12" s="126" t="str">
        <f>IF(COUNTIF(Emargement!$M$8:$M$207,CZ12),CZ12," ")</f>
        <v xml:space="preserve"> </v>
      </c>
      <c r="CP12" s="126" t="str">
        <f>IF(COUNTIF(Emargement!$M$8:$M$207,DA12),DA12," ")</f>
        <v xml:space="preserve"> </v>
      </c>
      <c r="CQ12" s="126" t="str">
        <f>IF(COUNTIF(Emargement!$M$8:$M$207,DB12),DB12," ")</f>
        <v xml:space="preserve"> </v>
      </c>
      <c r="CR12" s="126" t="str">
        <f>IF(COUNTIF(Emargement!$M$8:$M$207,DC12),DC12," ")</f>
        <v xml:space="preserve"> </v>
      </c>
      <c r="CS12" s="126" t="str">
        <f>IF(COUNTIF(Emargement!$M$8:$M$207,DD12),DD12," ")</f>
        <v xml:space="preserve"> </v>
      </c>
      <c r="CT12" s="126" t="str">
        <f>IF(COUNTIF(Emargement!$M$8:$M$207,DE12),DE12," ")</f>
        <v xml:space="preserve"> </v>
      </c>
      <c r="CU12" s="126" t="str">
        <f>IF(COUNTIF(Emargement!$M$8:$M$207,DF12),DF12," ")</f>
        <v xml:space="preserve"> </v>
      </c>
      <c r="CV12" s="126" t="str">
        <f>IF(COUNTIF(Emargement!$M$8:$M$207,DG12),DG12," ")</f>
        <v xml:space="preserve"> </v>
      </c>
      <c r="CW12" s="126" t="str">
        <f>IF(COUNTIF(Emargement!$M$8:$M$207,DH12),DH12," ")</f>
        <v xml:space="preserve"> </v>
      </c>
      <c r="CY12" s="3">
        <v>41</v>
      </c>
      <c r="CZ12" s="3">
        <v>42</v>
      </c>
      <c r="DA12" s="3">
        <v>43</v>
      </c>
      <c r="DB12" s="3">
        <v>44</v>
      </c>
      <c r="DC12" s="3">
        <v>45</v>
      </c>
      <c r="DD12" s="3">
        <v>46</v>
      </c>
      <c r="DE12" s="3">
        <v>47</v>
      </c>
      <c r="DF12" s="3">
        <v>48</v>
      </c>
      <c r="DG12" s="3">
        <v>49</v>
      </c>
      <c r="DH12" s="3">
        <v>50</v>
      </c>
      <c r="DJ12" s="226" t="s">
        <v>121</v>
      </c>
      <c r="DK12" s="137" t="s">
        <v>132</v>
      </c>
      <c r="DM12" s="145"/>
      <c r="DN12" s="146"/>
      <c r="DO12" s="145"/>
      <c r="DP12" s="146"/>
      <c r="DQ12" s="145"/>
      <c r="DR12" s="58"/>
      <c r="DS12" s="58"/>
      <c r="DT12" s="145"/>
      <c r="DU12" s="3">
        <v>2</v>
      </c>
      <c r="DX12" s="79"/>
      <c r="DY12" s="82"/>
      <c r="DZ12" s="80"/>
      <c r="EA12" s="82"/>
      <c r="EB12" s="81"/>
      <c r="EC12" s="81"/>
      <c r="ED12" s="83"/>
      <c r="EE12" s="80"/>
      <c r="EG12" s="84"/>
      <c r="EH12" s="3">
        <v>3</v>
      </c>
      <c r="EJ12" s="3" t="e">
        <f t="shared" si="1"/>
        <v>#N/A</v>
      </c>
      <c r="EK12" s="3">
        <f t="shared" si="27"/>
        <v>0</v>
      </c>
      <c r="EL12" s="84" t="str">
        <f t="shared" si="28"/>
        <v/>
      </c>
      <c r="EM12" s="89" t="e">
        <f t="shared" si="2"/>
        <v>#N/A</v>
      </c>
      <c r="EN12" s="3">
        <f t="shared" si="29"/>
        <v>0</v>
      </c>
      <c r="EO12" s="84" t="str">
        <f t="shared" si="30"/>
        <v/>
      </c>
      <c r="EP12" s="89" t="e">
        <f t="shared" si="3"/>
        <v>#N/A</v>
      </c>
      <c r="EQ12" s="3">
        <f t="shared" si="31"/>
        <v>0</v>
      </c>
      <c r="ER12" s="84" t="str">
        <f t="shared" si="32"/>
        <v/>
      </c>
    </row>
    <row r="13" spans="1:154" ht="15.75" x14ac:dyDescent="0.25">
      <c r="A13" s="1">
        <f t="shared" si="4"/>
        <v>6</v>
      </c>
      <c r="B13" s="1">
        <v>6</v>
      </c>
      <c r="C13" s="31">
        <v>6</v>
      </c>
      <c r="D13" s="151">
        <v>4</v>
      </c>
      <c r="E13" s="152">
        <v>1</v>
      </c>
      <c r="F13" s="153">
        <v>57</v>
      </c>
      <c r="G13" s="154">
        <v>5</v>
      </c>
      <c r="I13" s="3">
        <f t="shared" si="5"/>
        <v>4</v>
      </c>
      <c r="J13" s="3">
        <f t="shared" si="6"/>
        <v>0</v>
      </c>
      <c r="K13" s="3">
        <f t="shared" si="7"/>
        <v>1</v>
      </c>
      <c r="N13" s="144"/>
      <c r="O13" s="143"/>
      <c r="P13" s="98" t="str">
        <f t="shared" si="50"/>
        <v/>
      </c>
      <c r="Q13" s="3">
        <f t="shared" si="51"/>
        <v>7025</v>
      </c>
      <c r="R13" s="3">
        <f t="shared" si="52"/>
        <v>7025</v>
      </c>
      <c r="S13" s="96" t="str">
        <f t="shared" si="53"/>
        <v/>
      </c>
      <c r="T13" s="97" t="str">
        <f t="shared" si="54"/>
        <v/>
      </c>
      <c r="U13" s="98" t="str">
        <f t="shared" si="55"/>
        <v/>
      </c>
      <c r="W13" s="89" t="str">
        <f t="shared" si="36"/>
        <v>à</v>
      </c>
      <c r="X13" s="3">
        <f t="shared" si="37"/>
        <v>1</v>
      </c>
      <c r="Y13" s="3" t="str">
        <f t="shared" si="38"/>
        <v>h</v>
      </c>
      <c r="Z13" s="3">
        <f t="shared" si="39"/>
        <v>57</v>
      </c>
      <c r="AA13" s="3" t="str">
        <f t="shared" si="40"/>
        <v>min</v>
      </c>
      <c r="AB13" s="3">
        <f t="shared" si="41"/>
        <v>5</v>
      </c>
      <c r="AC13" s="90" t="str">
        <f t="shared" si="42"/>
        <v>sec</v>
      </c>
      <c r="AD13" s="89" t="str">
        <f t="shared" si="43"/>
        <v>à</v>
      </c>
      <c r="AE13" s="3">
        <f t="shared" si="44"/>
        <v>1</v>
      </c>
      <c r="AF13" s="3" t="str">
        <f t="shared" si="45"/>
        <v>h</v>
      </c>
      <c r="AG13" s="3">
        <f t="shared" si="46"/>
        <v>57</v>
      </c>
      <c r="AH13" s="3" t="str">
        <f t="shared" si="47"/>
        <v>'</v>
      </c>
      <c r="AI13" s="3">
        <f t="shared" si="48"/>
        <v>5</v>
      </c>
      <c r="AJ13" s="90" t="str">
        <f t="shared" si="49"/>
        <v>''</v>
      </c>
      <c r="AK13" s="3" t="str">
        <f t="shared" si="8"/>
        <v>à 1 h 57' 5''</v>
      </c>
      <c r="AM13" s="89" t="str">
        <f t="shared" si="9"/>
        <v>VICHOT</v>
      </c>
      <c r="AN13" s="89" t="str">
        <f t="shared" si="10"/>
        <v>VICHOT</v>
      </c>
      <c r="AO13" s="3" t="str">
        <f t="shared" si="11"/>
        <v>Frédéric</v>
      </c>
      <c r="AP13" s="3" t="str">
        <f t="shared" si="12"/>
        <v>Cyclo Sport Vesoul</v>
      </c>
      <c r="AQ13" s="1" t="str">
        <f t="shared" si="13"/>
        <v>B. FC</v>
      </c>
      <c r="AR13" s="1" t="str">
        <f t="shared" si="14"/>
        <v>Acc 4</v>
      </c>
      <c r="AS13" s="7" t="str">
        <f t="shared" si="15"/>
        <v>42700410009</v>
      </c>
      <c r="AT13" s="91">
        <f t="shared" si="16"/>
        <v>37.409252669039148</v>
      </c>
      <c r="AV13" s="160" t="str">
        <f t="shared" si="17"/>
        <v xml:space="preserve"> </v>
      </c>
      <c r="AW13" s="138" t="str">
        <f t="shared" si="18"/>
        <v xml:space="preserve"> </v>
      </c>
      <c r="AX13" s="138" t="str">
        <f t="shared" si="19"/>
        <v xml:space="preserve"> </v>
      </c>
      <c r="AY13" s="138" t="str">
        <f t="shared" si="20"/>
        <v xml:space="preserve"> </v>
      </c>
      <c r="AZ13" s="138" t="str">
        <f t="shared" si="21"/>
        <v xml:space="preserve"> </v>
      </c>
      <c r="BA13" s="138" t="str">
        <f t="shared" si="22"/>
        <v xml:space="preserve"> </v>
      </c>
      <c r="BB13" s="138" t="str">
        <f t="shared" si="23"/>
        <v xml:space="preserve"> </v>
      </c>
      <c r="BC13" s="138" t="str">
        <f t="shared" si="24"/>
        <v xml:space="preserve"> </v>
      </c>
      <c r="BD13" s="138" t="str">
        <f t="shared" si="25"/>
        <v xml:space="preserve"> </v>
      </c>
      <c r="BE13" s="161" t="str">
        <f t="shared" si="26"/>
        <v xml:space="preserve"> </v>
      </c>
      <c r="BF13" s="129"/>
      <c r="BG13" s="123" t="s">
        <v>120</v>
      </c>
      <c r="BH13" s="124" t="s">
        <v>120</v>
      </c>
      <c r="BI13" s="124" t="s">
        <v>120</v>
      </c>
      <c r="BJ13" s="124" t="s">
        <v>120</v>
      </c>
      <c r="BK13" s="124" t="s">
        <v>120</v>
      </c>
      <c r="BL13" s="124" t="s">
        <v>120</v>
      </c>
      <c r="BM13" s="124" t="s">
        <v>120</v>
      </c>
      <c r="BN13" s="124" t="s">
        <v>120</v>
      </c>
      <c r="BO13" s="124" t="s">
        <v>120</v>
      </c>
      <c r="BP13" s="124" t="s">
        <v>120</v>
      </c>
      <c r="BQ13" s="125"/>
      <c r="BR13" s="124" t="s">
        <v>122</v>
      </c>
      <c r="BS13" s="124" t="s">
        <v>122</v>
      </c>
      <c r="BT13" s="124" t="s">
        <v>122</v>
      </c>
      <c r="BU13" s="124" t="s">
        <v>122</v>
      </c>
      <c r="BV13" s="124" t="s">
        <v>122</v>
      </c>
      <c r="BW13" s="124" t="s">
        <v>122</v>
      </c>
      <c r="BX13" s="124" t="s">
        <v>122</v>
      </c>
      <c r="BY13" s="124" t="s">
        <v>122</v>
      </c>
      <c r="BZ13" s="124" t="s">
        <v>122</v>
      </c>
      <c r="CA13" s="124" t="s">
        <v>122</v>
      </c>
      <c r="CC13" s="124" t="s">
        <v>121</v>
      </c>
      <c r="CD13" s="124" t="s">
        <v>121</v>
      </c>
      <c r="CE13" s="124" t="s">
        <v>121</v>
      </c>
      <c r="CF13" s="124" t="s">
        <v>121</v>
      </c>
      <c r="CG13" s="124" t="s">
        <v>121</v>
      </c>
      <c r="CH13" s="124" t="s">
        <v>121</v>
      </c>
      <c r="CI13" s="124" t="s">
        <v>121</v>
      </c>
      <c r="CJ13" s="124" t="s">
        <v>121</v>
      </c>
      <c r="CK13" s="124" t="s">
        <v>121</v>
      </c>
      <c r="CL13" s="124" t="s">
        <v>121</v>
      </c>
      <c r="CN13" s="126" t="str">
        <f>IF(COUNTIF(Emargement!$M$8:$M$207,CY13),CY13," ")</f>
        <v xml:space="preserve"> </v>
      </c>
      <c r="CO13" s="126" t="str">
        <f>IF(COUNTIF(Emargement!$M$8:$M$207,CZ13),CZ13," ")</f>
        <v xml:space="preserve"> </v>
      </c>
      <c r="CP13" s="126" t="str">
        <f>IF(COUNTIF(Emargement!$M$8:$M$207,DA13),DA13," ")</f>
        <v xml:space="preserve"> </v>
      </c>
      <c r="CQ13" s="126" t="str">
        <f>IF(COUNTIF(Emargement!$M$8:$M$207,DB13),DB13," ")</f>
        <v xml:space="preserve"> </v>
      </c>
      <c r="CR13" s="126" t="str">
        <f>IF(COUNTIF(Emargement!$M$8:$M$207,DC13),DC13," ")</f>
        <v xml:space="preserve"> </v>
      </c>
      <c r="CS13" s="126" t="str">
        <f>IF(COUNTIF(Emargement!$M$8:$M$207,DD13),DD13," ")</f>
        <v xml:space="preserve"> </v>
      </c>
      <c r="CT13" s="126" t="str">
        <f>IF(COUNTIF(Emargement!$M$8:$M$207,DE13),DE13," ")</f>
        <v xml:space="preserve"> </v>
      </c>
      <c r="CU13" s="126" t="str">
        <f>IF(COUNTIF(Emargement!$M$8:$M$207,DF13),DF13," ")</f>
        <v xml:space="preserve"> </v>
      </c>
      <c r="CV13" s="126" t="str">
        <f>IF(COUNTIF(Emargement!$M$8:$M$207,DG13),DG13," ")</f>
        <v xml:space="preserve"> </v>
      </c>
      <c r="CW13" s="126" t="str">
        <f>IF(COUNTIF(Emargement!$M$8:$M$207,DH13),DH13," ")</f>
        <v xml:space="preserve"> </v>
      </c>
      <c r="CY13" s="3">
        <v>51</v>
      </c>
      <c r="CZ13" s="3">
        <v>52</v>
      </c>
      <c r="DA13" s="3">
        <v>53</v>
      </c>
      <c r="DB13" s="3">
        <v>54</v>
      </c>
      <c r="DC13" s="3">
        <v>55</v>
      </c>
      <c r="DD13" s="3">
        <v>56</v>
      </c>
      <c r="DE13" s="3">
        <v>57</v>
      </c>
      <c r="DF13" s="3">
        <v>58</v>
      </c>
      <c r="DG13" s="3">
        <v>59</v>
      </c>
      <c r="DH13" s="3">
        <v>60</v>
      </c>
      <c r="DJ13" s="227"/>
      <c r="DK13" s="137" t="s">
        <v>134</v>
      </c>
      <c r="DM13" s="145"/>
      <c r="DN13" s="146"/>
      <c r="DO13" s="145"/>
      <c r="DP13" s="146"/>
      <c r="DQ13" s="145"/>
      <c r="DR13" s="58"/>
      <c r="DS13" s="58"/>
      <c r="DT13" s="145"/>
      <c r="DU13" s="3">
        <v>2</v>
      </c>
      <c r="DX13" s="79"/>
      <c r="DY13" s="82"/>
      <c r="DZ13" s="80"/>
      <c r="EA13" s="82"/>
      <c r="EB13" s="81"/>
      <c r="EC13" s="81"/>
      <c r="ED13" s="83"/>
      <c r="EE13" s="80"/>
      <c r="EG13" s="84"/>
      <c r="EH13" s="3">
        <v>3</v>
      </c>
      <c r="EJ13" s="3" t="e">
        <f t="shared" si="1"/>
        <v>#N/A</v>
      </c>
      <c r="EK13" s="3">
        <f t="shared" si="27"/>
        <v>0</v>
      </c>
      <c r="EL13" s="84" t="str">
        <f t="shared" si="28"/>
        <v/>
      </c>
      <c r="EM13" s="89" t="e">
        <f t="shared" si="2"/>
        <v>#N/A</v>
      </c>
      <c r="EN13" s="3">
        <f t="shared" si="29"/>
        <v>0</v>
      </c>
      <c r="EO13" s="84" t="str">
        <f t="shared" si="30"/>
        <v/>
      </c>
      <c r="EP13" s="89" t="e">
        <f t="shared" si="3"/>
        <v>#N/A</v>
      </c>
      <c r="EQ13" s="3">
        <f t="shared" si="31"/>
        <v>0</v>
      </c>
      <c r="ER13" s="84" t="str">
        <f t="shared" si="32"/>
        <v/>
      </c>
    </row>
    <row r="14" spans="1:154" ht="15.75" x14ac:dyDescent="0.25">
      <c r="A14" s="1">
        <f t="shared" si="4"/>
        <v>7</v>
      </c>
      <c r="B14" s="1">
        <v>7</v>
      </c>
      <c r="C14" s="31">
        <v>7</v>
      </c>
      <c r="D14" s="151">
        <v>22</v>
      </c>
      <c r="E14" s="152">
        <f t="shared" si="33"/>
        <v>1</v>
      </c>
      <c r="F14" s="153">
        <f t="shared" si="34"/>
        <v>57</v>
      </c>
      <c r="G14" s="154">
        <f t="shared" si="35"/>
        <v>5</v>
      </c>
      <c r="I14" s="3">
        <f t="shared" si="5"/>
        <v>22</v>
      </c>
      <c r="J14" s="3">
        <f t="shared" si="6"/>
        <v>0</v>
      </c>
      <c r="K14" s="3">
        <f t="shared" si="7"/>
        <v>1</v>
      </c>
      <c r="N14" s="144"/>
      <c r="O14" s="143"/>
      <c r="P14" s="98" t="str">
        <f t="shared" si="50"/>
        <v/>
      </c>
      <c r="Q14" s="3">
        <f t="shared" si="51"/>
        <v>7025</v>
      </c>
      <c r="R14" s="3">
        <f t="shared" si="52"/>
        <v>7025</v>
      </c>
      <c r="S14" s="96" t="str">
        <f t="shared" si="53"/>
        <v/>
      </c>
      <c r="T14" s="97" t="str">
        <f t="shared" si="54"/>
        <v/>
      </c>
      <c r="U14" s="98" t="str">
        <f t="shared" si="55"/>
        <v/>
      </c>
      <c r="W14" s="89" t="str">
        <f t="shared" si="36"/>
        <v xml:space="preserve"> </v>
      </c>
      <c r="X14" s="3" t="str">
        <f t="shared" si="37"/>
        <v xml:space="preserve"> </v>
      </c>
      <c r="Y14" s="3" t="str">
        <f t="shared" si="38"/>
        <v xml:space="preserve"> </v>
      </c>
      <c r="Z14" s="3" t="str">
        <f t="shared" si="39"/>
        <v xml:space="preserve"> </v>
      </c>
      <c r="AA14" s="3" t="str">
        <f t="shared" si="40"/>
        <v>m.t</v>
      </c>
      <c r="AB14" s="3" t="str">
        <f t="shared" si="41"/>
        <v xml:space="preserve"> </v>
      </c>
      <c r="AC14" s="90" t="str">
        <f t="shared" si="42"/>
        <v xml:space="preserve"> </v>
      </c>
      <c r="AD14" s="89" t="str">
        <f t="shared" si="43"/>
        <v xml:space="preserve"> </v>
      </c>
      <c r="AE14" s="3" t="str">
        <f t="shared" si="44"/>
        <v xml:space="preserve"> </v>
      </c>
      <c r="AF14" s="3" t="str">
        <f t="shared" si="45"/>
        <v xml:space="preserve"> </v>
      </c>
      <c r="AG14" s="3" t="str">
        <f t="shared" si="46"/>
        <v xml:space="preserve"> </v>
      </c>
      <c r="AH14" s="3" t="str">
        <f t="shared" si="47"/>
        <v>m.t</v>
      </c>
      <c r="AI14" s="3" t="str">
        <f t="shared" si="48"/>
        <v xml:space="preserve"> </v>
      </c>
      <c r="AJ14" s="90" t="str">
        <f t="shared" si="49"/>
        <v xml:space="preserve"> </v>
      </c>
      <c r="AK14" s="3" t="str">
        <f t="shared" si="8"/>
        <v>m.t</v>
      </c>
      <c r="AM14" s="89" t="str">
        <f t="shared" si="9"/>
        <v>LAMONTRE</v>
      </c>
      <c r="AN14" s="89" t="str">
        <f t="shared" si="10"/>
        <v>LAMONTRE</v>
      </c>
      <c r="AO14" s="3" t="str">
        <f t="shared" si="11"/>
        <v>Eric</v>
      </c>
      <c r="AP14" s="3" t="str">
        <f t="shared" si="12"/>
        <v>UC CONTREX MIRECOURT</v>
      </c>
      <c r="AQ14" s="1" t="str">
        <f t="shared" si="13"/>
        <v>B. FC</v>
      </c>
      <c r="AR14" s="1" t="str">
        <f t="shared" si="14"/>
        <v>Acc 3</v>
      </c>
      <c r="AS14" s="7">
        <f t="shared" si="15"/>
        <v>46880430219</v>
      </c>
      <c r="AT14" s="91">
        <f t="shared" si="16"/>
        <v>37.409252669039148</v>
      </c>
      <c r="AV14" s="160" t="str">
        <f t="shared" si="17"/>
        <v xml:space="preserve"> </v>
      </c>
      <c r="AW14" s="138" t="str">
        <f t="shared" si="18"/>
        <v xml:space="preserve"> </v>
      </c>
      <c r="AX14" s="138" t="str">
        <f t="shared" si="19"/>
        <v xml:space="preserve"> </v>
      </c>
      <c r="AY14" s="138" t="str">
        <f t="shared" si="20"/>
        <v xml:space="preserve"> </v>
      </c>
      <c r="AZ14" s="138" t="str">
        <f t="shared" si="21"/>
        <v xml:space="preserve"> </v>
      </c>
      <c r="BA14" s="138" t="str">
        <f t="shared" si="22"/>
        <v xml:space="preserve"> </v>
      </c>
      <c r="BB14" s="138" t="str">
        <f t="shared" si="23"/>
        <v xml:space="preserve"> </v>
      </c>
      <c r="BC14" s="138" t="str">
        <f t="shared" si="24"/>
        <v xml:space="preserve"> </v>
      </c>
      <c r="BD14" s="138" t="str">
        <f t="shared" si="25"/>
        <v xml:space="preserve"> </v>
      </c>
      <c r="BE14" s="161" t="str">
        <f t="shared" si="26"/>
        <v xml:space="preserve"> </v>
      </c>
      <c r="BF14" s="129"/>
      <c r="BG14" s="123" t="s">
        <v>120</v>
      </c>
      <c r="BH14" s="124" t="s">
        <v>120</v>
      </c>
      <c r="BI14" s="124" t="s">
        <v>120</v>
      </c>
      <c r="BJ14" s="124" t="s">
        <v>120</v>
      </c>
      <c r="BK14" s="124" t="s">
        <v>120</v>
      </c>
      <c r="BL14" s="124" t="s">
        <v>120</v>
      </c>
      <c r="BM14" s="124" t="s">
        <v>120</v>
      </c>
      <c r="BN14" s="124" t="s">
        <v>120</v>
      </c>
      <c r="BO14" s="124" t="s">
        <v>120</v>
      </c>
      <c r="BP14" s="124" t="s">
        <v>120</v>
      </c>
      <c r="BQ14" s="125"/>
      <c r="BR14" s="124" t="s">
        <v>122</v>
      </c>
      <c r="BS14" s="124" t="s">
        <v>122</v>
      </c>
      <c r="BT14" s="124" t="s">
        <v>122</v>
      </c>
      <c r="BU14" s="124" t="s">
        <v>122</v>
      </c>
      <c r="BV14" s="124" t="s">
        <v>122</v>
      </c>
      <c r="BW14" s="124" t="s">
        <v>122</v>
      </c>
      <c r="BX14" s="124" t="s">
        <v>122</v>
      </c>
      <c r="BY14" s="124" t="s">
        <v>122</v>
      </c>
      <c r="BZ14" s="124" t="s">
        <v>122</v>
      </c>
      <c r="CA14" s="124" t="s">
        <v>122</v>
      </c>
      <c r="CC14" s="124" t="s">
        <v>121</v>
      </c>
      <c r="CD14" s="124" t="s">
        <v>121</v>
      </c>
      <c r="CE14" s="124" t="s">
        <v>121</v>
      </c>
      <c r="CF14" s="124" t="s">
        <v>121</v>
      </c>
      <c r="CG14" s="124" t="s">
        <v>121</v>
      </c>
      <c r="CH14" s="124" t="s">
        <v>121</v>
      </c>
      <c r="CI14" s="124" t="s">
        <v>121</v>
      </c>
      <c r="CJ14" s="124" t="s">
        <v>121</v>
      </c>
      <c r="CK14" s="124" t="s">
        <v>121</v>
      </c>
      <c r="CL14" s="124" t="s">
        <v>121</v>
      </c>
      <c r="CN14" s="126" t="str">
        <f>IF(COUNTIF(Emargement!$M$8:$M$207,CY14),CY14," ")</f>
        <v xml:space="preserve"> </v>
      </c>
      <c r="CO14" s="126" t="str">
        <f>IF(COUNTIF(Emargement!$M$8:$M$207,CZ14),CZ14," ")</f>
        <v xml:space="preserve"> </v>
      </c>
      <c r="CP14" s="126" t="str">
        <f>IF(COUNTIF(Emargement!$M$8:$M$207,DA14),DA14," ")</f>
        <v xml:space="preserve"> </v>
      </c>
      <c r="CQ14" s="126" t="str">
        <f>IF(COUNTIF(Emargement!$M$8:$M$207,DB14),DB14," ")</f>
        <v xml:space="preserve"> </v>
      </c>
      <c r="CR14" s="126" t="str">
        <f>IF(COUNTIF(Emargement!$M$8:$M$207,DC14),DC14," ")</f>
        <v xml:space="preserve"> </v>
      </c>
      <c r="CS14" s="126" t="str">
        <f>IF(COUNTIF(Emargement!$M$8:$M$207,DD14),DD14," ")</f>
        <v xml:space="preserve"> </v>
      </c>
      <c r="CT14" s="126" t="str">
        <f>IF(COUNTIF(Emargement!$M$8:$M$207,DE14),DE14," ")</f>
        <v xml:space="preserve"> </v>
      </c>
      <c r="CU14" s="126" t="str">
        <f>IF(COUNTIF(Emargement!$M$8:$M$207,DF14),DF14," ")</f>
        <v xml:space="preserve"> </v>
      </c>
      <c r="CV14" s="126" t="str">
        <f>IF(COUNTIF(Emargement!$M$8:$M$207,DG14),DG14," ")</f>
        <v xml:space="preserve"> </v>
      </c>
      <c r="CW14" s="126" t="str">
        <f>IF(COUNTIF(Emargement!$M$8:$M$207,DH14),DH14," ")</f>
        <v xml:space="preserve"> </v>
      </c>
      <c r="CY14" s="3">
        <v>61</v>
      </c>
      <c r="CZ14" s="3">
        <v>62</v>
      </c>
      <c r="DA14" s="3">
        <v>63</v>
      </c>
      <c r="DB14" s="3">
        <v>64</v>
      </c>
      <c r="DC14" s="3">
        <v>65</v>
      </c>
      <c r="DD14" s="3">
        <v>66</v>
      </c>
      <c r="DE14" s="3">
        <v>67</v>
      </c>
      <c r="DF14" s="3">
        <v>68</v>
      </c>
      <c r="DG14" s="3">
        <v>69</v>
      </c>
      <c r="DH14" s="3">
        <v>70</v>
      </c>
      <c r="DK14" s="137"/>
      <c r="DM14" s="145"/>
      <c r="DN14" s="146"/>
      <c r="DO14" s="145"/>
      <c r="DP14" s="146"/>
      <c r="DQ14" s="145"/>
      <c r="DR14" s="58"/>
      <c r="DS14" s="58"/>
      <c r="DT14" s="145"/>
      <c r="DU14" s="3">
        <v>2</v>
      </c>
      <c r="DX14" s="79"/>
      <c r="DY14" s="82"/>
      <c r="DZ14" s="80"/>
      <c r="EA14" s="82"/>
      <c r="EB14" s="81"/>
      <c r="EC14" s="81"/>
      <c r="ED14" s="83"/>
      <c r="EE14" s="80"/>
      <c r="EG14" s="84"/>
      <c r="EH14" s="3">
        <v>3</v>
      </c>
      <c r="EJ14" s="3" t="e">
        <f t="shared" si="1"/>
        <v>#N/A</v>
      </c>
      <c r="EK14" s="3">
        <f t="shared" si="27"/>
        <v>0</v>
      </c>
      <c r="EL14" s="84" t="str">
        <f t="shared" si="28"/>
        <v/>
      </c>
      <c r="EM14" s="89" t="e">
        <f t="shared" si="2"/>
        <v>#N/A</v>
      </c>
      <c r="EN14" s="3">
        <f t="shared" si="29"/>
        <v>0</v>
      </c>
      <c r="EO14" s="84" t="str">
        <f t="shared" si="30"/>
        <v/>
      </c>
      <c r="EP14" s="89" t="e">
        <f t="shared" si="3"/>
        <v>#N/A</v>
      </c>
      <c r="EQ14" s="3">
        <f t="shared" si="31"/>
        <v>0</v>
      </c>
      <c r="ER14" s="84" t="str">
        <f t="shared" si="32"/>
        <v/>
      </c>
    </row>
    <row r="15" spans="1:154" ht="15.75" x14ac:dyDescent="0.25">
      <c r="A15" s="1">
        <f t="shared" si="4"/>
        <v>8</v>
      </c>
      <c r="B15" s="1">
        <v>8</v>
      </c>
      <c r="C15" s="31">
        <v>8</v>
      </c>
      <c r="D15" s="151">
        <v>23</v>
      </c>
      <c r="E15" s="152">
        <f t="shared" si="33"/>
        <v>1</v>
      </c>
      <c r="F15" s="153">
        <f t="shared" si="34"/>
        <v>57</v>
      </c>
      <c r="G15" s="154">
        <f t="shared" si="35"/>
        <v>5</v>
      </c>
      <c r="I15" s="3">
        <f t="shared" si="5"/>
        <v>23</v>
      </c>
      <c r="J15" s="3">
        <f t="shared" si="6"/>
        <v>0</v>
      </c>
      <c r="K15" s="3">
        <f t="shared" si="7"/>
        <v>1</v>
      </c>
      <c r="N15" s="144"/>
      <c r="O15" s="143"/>
      <c r="P15" s="98" t="str">
        <f t="shared" si="50"/>
        <v/>
      </c>
      <c r="Q15" s="3">
        <f t="shared" si="51"/>
        <v>7025</v>
      </c>
      <c r="R15" s="3">
        <f t="shared" si="52"/>
        <v>7025</v>
      </c>
      <c r="S15" s="96" t="str">
        <f t="shared" si="53"/>
        <v/>
      </c>
      <c r="T15" s="97" t="str">
        <f t="shared" si="54"/>
        <v/>
      </c>
      <c r="U15" s="98" t="str">
        <f t="shared" si="55"/>
        <v/>
      </c>
      <c r="W15" s="89" t="str">
        <f t="shared" si="36"/>
        <v xml:space="preserve"> </v>
      </c>
      <c r="X15" s="3" t="str">
        <f t="shared" si="37"/>
        <v xml:space="preserve"> </v>
      </c>
      <c r="Y15" s="3" t="str">
        <f t="shared" si="38"/>
        <v xml:space="preserve"> </v>
      </c>
      <c r="Z15" s="3" t="str">
        <f t="shared" si="39"/>
        <v xml:space="preserve"> </v>
      </c>
      <c r="AA15" s="3" t="str">
        <f t="shared" si="40"/>
        <v>m.t</v>
      </c>
      <c r="AB15" s="3" t="str">
        <f t="shared" si="41"/>
        <v xml:space="preserve"> </v>
      </c>
      <c r="AC15" s="90" t="str">
        <f t="shared" si="42"/>
        <v xml:space="preserve"> </v>
      </c>
      <c r="AD15" s="89" t="str">
        <f t="shared" si="43"/>
        <v xml:space="preserve"> </v>
      </c>
      <c r="AE15" s="3" t="str">
        <f t="shared" si="44"/>
        <v xml:space="preserve"> </v>
      </c>
      <c r="AF15" s="3" t="str">
        <f t="shared" si="45"/>
        <v xml:space="preserve"> </v>
      </c>
      <c r="AG15" s="3" t="str">
        <f t="shared" si="46"/>
        <v xml:space="preserve"> </v>
      </c>
      <c r="AH15" s="3" t="str">
        <f t="shared" si="47"/>
        <v>m.t</v>
      </c>
      <c r="AI15" s="3" t="str">
        <f t="shared" si="48"/>
        <v xml:space="preserve"> </v>
      </c>
      <c r="AJ15" s="90" t="str">
        <f t="shared" si="49"/>
        <v xml:space="preserve"> </v>
      </c>
      <c r="AK15" s="3" t="str">
        <f t="shared" si="8"/>
        <v>m.t</v>
      </c>
      <c r="AM15" s="89" t="str">
        <f t="shared" si="9"/>
        <v>HANS</v>
      </c>
      <c r="AN15" s="89" t="str">
        <f t="shared" si="10"/>
        <v>HANS</v>
      </c>
      <c r="AO15" s="3" t="str">
        <f t="shared" si="11"/>
        <v>Patrice</v>
      </c>
      <c r="AP15" s="3" t="str">
        <f t="shared" si="12"/>
        <v>ASSOCIATION SPORTIVE DE L'ALLON</v>
      </c>
      <c r="AQ15" s="1" t="str">
        <f t="shared" si="13"/>
        <v>B. FC</v>
      </c>
      <c r="AR15" s="1" t="str">
        <f t="shared" si="14"/>
        <v>Acc 3</v>
      </c>
      <c r="AS15" s="7">
        <f t="shared" si="15"/>
        <v>42250590007</v>
      </c>
      <c r="AT15" s="91">
        <f t="shared" si="16"/>
        <v>37.409252669039148</v>
      </c>
      <c r="AV15" s="160" t="str">
        <f t="shared" ref="AV15:BE19" si="56">IF(COUNTIF(Ndoss,CN15),CN15,IF(COUNTIF(abandon,CN15),"AB",IF(COUNTIF(Npartant,CN15),"NP",IF((CN15=" ")," ","NC"))))</f>
        <v xml:space="preserve"> </v>
      </c>
      <c r="AW15" s="138" t="str">
        <f t="shared" si="56"/>
        <v xml:space="preserve"> </v>
      </c>
      <c r="AX15" s="138" t="str">
        <f t="shared" si="56"/>
        <v xml:space="preserve"> </v>
      </c>
      <c r="AY15" s="138" t="str">
        <f t="shared" si="56"/>
        <v xml:space="preserve"> </v>
      </c>
      <c r="AZ15" s="138" t="str">
        <f t="shared" si="56"/>
        <v xml:space="preserve"> </v>
      </c>
      <c r="BA15" s="138" t="str">
        <f t="shared" si="56"/>
        <v xml:space="preserve"> </v>
      </c>
      <c r="BB15" s="138" t="str">
        <f t="shared" si="56"/>
        <v xml:space="preserve"> </v>
      </c>
      <c r="BC15" s="138" t="str">
        <f t="shared" si="56"/>
        <v xml:space="preserve"> </v>
      </c>
      <c r="BD15" s="138" t="str">
        <f t="shared" si="56"/>
        <v xml:space="preserve"> </v>
      </c>
      <c r="BE15" s="161" t="str">
        <f t="shared" si="56"/>
        <v xml:space="preserve"> </v>
      </c>
      <c r="BF15" s="129"/>
      <c r="BG15" s="123" t="s">
        <v>120</v>
      </c>
      <c r="BH15" s="124" t="s">
        <v>120</v>
      </c>
      <c r="BI15" s="124" t="s">
        <v>120</v>
      </c>
      <c r="BJ15" s="124" t="s">
        <v>120</v>
      </c>
      <c r="BK15" s="124" t="s">
        <v>120</v>
      </c>
      <c r="BL15" s="124" t="s">
        <v>120</v>
      </c>
      <c r="BM15" s="124" t="s">
        <v>120</v>
      </c>
      <c r="BN15" s="124" t="s">
        <v>120</v>
      </c>
      <c r="BO15" s="124" t="s">
        <v>120</v>
      </c>
      <c r="BP15" s="124" t="s">
        <v>120</v>
      </c>
      <c r="BQ15" s="125"/>
      <c r="BR15" s="124" t="s">
        <v>122</v>
      </c>
      <c r="BS15" s="124" t="s">
        <v>122</v>
      </c>
      <c r="BT15" s="124" t="s">
        <v>122</v>
      </c>
      <c r="BU15" s="124" t="s">
        <v>122</v>
      </c>
      <c r="BV15" s="124" t="s">
        <v>122</v>
      </c>
      <c r="BW15" s="124" t="s">
        <v>122</v>
      </c>
      <c r="BX15" s="124" t="s">
        <v>122</v>
      </c>
      <c r="BY15" s="124" t="s">
        <v>122</v>
      </c>
      <c r="BZ15" s="124" t="s">
        <v>122</v>
      </c>
      <c r="CA15" s="124" t="s">
        <v>122</v>
      </c>
      <c r="CC15" s="124" t="s">
        <v>121</v>
      </c>
      <c r="CD15" s="124" t="s">
        <v>121</v>
      </c>
      <c r="CE15" s="124" t="s">
        <v>121</v>
      </c>
      <c r="CF15" s="124" t="s">
        <v>121</v>
      </c>
      <c r="CG15" s="124" t="s">
        <v>121</v>
      </c>
      <c r="CH15" s="124" t="s">
        <v>121</v>
      </c>
      <c r="CI15" s="124" t="s">
        <v>121</v>
      </c>
      <c r="CJ15" s="124" t="s">
        <v>121</v>
      </c>
      <c r="CK15" s="124" t="s">
        <v>121</v>
      </c>
      <c r="CL15" s="124" t="s">
        <v>121</v>
      </c>
      <c r="CN15" s="126" t="str">
        <f>IF(COUNTIF(Emargement!$M$8:$M$207,CY15),CY15," ")</f>
        <v xml:space="preserve"> </v>
      </c>
      <c r="CO15" s="126" t="str">
        <f>IF(COUNTIF(Emargement!$M$8:$M$207,CZ15),CZ15," ")</f>
        <v xml:space="preserve"> </v>
      </c>
      <c r="CP15" s="126" t="str">
        <f>IF(COUNTIF(Emargement!$M$8:$M$207,DA15),DA15," ")</f>
        <v xml:space="preserve"> </v>
      </c>
      <c r="CQ15" s="126" t="str">
        <f>IF(COUNTIF(Emargement!$M$8:$M$207,DB15),DB15," ")</f>
        <v xml:space="preserve"> </v>
      </c>
      <c r="CR15" s="126" t="str">
        <f>IF(COUNTIF(Emargement!$M$8:$M$207,DC15),DC15," ")</f>
        <v xml:space="preserve"> </v>
      </c>
      <c r="CS15" s="126" t="str">
        <f>IF(COUNTIF(Emargement!$M$8:$M$207,DD15),DD15," ")</f>
        <v xml:space="preserve"> </v>
      </c>
      <c r="CT15" s="126" t="str">
        <f>IF(COUNTIF(Emargement!$M$8:$M$207,DE15),DE15," ")</f>
        <v xml:space="preserve"> </v>
      </c>
      <c r="CU15" s="126" t="str">
        <f>IF(COUNTIF(Emargement!$M$8:$M$207,DF15),DF15," ")</f>
        <v xml:space="preserve"> </v>
      </c>
      <c r="CV15" s="126" t="str">
        <f>IF(COUNTIF(Emargement!$M$8:$M$207,DG15),DG15," ")</f>
        <v xml:space="preserve"> </v>
      </c>
      <c r="CW15" s="126" t="str">
        <f>IF(COUNTIF(Emargement!$M$8:$M$207,DH15),DH15," ")</f>
        <v xml:space="preserve"> </v>
      </c>
      <c r="CY15" s="3">
        <v>71</v>
      </c>
      <c r="CZ15" s="3">
        <v>72</v>
      </c>
      <c r="DA15" s="3">
        <v>73</v>
      </c>
      <c r="DB15" s="3">
        <v>74</v>
      </c>
      <c r="DC15" s="3">
        <v>75</v>
      </c>
      <c r="DD15" s="3">
        <v>76</v>
      </c>
      <c r="DE15" s="3">
        <v>77</v>
      </c>
      <c r="DF15" s="3">
        <v>78</v>
      </c>
      <c r="DG15" s="3">
        <v>79</v>
      </c>
      <c r="DH15" s="3">
        <v>80</v>
      </c>
      <c r="DJ15" s="223" t="s">
        <v>135</v>
      </c>
      <c r="DK15" s="137" t="s">
        <v>133</v>
      </c>
      <c r="DM15" s="145"/>
      <c r="DN15" s="146"/>
      <c r="DO15" s="145"/>
      <c r="DP15" s="146"/>
      <c r="DQ15" s="145"/>
      <c r="DR15" s="58"/>
      <c r="DS15" s="58"/>
      <c r="DT15" s="145"/>
      <c r="DU15" s="3">
        <v>2</v>
      </c>
      <c r="DX15" s="79"/>
      <c r="DY15" s="82"/>
      <c r="DZ15" s="80"/>
      <c r="EA15" s="82"/>
      <c r="EB15" s="81"/>
      <c r="EC15" s="81"/>
      <c r="ED15" s="83"/>
      <c r="EE15" s="80"/>
      <c r="EG15" s="84"/>
      <c r="EH15" s="3">
        <v>3</v>
      </c>
      <c r="EJ15" s="3" t="e">
        <f t="shared" si="1"/>
        <v>#N/A</v>
      </c>
      <c r="EK15" s="3">
        <f t="shared" si="27"/>
        <v>0</v>
      </c>
      <c r="EL15" s="84" t="str">
        <f t="shared" si="28"/>
        <v/>
      </c>
      <c r="EM15" s="89" t="e">
        <f t="shared" si="2"/>
        <v>#N/A</v>
      </c>
      <c r="EN15" s="3">
        <f t="shared" si="29"/>
        <v>0</v>
      </c>
      <c r="EO15" s="84" t="str">
        <f t="shared" si="30"/>
        <v/>
      </c>
      <c r="EP15" s="89" t="e">
        <f t="shared" si="3"/>
        <v>#N/A</v>
      </c>
      <c r="EQ15" s="3">
        <f t="shared" si="31"/>
        <v>0</v>
      </c>
      <c r="ER15" s="84" t="str">
        <f t="shared" si="32"/>
        <v/>
      </c>
    </row>
    <row r="16" spans="1:154" ht="15.75" x14ac:dyDescent="0.25">
      <c r="A16" s="1">
        <f t="shared" si="4"/>
        <v>9</v>
      </c>
      <c r="B16" s="1">
        <v>9</v>
      </c>
      <c r="C16" s="31">
        <v>9</v>
      </c>
      <c r="D16" s="151">
        <v>16</v>
      </c>
      <c r="E16" s="152">
        <f t="shared" si="33"/>
        <v>1</v>
      </c>
      <c r="F16" s="153">
        <f t="shared" si="34"/>
        <v>57</v>
      </c>
      <c r="G16" s="154">
        <f t="shared" si="35"/>
        <v>5</v>
      </c>
      <c r="I16" s="3">
        <f t="shared" si="5"/>
        <v>16</v>
      </c>
      <c r="J16" s="3">
        <f t="shared" si="6"/>
        <v>0</v>
      </c>
      <c r="K16" s="3">
        <f t="shared" si="7"/>
        <v>1</v>
      </c>
      <c r="N16" s="144"/>
      <c r="O16" s="143"/>
      <c r="P16" s="98" t="str">
        <f t="shared" si="50"/>
        <v/>
      </c>
      <c r="Q16" s="3">
        <f t="shared" si="51"/>
        <v>7025</v>
      </c>
      <c r="R16" s="3">
        <f t="shared" si="52"/>
        <v>7025</v>
      </c>
      <c r="S16" s="96" t="str">
        <f t="shared" si="53"/>
        <v/>
      </c>
      <c r="T16" s="97" t="str">
        <f t="shared" si="54"/>
        <v/>
      </c>
      <c r="U16" s="98" t="str">
        <f t="shared" si="55"/>
        <v/>
      </c>
      <c r="W16" s="89" t="str">
        <f t="shared" si="36"/>
        <v xml:space="preserve"> </v>
      </c>
      <c r="X16" s="3" t="str">
        <f t="shared" si="37"/>
        <v xml:space="preserve"> </v>
      </c>
      <c r="Y16" s="3" t="str">
        <f t="shared" si="38"/>
        <v xml:space="preserve"> </v>
      </c>
      <c r="Z16" s="3" t="str">
        <f t="shared" si="39"/>
        <v xml:space="preserve"> </v>
      </c>
      <c r="AA16" s="3" t="str">
        <f t="shared" si="40"/>
        <v>m.t</v>
      </c>
      <c r="AB16" s="3" t="str">
        <f t="shared" si="41"/>
        <v xml:space="preserve"> </v>
      </c>
      <c r="AC16" s="90" t="str">
        <f t="shared" si="42"/>
        <v xml:space="preserve"> </v>
      </c>
      <c r="AD16" s="89" t="str">
        <f t="shared" si="43"/>
        <v xml:space="preserve"> </v>
      </c>
      <c r="AE16" s="3" t="str">
        <f t="shared" si="44"/>
        <v xml:space="preserve"> </v>
      </c>
      <c r="AF16" s="3" t="str">
        <f t="shared" si="45"/>
        <v xml:space="preserve"> </v>
      </c>
      <c r="AG16" s="3" t="str">
        <f t="shared" si="46"/>
        <v xml:space="preserve"> </v>
      </c>
      <c r="AH16" s="3" t="str">
        <f t="shared" si="47"/>
        <v>m.t</v>
      </c>
      <c r="AI16" s="3" t="str">
        <f t="shared" si="48"/>
        <v xml:space="preserve"> </v>
      </c>
      <c r="AJ16" s="90" t="str">
        <f t="shared" si="49"/>
        <v xml:space="preserve"> </v>
      </c>
      <c r="AK16" s="3" t="str">
        <f t="shared" si="8"/>
        <v>m.t</v>
      </c>
      <c r="AM16" s="89" t="str">
        <f t="shared" si="9"/>
        <v>CLERC</v>
      </c>
      <c r="AN16" s="89" t="str">
        <f t="shared" si="10"/>
        <v>CLERC</v>
      </c>
      <c r="AO16" s="3" t="str">
        <f t="shared" si="11"/>
        <v>David</v>
      </c>
      <c r="AP16" s="3" t="str">
        <f t="shared" si="12"/>
        <v>VC Morteau  Montbenoit</v>
      </c>
      <c r="AQ16" s="1" t="str">
        <f t="shared" si="13"/>
        <v>B. FC</v>
      </c>
      <c r="AR16" s="1" t="str">
        <f t="shared" si="14"/>
        <v>Acc 3</v>
      </c>
      <c r="AS16" s="7">
        <f t="shared" si="15"/>
        <v>42250180302</v>
      </c>
      <c r="AT16" s="91">
        <f t="shared" si="16"/>
        <v>37.409252669039148</v>
      </c>
      <c r="AV16" s="160" t="str">
        <f t="shared" si="56"/>
        <v xml:space="preserve"> </v>
      </c>
      <c r="AW16" s="138" t="str">
        <f t="shared" si="56"/>
        <v xml:space="preserve"> </v>
      </c>
      <c r="AX16" s="138" t="str">
        <f t="shared" si="56"/>
        <v xml:space="preserve"> </v>
      </c>
      <c r="AY16" s="138" t="str">
        <f t="shared" si="56"/>
        <v xml:space="preserve"> </v>
      </c>
      <c r="AZ16" s="138" t="str">
        <f t="shared" si="56"/>
        <v xml:space="preserve"> </v>
      </c>
      <c r="BA16" s="138" t="str">
        <f t="shared" si="56"/>
        <v xml:space="preserve"> </v>
      </c>
      <c r="BB16" s="138" t="str">
        <f t="shared" si="56"/>
        <v xml:space="preserve"> </v>
      </c>
      <c r="BC16" s="138" t="str">
        <f t="shared" si="56"/>
        <v xml:space="preserve"> </v>
      </c>
      <c r="BD16" s="138" t="str">
        <f t="shared" si="56"/>
        <v xml:space="preserve"> </v>
      </c>
      <c r="BE16" s="161" t="str">
        <f t="shared" si="56"/>
        <v xml:space="preserve"> </v>
      </c>
      <c r="BF16" s="129"/>
      <c r="BG16" s="123" t="s">
        <v>120</v>
      </c>
      <c r="BH16" s="124" t="s">
        <v>120</v>
      </c>
      <c r="BI16" s="124" t="s">
        <v>120</v>
      </c>
      <c r="BJ16" s="124" t="s">
        <v>120</v>
      </c>
      <c r="BK16" s="124" t="s">
        <v>120</v>
      </c>
      <c r="BL16" s="124" t="s">
        <v>120</v>
      </c>
      <c r="BM16" s="124" t="s">
        <v>120</v>
      </c>
      <c r="BN16" s="124" t="s">
        <v>120</v>
      </c>
      <c r="BO16" s="124" t="s">
        <v>120</v>
      </c>
      <c r="BP16" s="124" t="s">
        <v>120</v>
      </c>
      <c r="BQ16" s="125"/>
      <c r="BR16" s="124" t="s">
        <v>122</v>
      </c>
      <c r="BS16" s="124" t="s">
        <v>122</v>
      </c>
      <c r="BT16" s="124" t="s">
        <v>122</v>
      </c>
      <c r="BU16" s="124" t="s">
        <v>122</v>
      </c>
      <c r="BV16" s="124" t="s">
        <v>122</v>
      </c>
      <c r="BW16" s="124" t="s">
        <v>122</v>
      </c>
      <c r="BX16" s="124" t="s">
        <v>122</v>
      </c>
      <c r="BY16" s="124" t="s">
        <v>122</v>
      </c>
      <c r="BZ16" s="124" t="s">
        <v>122</v>
      </c>
      <c r="CA16" s="124" t="s">
        <v>122</v>
      </c>
      <c r="CC16" s="124" t="s">
        <v>121</v>
      </c>
      <c r="CD16" s="124" t="s">
        <v>121</v>
      </c>
      <c r="CE16" s="124" t="s">
        <v>121</v>
      </c>
      <c r="CF16" s="124" t="s">
        <v>121</v>
      </c>
      <c r="CG16" s="124" t="s">
        <v>121</v>
      </c>
      <c r="CH16" s="124" t="s">
        <v>121</v>
      </c>
      <c r="CI16" s="124" t="s">
        <v>121</v>
      </c>
      <c r="CJ16" s="124" t="s">
        <v>121</v>
      </c>
      <c r="CK16" s="124" t="s">
        <v>121</v>
      </c>
      <c r="CL16" s="124" t="s">
        <v>121</v>
      </c>
      <c r="CN16" s="126" t="str">
        <f>IF(COUNTIF(Emargement!$M$8:$M$207,CY16),CY16," ")</f>
        <v xml:space="preserve"> </v>
      </c>
      <c r="CO16" s="126" t="str">
        <f>IF(COUNTIF(Emargement!$M$8:$M$207,CZ16),CZ16," ")</f>
        <v xml:space="preserve"> </v>
      </c>
      <c r="CP16" s="126" t="str">
        <f>IF(COUNTIF(Emargement!$M$8:$M$207,DA16),DA16," ")</f>
        <v xml:space="preserve"> </v>
      </c>
      <c r="CQ16" s="126" t="str">
        <f>IF(COUNTIF(Emargement!$M$8:$M$207,DB16),DB16," ")</f>
        <v xml:space="preserve"> </v>
      </c>
      <c r="CR16" s="126" t="str">
        <f>IF(COUNTIF(Emargement!$M$8:$M$207,DC16),DC16," ")</f>
        <v xml:space="preserve"> </v>
      </c>
      <c r="CS16" s="126" t="str">
        <f>IF(COUNTIF(Emargement!$M$8:$M$207,DD16),DD16," ")</f>
        <v xml:space="preserve"> </v>
      </c>
      <c r="CT16" s="126" t="str">
        <f>IF(COUNTIF(Emargement!$M$8:$M$207,DE16),DE16," ")</f>
        <v xml:space="preserve"> </v>
      </c>
      <c r="CU16" s="126" t="str">
        <f>IF(COUNTIF(Emargement!$M$8:$M$207,DF16),DF16," ")</f>
        <v xml:space="preserve"> </v>
      </c>
      <c r="CV16" s="126" t="str">
        <f>IF(COUNTIF(Emargement!$M$8:$M$207,DG16),DG16," ")</f>
        <v xml:space="preserve"> </v>
      </c>
      <c r="CW16" s="126" t="str">
        <f>IF(COUNTIF(Emargement!$M$8:$M$207,DH16),DH16," ")</f>
        <v xml:space="preserve"> </v>
      </c>
      <c r="CY16" s="3">
        <v>81</v>
      </c>
      <c r="CZ16" s="3">
        <v>82</v>
      </c>
      <c r="DA16" s="3">
        <v>83</v>
      </c>
      <c r="DB16" s="3">
        <v>84</v>
      </c>
      <c r="DC16" s="3">
        <v>85</v>
      </c>
      <c r="DD16" s="3">
        <v>86</v>
      </c>
      <c r="DE16" s="3">
        <v>87</v>
      </c>
      <c r="DF16" s="3">
        <v>88</v>
      </c>
      <c r="DG16" s="3">
        <v>89</v>
      </c>
      <c r="DH16" s="3">
        <v>90</v>
      </c>
      <c r="DJ16" s="224" t="s">
        <v>120</v>
      </c>
      <c r="DK16" s="137" t="s">
        <v>130</v>
      </c>
      <c r="DM16" s="145"/>
      <c r="DN16" s="146"/>
      <c r="DO16" s="145"/>
      <c r="DP16" s="146"/>
      <c r="DQ16" s="145"/>
      <c r="DR16" s="58"/>
      <c r="DS16" s="58"/>
      <c r="DT16" s="145"/>
      <c r="DU16" s="3">
        <v>2</v>
      </c>
      <c r="DX16" s="79"/>
      <c r="DY16" s="82"/>
      <c r="DZ16" s="80"/>
      <c r="EA16" s="82"/>
      <c r="EB16" s="81"/>
      <c r="EC16" s="81"/>
      <c r="ED16" s="83"/>
      <c r="EE16" s="80"/>
      <c r="EG16" s="84"/>
      <c r="EH16" s="3">
        <v>3</v>
      </c>
      <c r="EJ16" s="3" t="e">
        <f t="shared" si="1"/>
        <v>#N/A</v>
      </c>
      <c r="EK16" s="3">
        <f t="shared" si="27"/>
        <v>0</v>
      </c>
      <c r="EL16" s="84" t="str">
        <f t="shared" si="28"/>
        <v/>
      </c>
      <c r="EM16" s="89" t="e">
        <f t="shared" si="2"/>
        <v>#N/A</v>
      </c>
      <c r="EN16" s="3">
        <f t="shared" si="29"/>
        <v>0</v>
      </c>
      <c r="EO16" s="84" t="str">
        <f t="shared" si="30"/>
        <v/>
      </c>
      <c r="EP16" s="89" t="e">
        <f t="shared" si="3"/>
        <v>#N/A</v>
      </c>
      <c r="EQ16" s="3">
        <f t="shared" si="31"/>
        <v>0</v>
      </c>
      <c r="ER16" s="84" t="str">
        <f t="shared" si="32"/>
        <v/>
      </c>
    </row>
    <row r="17" spans="1:148" ht="15.75" x14ac:dyDescent="0.25">
      <c r="A17" s="1">
        <f t="shared" si="4"/>
        <v>10</v>
      </c>
      <c r="B17" s="1">
        <v>10</v>
      </c>
      <c r="C17" s="31">
        <v>10</v>
      </c>
      <c r="D17" s="151">
        <v>18</v>
      </c>
      <c r="E17" s="152">
        <f t="shared" si="33"/>
        <v>1</v>
      </c>
      <c r="F17" s="153">
        <f t="shared" si="34"/>
        <v>57</v>
      </c>
      <c r="G17" s="154">
        <f t="shared" si="35"/>
        <v>5</v>
      </c>
      <c r="I17" s="3">
        <f t="shared" si="5"/>
        <v>18</v>
      </c>
      <c r="J17" s="3">
        <f t="shared" si="6"/>
        <v>0</v>
      </c>
      <c r="K17" s="3">
        <f t="shared" si="7"/>
        <v>1</v>
      </c>
      <c r="N17" s="144"/>
      <c r="O17" s="143"/>
      <c r="P17" s="98" t="str">
        <f t="shared" si="50"/>
        <v/>
      </c>
      <c r="Q17" s="3">
        <f t="shared" si="51"/>
        <v>7025</v>
      </c>
      <c r="R17" s="3">
        <f t="shared" si="52"/>
        <v>7025</v>
      </c>
      <c r="S17" s="96" t="str">
        <f t="shared" si="53"/>
        <v/>
      </c>
      <c r="T17" s="97" t="str">
        <f t="shared" si="54"/>
        <v/>
      </c>
      <c r="U17" s="98" t="str">
        <f t="shared" si="55"/>
        <v/>
      </c>
      <c r="W17" s="89" t="str">
        <f t="shared" si="36"/>
        <v xml:space="preserve"> </v>
      </c>
      <c r="X17" s="3" t="str">
        <f t="shared" si="37"/>
        <v xml:space="preserve"> </v>
      </c>
      <c r="Y17" s="3" t="str">
        <f t="shared" si="38"/>
        <v xml:space="preserve"> </v>
      </c>
      <c r="Z17" s="3" t="str">
        <f t="shared" si="39"/>
        <v xml:space="preserve"> </v>
      </c>
      <c r="AA17" s="3" t="str">
        <f t="shared" si="40"/>
        <v>m.t</v>
      </c>
      <c r="AB17" s="3" t="str">
        <f t="shared" si="41"/>
        <v xml:space="preserve"> </v>
      </c>
      <c r="AC17" s="90" t="str">
        <f t="shared" si="42"/>
        <v xml:space="preserve"> </v>
      </c>
      <c r="AD17" s="89" t="str">
        <f t="shared" si="43"/>
        <v xml:space="preserve"> </v>
      </c>
      <c r="AE17" s="3" t="str">
        <f t="shared" si="44"/>
        <v xml:space="preserve"> </v>
      </c>
      <c r="AF17" s="3" t="str">
        <f t="shared" si="45"/>
        <v xml:space="preserve"> </v>
      </c>
      <c r="AG17" s="3" t="str">
        <f t="shared" si="46"/>
        <v xml:space="preserve"> </v>
      </c>
      <c r="AH17" s="3" t="str">
        <f t="shared" si="47"/>
        <v>m.t</v>
      </c>
      <c r="AI17" s="3" t="str">
        <f t="shared" si="48"/>
        <v xml:space="preserve"> </v>
      </c>
      <c r="AJ17" s="90" t="str">
        <f t="shared" si="49"/>
        <v xml:space="preserve"> </v>
      </c>
      <c r="AK17" s="3" t="str">
        <f t="shared" si="8"/>
        <v>m.t</v>
      </c>
      <c r="AM17" s="89" t="str">
        <f t="shared" si="9"/>
        <v>DUPASQUIER</v>
      </c>
      <c r="AN17" s="89" t="str">
        <f t="shared" si="10"/>
        <v>DUPASQUIER</v>
      </c>
      <c r="AO17" s="3" t="str">
        <f t="shared" si="11"/>
        <v>Julien</v>
      </c>
      <c r="AP17" s="3" t="str">
        <f t="shared" si="12"/>
        <v>VESOUL VTT</v>
      </c>
      <c r="AQ17" s="1" t="str">
        <f t="shared" si="13"/>
        <v>B. FC</v>
      </c>
      <c r="AR17" s="1" t="str">
        <f t="shared" si="14"/>
        <v>Acc 3</v>
      </c>
      <c r="AS17" s="7" t="str">
        <f t="shared" si="15"/>
        <v>42700090168</v>
      </c>
      <c r="AT17" s="91">
        <f t="shared" si="16"/>
        <v>37.409252669039148</v>
      </c>
      <c r="AV17" s="160" t="str">
        <f t="shared" si="56"/>
        <v xml:space="preserve"> </v>
      </c>
      <c r="AW17" s="138" t="str">
        <f t="shared" si="56"/>
        <v xml:space="preserve"> </v>
      </c>
      <c r="AX17" s="138" t="str">
        <f t="shared" si="56"/>
        <v xml:space="preserve"> </v>
      </c>
      <c r="AY17" s="138" t="str">
        <f t="shared" si="56"/>
        <v xml:space="preserve"> </v>
      </c>
      <c r="AZ17" s="138" t="str">
        <f t="shared" si="56"/>
        <v xml:space="preserve"> </v>
      </c>
      <c r="BA17" s="138" t="str">
        <f t="shared" si="56"/>
        <v xml:space="preserve"> </v>
      </c>
      <c r="BB17" s="138" t="str">
        <f t="shared" si="56"/>
        <v xml:space="preserve"> </v>
      </c>
      <c r="BC17" s="138" t="str">
        <f t="shared" si="56"/>
        <v xml:space="preserve"> </v>
      </c>
      <c r="BD17" s="138" t="str">
        <f t="shared" si="56"/>
        <v xml:space="preserve"> </v>
      </c>
      <c r="BE17" s="161" t="str">
        <f t="shared" si="56"/>
        <v xml:space="preserve"> </v>
      </c>
      <c r="BF17" s="129"/>
      <c r="BG17" s="123" t="s">
        <v>120</v>
      </c>
      <c r="BH17" s="124" t="s">
        <v>120</v>
      </c>
      <c r="BI17" s="124" t="s">
        <v>120</v>
      </c>
      <c r="BJ17" s="124" t="s">
        <v>120</v>
      </c>
      <c r="BK17" s="124" t="s">
        <v>120</v>
      </c>
      <c r="BL17" s="124" t="s">
        <v>120</v>
      </c>
      <c r="BM17" s="124" t="s">
        <v>120</v>
      </c>
      <c r="BN17" s="124" t="s">
        <v>120</v>
      </c>
      <c r="BO17" s="124" t="s">
        <v>120</v>
      </c>
      <c r="BP17" s="124" t="s">
        <v>120</v>
      </c>
      <c r="BQ17" s="125"/>
      <c r="BR17" s="124" t="s">
        <v>122</v>
      </c>
      <c r="BS17" s="124" t="s">
        <v>122</v>
      </c>
      <c r="BT17" s="124" t="s">
        <v>122</v>
      </c>
      <c r="BU17" s="124" t="s">
        <v>122</v>
      </c>
      <c r="BV17" s="124" t="s">
        <v>122</v>
      </c>
      <c r="BW17" s="124" t="s">
        <v>122</v>
      </c>
      <c r="BX17" s="124" t="s">
        <v>122</v>
      </c>
      <c r="BY17" s="124" t="s">
        <v>122</v>
      </c>
      <c r="BZ17" s="124" t="s">
        <v>122</v>
      </c>
      <c r="CA17" s="124" t="s">
        <v>122</v>
      </c>
      <c r="CC17" s="124" t="s">
        <v>121</v>
      </c>
      <c r="CD17" s="124" t="s">
        <v>121</v>
      </c>
      <c r="CE17" s="124" t="s">
        <v>121</v>
      </c>
      <c r="CF17" s="124" t="s">
        <v>121</v>
      </c>
      <c r="CG17" s="124" t="s">
        <v>121</v>
      </c>
      <c r="CH17" s="124" t="s">
        <v>121</v>
      </c>
      <c r="CI17" s="124" t="s">
        <v>121</v>
      </c>
      <c r="CJ17" s="124" t="s">
        <v>121</v>
      </c>
      <c r="CK17" s="124" t="s">
        <v>121</v>
      </c>
      <c r="CL17" s="124" t="s">
        <v>121</v>
      </c>
      <c r="CN17" s="126" t="str">
        <f>IF(COUNTIF(Emargement!$M$8:$M$207,CY17),CY17," ")</f>
        <v xml:space="preserve"> </v>
      </c>
      <c r="CO17" s="126" t="str">
        <f>IF(COUNTIF(Emargement!$M$8:$M$207,CZ17),CZ17," ")</f>
        <v xml:space="preserve"> </v>
      </c>
      <c r="CP17" s="126" t="str">
        <f>IF(COUNTIF(Emargement!$M$8:$M$207,DA17),DA17," ")</f>
        <v xml:space="preserve"> </v>
      </c>
      <c r="CQ17" s="126" t="str">
        <f>IF(COUNTIF(Emargement!$M$8:$M$207,DB17),DB17," ")</f>
        <v xml:space="preserve"> </v>
      </c>
      <c r="CR17" s="126" t="str">
        <f>IF(COUNTIF(Emargement!$M$8:$M$207,DC17),DC17," ")</f>
        <v xml:space="preserve"> </v>
      </c>
      <c r="CS17" s="126" t="str">
        <f>IF(COUNTIF(Emargement!$M$8:$M$207,DD17),DD17," ")</f>
        <v xml:space="preserve"> </v>
      </c>
      <c r="CT17" s="126" t="str">
        <f>IF(COUNTIF(Emargement!$M$8:$M$207,DE17),DE17," ")</f>
        <v xml:space="preserve"> </v>
      </c>
      <c r="CU17" s="126" t="str">
        <f>IF(COUNTIF(Emargement!$M$8:$M$207,DF17),DF17," ")</f>
        <v xml:space="preserve"> </v>
      </c>
      <c r="CV17" s="126" t="str">
        <f>IF(COUNTIF(Emargement!$M$8:$M$207,DG17),DG17," ")</f>
        <v xml:space="preserve"> </v>
      </c>
      <c r="CW17" s="126" t="str">
        <f>IF(COUNTIF(Emargement!$M$8:$M$207,DH17),DH17," ")</f>
        <v xml:space="preserve"> </v>
      </c>
      <c r="CY17" s="3">
        <v>91</v>
      </c>
      <c r="CZ17" s="3">
        <v>92</v>
      </c>
      <c r="DA17" s="3">
        <v>93</v>
      </c>
      <c r="DB17" s="3">
        <v>94</v>
      </c>
      <c r="DC17" s="3">
        <v>95</v>
      </c>
      <c r="DD17" s="3">
        <v>96</v>
      </c>
      <c r="DE17" s="3">
        <v>97</v>
      </c>
      <c r="DF17" s="3">
        <v>98</v>
      </c>
      <c r="DG17" s="3">
        <v>99</v>
      </c>
      <c r="DH17" s="3">
        <v>100</v>
      </c>
      <c r="DJ17" s="225" t="s">
        <v>124</v>
      </c>
      <c r="DK17" s="137" t="s">
        <v>131</v>
      </c>
      <c r="DM17" s="145"/>
      <c r="DN17" s="146"/>
      <c r="DO17" s="145"/>
      <c r="DP17" s="146"/>
      <c r="DQ17" s="145"/>
      <c r="DR17" s="58"/>
      <c r="DS17" s="58"/>
      <c r="DT17" s="145"/>
      <c r="DU17" s="3">
        <v>2</v>
      </c>
      <c r="DX17" s="79"/>
      <c r="DY17" s="82"/>
      <c r="DZ17" s="80"/>
      <c r="EA17" s="82"/>
      <c r="EB17" s="81"/>
      <c r="EC17" s="81"/>
      <c r="ED17" s="83"/>
      <c r="EE17" s="80"/>
      <c r="EG17" s="84"/>
      <c r="EH17" s="3">
        <v>3</v>
      </c>
      <c r="EJ17" s="3" t="e">
        <f t="shared" si="1"/>
        <v>#N/A</v>
      </c>
      <c r="EK17" s="3">
        <f t="shared" si="27"/>
        <v>0</v>
      </c>
      <c r="EL17" s="84" t="str">
        <f t="shared" si="28"/>
        <v/>
      </c>
      <c r="EM17" s="89" t="e">
        <f t="shared" si="2"/>
        <v>#N/A</v>
      </c>
      <c r="EN17" s="3">
        <f t="shared" si="29"/>
        <v>0</v>
      </c>
      <c r="EO17" s="84" t="str">
        <f t="shared" si="30"/>
        <v/>
      </c>
      <c r="EP17" s="89" t="e">
        <f t="shared" si="3"/>
        <v>#N/A</v>
      </c>
      <c r="EQ17" s="3">
        <f t="shared" si="31"/>
        <v>0</v>
      </c>
      <c r="ER17" s="84" t="str">
        <f t="shared" si="32"/>
        <v/>
      </c>
    </row>
    <row r="18" spans="1:148" ht="15.75" x14ac:dyDescent="0.25">
      <c r="A18" s="1">
        <f t="shared" si="4"/>
        <v>11</v>
      </c>
      <c r="B18" s="1">
        <v>11</v>
      </c>
      <c r="C18" s="31">
        <v>11</v>
      </c>
      <c r="D18" s="151">
        <v>24</v>
      </c>
      <c r="E18" s="152">
        <f t="shared" si="33"/>
        <v>1</v>
      </c>
      <c r="F18" s="153">
        <f t="shared" si="34"/>
        <v>57</v>
      </c>
      <c r="G18" s="154">
        <f t="shared" si="35"/>
        <v>5</v>
      </c>
      <c r="I18" s="3">
        <f t="shared" si="5"/>
        <v>24</v>
      </c>
      <c r="J18" s="3">
        <f t="shared" si="6"/>
        <v>0</v>
      </c>
      <c r="K18" s="3">
        <f t="shared" si="7"/>
        <v>1</v>
      </c>
      <c r="N18" s="144"/>
      <c r="O18" s="143"/>
      <c r="P18" s="98" t="str">
        <f t="shared" si="50"/>
        <v/>
      </c>
      <c r="Q18" s="3">
        <f t="shared" si="51"/>
        <v>7025</v>
      </c>
      <c r="R18" s="3">
        <f t="shared" si="52"/>
        <v>7025</v>
      </c>
      <c r="S18" s="96" t="str">
        <f t="shared" si="53"/>
        <v/>
      </c>
      <c r="T18" s="97" t="str">
        <f t="shared" si="54"/>
        <v/>
      </c>
      <c r="U18" s="98" t="str">
        <f t="shared" si="55"/>
        <v/>
      </c>
      <c r="W18" s="89" t="str">
        <f t="shared" ref="W18:W73" si="57">IF(R18=R17," ","à")</f>
        <v xml:space="preserve"> </v>
      </c>
      <c r="X18" s="3" t="str">
        <f t="shared" ref="X18:X73" si="58">IF(R18=R17," ",IF(R18&gt;=3600,INT(R18/3600)," "))</f>
        <v xml:space="preserve"> </v>
      </c>
      <c r="Y18" s="3" t="str">
        <f t="shared" ref="Y18:Y73" si="59">IF(R18=R17," ",IF(R18&gt;=3600,"h"," "))</f>
        <v xml:space="preserve"> </v>
      </c>
      <c r="Z18" s="3" t="str">
        <f t="shared" ref="Z18:Z73" si="60">IF(R18=R17," ",IF((R18-3600*INT(R18/3600))/60&gt;=1,INT((R18-3600*INT(R18/3600))/60)," "))</f>
        <v xml:space="preserve"> </v>
      </c>
      <c r="AA18" s="3" t="str">
        <f t="shared" ref="AA18:AA73" si="61">IF(R18=R17,"m.t",IF((R18-3600*INT(R18/3600))/60&gt;=1,"min"," "))</f>
        <v>m.t</v>
      </c>
      <c r="AB18" s="3" t="str">
        <f t="shared" ref="AB18:AB73" si="62">IF(R18=R17," ",R18-60*INT((R18-3600*INT(R18/3600))/60)-3600*INT(R18/3600))</f>
        <v xml:space="preserve"> </v>
      </c>
      <c r="AC18" s="90" t="str">
        <f t="shared" ref="AC18:AC73" si="63">IF(R18=R17," ","sec")</f>
        <v xml:space="preserve"> </v>
      </c>
      <c r="AD18" s="89" t="str">
        <f t="shared" si="43"/>
        <v xml:space="preserve"> </v>
      </c>
      <c r="AE18" s="3" t="str">
        <f t="shared" si="44"/>
        <v xml:space="preserve"> </v>
      </c>
      <c r="AF18" s="3" t="str">
        <f t="shared" si="45"/>
        <v xml:space="preserve"> </v>
      </c>
      <c r="AG18" s="3" t="str">
        <f t="shared" si="46"/>
        <v xml:space="preserve"> </v>
      </c>
      <c r="AH18" s="3" t="str">
        <f t="shared" si="47"/>
        <v>m.t</v>
      </c>
      <c r="AI18" s="3" t="str">
        <f t="shared" si="48"/>
        <v xml:space="preserve"> </v>
      </c>
      <c r="AJ18" s="90" t="str">
        <f t="shared" si="49"/>
        <v xml:space="preserve"> </v>
      </c>
      <c r="AK18" s="3" t="str">
        <f t="shared" si="8"/>
        <v>m.t</v>
      </c>
      <c r="AM18" s="89" t="str">
        <f t="shared" si="9"/>
        <v>FAVRE</v>
      </c>
      <c r="AN18" s="89" t="str">
        <f t="shared" si="10"/>
        <v>FAVRE</v>
      </c>
      <c r="AO18" s="3" t="str">
        <f t="shared" si="11"/>
        <v>Christophe</v>
      </c>
      <c r="AP18" s="3" t="str">
        <f t="shared" si="12"/>
        <v xml:space="preserve">EC ARBENT MARCHON </v>
      </c>
      <c r="AQ18" s="1" t="str">
        <f t="shared" si="13"/>
        <v>B. FC</v>
      </c>
      <c r="AR18" s="1" t="str">
        <f t="shared" si="14"/>
        <v>Acc 4</v>
      </c>
      <c r="AS18" s="7">
        <f t="shared" si="15"/>
        <v>41010440025</v>
      </c>
      <c r="AT18" s="91">
        <f t="shared" si="16"/>
        <v>37.409252669039148</v>
      </c>
      <c r="AV18" s="160" t="str">
        <f t="shared" si="56"/>
        <v xml:space="preserve"> </v>
      </c>
      <c r="AW18" s="138" t="str">
        <f t="shared" si="56"/>
        <v xml:space="preserve"> </v>
      </c>
      <c r="AX18" s="138" t="str">
        <f t="shared" si="56"/>
        <v xml:space="preserve"> </v>
      </c>
      <c r="AY18" s="138" t="str">
        <f t="shared" si="56"/>
        <v xml:space="preserve"> </v>
      </c>
      <c r="AZ18" s="138" t="str">
        <f t="shared" si="56"/>
        <v xml:space="preserve"> </v>
      </c>
      <c r="BA18" s="138" t="str">
        <f t="shared" si="56"/>
        <v xml:space="preserve"> </v>
      </c>
      <c r="BB18" s="138" t="str">
        <f t="shared" si="56"/>
        <v xml:space="preserve"> </v>
      </c>
      <c r="BC18" s="138" t="str">
        <f t="shared" si="56"/>
        <v xml:space="preserve"> </v>
      </c>
      <c r="BD18" s="138" t="str">
        <f t="shared" si="56"/>
        <v xml:space="preserve"> </v>
      </c>
      <c r="BE18" s="161" t="str">
        <f t="shared" si="56"/>
        <v xml:space="preserve"> </v>
      </c>
      <c r="BF18" s="129"/>
      <c r="BG18" s="123" t="s">
        <v>120</v>
      </c>
      <c r="BH18" s="124" t="s">
        <v>120</v>
      </c>
      <c r="BI18" s="124" t="s">
        <v>120</v>
      </c>
      <c r="BJ18" s="124" t="s">
        <v>120</v>
      </c>
      <c r="BK18" s="124" t="s">
        <v>120</v>
      </c>
      <c r="BL18" s="124" t="s">
        <v>120</v>
      </c>
      <c r="BM18" s="124" t="s">
        <v>120</v>
      </c>
      <c r="BN18" s="124" t="s">
        <v>120</v>
      </c>
      <c r="BO18" s="124" t="s">
        <v>120</v>
      </c>
      <c r="BP18" s="124" t="s">
        <v>120</v>
      </c>
      <c r="BQ18" s="125"/>
      <c r="BR18" s="124" t="s">
        <v>122</v>
      </c>
      <c r="BS18" s="124" t="s">
        <v>122</v>
      </c>
      <c r="BT18" s="124" t="s">
        <v>122</v>
      </c>
      <c r="BU18" s="124" t="s">
        <v>122</v>
      </c>
      <c r="BV18" s="124" t="s">
        <v>122</v>
      </c>
      <c r="BW18" s="124" t="s">
        <v>122</v>
      </c>
      <c r="BX18" s="124" t="s">
        <v>122</v>
      </c>
      <c r="BY18" s="124" t="s">
        <v>122</v>
      </c>
      <c r="BZ18" s="124" t="s">
        <v>122</v>
      </c>
      <c r="CA18" s="124" t="s">
        <v>122</v>
      </c>
      <c r="CC18" s="124" t="s">
        <v>121</v>
      </c>
      <c r="CD18" s="124" t="s">
        <v>121</v>
      </c>
      <c r="CE18" s="124" t="s">
        <v>121</v>
      </c>
      <c r="CF18" s="124" t="s">
        <v>121</v>
      </c>
      <c r="CG18" s="124" t="s">
        <v>121</v>
      </c>
      <c r="CH18" s="124" t="s">
        <v>121</v>
      </c>
      <c r="CI18" s="124" t="s">
        <v>121</v>
      </c>
      <c r="CJ18" s="124" t="s">
        <v>121</v>
      </c>
      <c r="CK18" s="124" t="s">
        <v>121</v>
      </c>
      <c r="CL18" s="124" t="s">
        <v>121</v>
      </c>
      <c r="CN18" s="126" t="str">
        <f>IF(COUNTIF(Emargement!$M$8:$M$207,CY18),CY18," ")</f>
        <v xml:space="preserve"> </v>
      </c>
      <c r="CO18" s="126" t="str">
        <f>IF(COUNTIF(Emargement!$M$8:$M$207,CZ18),CZ18," ")</f>
        <v xml:space="preserve"> </v>
      </c>
      <c r="CP18" s="126" t="str">
        <f>IF(COUNTIF(Emargement!$M$8:$M$207,DA18),DA18," ")</f>
        <v xml:space="preserve"> </v>
      </c>
      <c r="CQ18" s="126" t="str">
        <f>IF(COUNTIF(Emargement!$M$8:$M$207,DB18),DB18," ")</f>
        <v xml:space="preserve"> </v>
      </c>
      <c r="CR18" s="126" t="str">
        <f>IF(COUNTIF(Emargement!$M$8:$M$207,DC18),DC18," ")</f>
        <v xml:space="preserve"> </v>
      </c>
      <c r="CS18" s="126" t="str">
        <f>IF(COUNTIF(Emargement!$M$8:$M$207,DD18),DD18," ")</f>
        <v xml:space="preserve"> </v>
      </c>
      <c r="CT18" s="126" t="str">
        <f>IF(COUNTIF(Emargement!$M$8:$M$207,DE18),DE18," ")</f>
        <v xml:space="preserve"> </v>
      </c>
      <c r="CU18" s="126" t="str">
        <f>IF(COUNTIF(Emargement!$M$8:$M$207,DF18),DF18," ")</f>
        <v xml:space="preserve"> </v>
      </c>
      <c r="CV18" s="126" t="str">
        <f>IF(COUNTIF(Emargement!$M$8:$M$207,DG18),DG18," ")</f>
        <v xml:space="preserve"> </v>
      </c>
      <c r="CW18" s="126" t="str">
        <f>IF(COUNTIF(Emargement!$M$8:$M$207,DH18),DH18," ")</f>
        <v xml:space="preserve"> </v>
      </c>
      <c r="CY18" s="3">
        <v>101</v>
      </c>
      <c r="CZ18" s="3">
        <v>102</v>
      </c>
      <c r="DA18" s="3">
        <v>103</v>
      </c>
      <c r="DB18" s="3">
        <v>104</v>
      </c>
      <c r="DC18" s="3">
        <v>105</v>
      </c>
      <c r="DD18" s="3">
        <v>106</v>
      </c>
      <c r="DE18" s="3">
        <v>107</v>
      </c>
      <c r="DF18" s="3">
        <v>108</v>
      </c>
      <c r="DG18" s="3">
        <v>109</v>
      </c>
      <c r="DH18" s="3">
        <v>110</v>
      </c>
      <c r="DJ18" s="226" t="s">
        <v>121</v>
      </c>
      <c r="DK18" s="137" t="s">
        <v>132</v>
      </c>
      <c r="DM18" s="145"/>
      <c r="DN18" s="146"/>
      <c r="DO18" s="145"/>
      <c r="DP18" s="146"/>
      <c r="DQ18" s="145"/>
      <c r="DR18" s="58"/>
      <c r="DS18" s="58"/>
      <c r="DT18" s="145"/>
      <c r="DU18" s="3">
        <v>2</v>
      </c>
      <c r="DX18" s="79"/>
      <c r="DY18" s="82"/>
      <c r="DZ18" s="80"/>
      <c r="EA18" s="82"/>
      <c r="EB18" s="81"/>
      <c r="EC18" s="81"/>
      <c r="ED18" s="83"/>
      <c r="EE18" s="80"/>
      <c r="EG18" s="84"/>
      <c r="EH18" s="3">
        <v>3</v>
      </c>
      <c r="EI18" s="80"/>
      <c r="EJ18" s="3" t="e">
        <f t="shared" si="1"/>
        <v>#N/A</v>
      </c>
      <c r="EK18" s="3">
        <f t="shared" si="27"/>
        <v>0</v>
      </c>
      <c r="EL18" s="84" t="str">
        <f t="shared" si="28"/>
        <v/>
      </c>
      <c r="EM18" s="89" t="e">
        <f t="shared" si="2"/>
        <v>#N/A</v>
      </c>
      <c r="EN18" s="3">
        <f t="shared" si="29"/>
        <v>0</v>
      </c>
      <c r="EO18" s="84" t="str">
        <f t="shared" si="30"/>
        <v/>
      </c>
      <c r="EP18" s="89" t="e">
        <f t="shared" si="3"/>
        <v>#N/A</v>
      </c>
      <c r="EQ18" s="3">
        <f t="shared" si="31"/>
        <v>0</v>
      </c>
      <c r="ER18" s="84" t="str">
        <f t="shared" si="32"/>
        <v/>
      </c>
    </row>
    <row r="19" spans="1:148" ht="15.75" x14ac:dyDescent="0.25">
      <c r="A19" s="1">
        <f t="shared" si="4"/>
        <v>12</v>
      </c>
      <c r="B19" s="1">
        <v>12</v>
      </c>
      <c r="C19" s="31">
        <v>12</v>
      </c>
      <c r="D19" s="151">
        <v>12</v>
      </c>
      <c r="E19" s="152">
        <f t="shared" si="33"/>
        <v>1</v>
      </c>
      <c r="F19" s="153">
        <f t="shared" si="34"/>
        <v>57</v>
      </c>
      <c r="G19" s="154">
        <f t="shared" si="35"/>
        <v>5</v>
      </c>
      <c r="I19" s="3">
        <f t="shared" si="5"/>
        <v>12</v>
      </c>
      <c r="J19" s="3">
        <f t="shared" si="6"/>
        <v>0</v>
      </c>
      <c r="K19" s="3">
        <f t="shared" si="7"/>
        <v>1</v>
      </c>
      <c r="N19" s="144"/>
      <c r="O19" s="143"/>
      <c r="P19" s="98" t="str">
        <f t="shared" si="50"/>
        <v/>
      </c>
      <c r="Q19" s="3">
        <f t="shared" si="51"/>
        <v>7025</v>
      </c>
      <c r="R19" s="3">
        <f t="shared" si="52"/>
        <v>7025</v>
      </c>
      <c r="S19" s="96" t="str">
        <f t="shared" si="53"/>
        <v/>
      </c>
      <c r="T19" s="97" t="str">
        <f t="shared" si="54"/>
        <v/>
      </c>
      <c r="U19" s="98" t="str">
        <f t="shared" si="55"/>
        <v/>
      </c>
      <c r="W19" s="89" t="str">
        <f t="shared" si="57"/>
        <v xml:space="preserve"> </v>
      </c>
      <c r="X19" s="3" t="str">
        <f t="shared" si="58"/>
        <v xml:space="preserve"> </v>
      </c>
      <c r="Y19" s="3" t="str">
        <f t="shared" si="59"/>
        <v xml:space="preserve"> </v>
      </c>
      <c r="Z19" s="3" t="str">
        <f t="shared" si="60"/>
        <v xml:space="preserve"> </v>
      </c>
      <c r="AA19" s="3" t="str">
        <f t="shared" si="61"/>
        <v>m.t</v>
      </c>
      <c r="AB19" s="3" t="str">
        <f t="shared" si="62"/>
        <v xml:space="preserve"> </v>
      </c>
      <c r="AC19" s="90" t="str">
        <f t="shared" si="63"/>
        <v xml:space="preserve"> </v>
      </c>
      <c r="AD19" s="89" t="str">
        <f t="shared" si="43"/>
        <v xml:space="preserve"> </v>
      </c>
      <c r="AE19" s="3" t="str">
        <f t="shared" si="44"/>
        <v xml:space="preserve"> </v>
      </c>
      <c r="AF19" s="3" t="str">
        <f t="shared" si="45"/>
        <v xml:space="preserve"> </v>
      </c>
      <c r="AG19" s="3" t="str">
        <f t="shared" si="46"/>
        <v xml:space="preserve"> </v>
      </c>
      <c r="AH19" s="3" t="str">
        <f t="shared" si="47"/>
        <v>m.t</v>
      </c>
      <c r="AI19" s="3" t="str">
        <f t="shared" si="48"/>
        <v xml:space="preserve"> </v>
      </c>
      <c r="AJ19" s="90" t="str">
        <f t="shared" si="49"/>
        <v xml:space="preserve"> </v>
      </c>
      <c r="AK19" s="3" t="str">
        <f t="shared" si="8"/>
        <v>m.t</v>
      </c>
      <c r="AM19" s="89" t="str">
        <f t="shared" si="9"/>
        <v>BOUVIER</v>
      </c>
      <c r="AN19" s="89" t="str">
        <f t="shared" si="10"/>
        <v>BOUVIER</v>
      </c>
      <c r="AO19" s="3" t="str">
        <f t="shared" si="11"/>
        <v>Rodrigue</v>
      </c>
      <c r="AP19" s="3" t="str">
        <f t="shared" si="12"/>
        <v>TEAM Cobra Cycling</v>
      </c>
      <c r="AQ19" s="1" t="str">
        <f t="shared" si="13"/>
        <v>B. FC</v>
      </c>
      <c r="AR19" s="1" t="str">
        <f t="shared" si="14"/>
        <v>Acc 3</v>
      </c>
      <c r="AS19" s="7" t="str">
        <f t="shared" si="15"/>
        <v>42250010017</v>
      </c>
      <c r="AT19" s="91">
        <f t="shared" si="16"/>
        <v>37.409252669039148</v>
      </c>
      <c r="AV19" s="160" t="str">
        <f t="shared" si="56"/>
        <v xml:space="preserve"> </v>
      </c>
      <c r="AW19" s="138" t="str">
        <f t="shared" si="56"/>
        <v xml:space="preserve"> </v>
      </c>
      <c r="AX19" s="138" t="str">
        <f t="shared" si="56"/>
        <v xml:space="preserve"> </v>
      </c>
      <c r="AY19" s="138" t="str">
        <f t="shared" si="56"/>
        <v xml:space="preserve"> </v>
      </c>
      <c r="AZ19" s="138" t="str">
        <f t="shared" si="56"/>
        <v xml:space="preserve"> </v>
      </c>
      <c r="BA19" s="138" t="str">
        <f t="shared" si="56"/>
        <v xml:space="preserve"> </v>
      </c>
      <c r="BB19" s="138" t="str">
        <f t="shared" si="56"/>
        <v xml:space="preserve"> </v>
      </c>
      <c r="BC19" s="138" t="str">
        <f t="shared" si="56"/>
        <v xml:space="preserve"> </v>
      </c>
      <c r="BD19" s="138" t="str">
        <f t="shared" si="56"/>
        <v xml:space="preserve"> </v>
      </c>
      <c r="BE19" s="161" t="str">
        <f t="shared" si="56"/>
        <v xml:space="preserve"> </v>
      </c>
      <c r="BF19" s="129"/>
      <c r="BG19" s="123" t="s">
        <v>120</v>
      </c>
      <c r="BH19" s="124" t="s">
        <v>120</v>
      </c>
      <c r="BI19" s="124" t="s">
        <v>120</v>
      </c>
      <c r="BJ19" s="124" t="s">
        <v>120</v>
      </c>
      <c r="BK19" s="124" t="s">
        <v>120</v>
      </c>
      <c r="BL19" s="124" t="s">
        <v>120</v>
      </c>
      <c r="BM19" s="124" t="s">
        <v>120</v>
      </c>
      <c r="BN19" s="124" t="s">
        <v>120</v>
      </c>
      <c r="BO19" s="124" t="s">
        <v>120</v>
      </c>
      <c r="BP19" s="124" t="s">
        <v>120</v>
      </c>
      <c r="BQ19" s="125"/>
      <c r="BR19" s="124" t="s">
        <v>122</v>
      </c>
      <c r="BS19" s="124" t="s">
        <v>122</v>
      </c>
      <c r="BT19" s="124" t="s">
        <v>122</v>
      </c>
      <c r="BU19" s="124" t="s">
        <v>122</v>
      </c>
      <c r="BV19" s="124" t="s">
        <v>122</v>
      </c>
      <c r="BW19" s="124" t="s">
        <v>122</v>
      </c>
      <c r="BX19" s="124" t="s">
        <v>122</v>
      </c>
      <c r="BY19" s="124" t="s">
        <v>122</v>
      </c>
      <c r="BZ19" s="124" t="s">
        <v>122</v>
      </c>
      <c r="CA19" s="124" t="s">
        <v>122</v>
      </c>
      <c r="CC19" s="124" t="s">
        <v>121</v>
      </c>
      <c r="CD19" s="124" t="s">
        <v>121</v>
      </c>
      <c r="CE19" s="124" t="s">
        <v>121</v>
      </c>
      <c r="CF19" s="124" t="s">
        <v>121</v>
      </c>
      <c r="CG19" s="124" t="s">
        <v>121</v>
      </c>
      <c r="CH19" s="124" t="s">
        <v>121</v>
      </c>
      <c r="CI19" s="124" t="s">
        <v>121</v>
      </c>
      <c r="CJ19" s="124" t="s">
        <v>121</v>
      </c>
      <c r="CK19" s="124" t="s">
        <v>121</v>
      </c>
      <c r="CL19" s="124" t="s">
        <v>121</v>
      </c>
      <c r="CN19" s="126" t="str">
        <f>IF(COUNTIF(Emargement!$M$8:$M$207,CY19),CY19," ")</f>
        <v xml:space="preserve"> </v>
      </c>
      <c r="CO19" s="126" t="str">
        <f>IF(COUNTIF(Emargement!$M$8:$M$207,CZ19),CZ19," ")</f>
        <v xml:space="preserve"> </v>
      </c>
      <c r="CP19" s="126" t="str">
        <f>IF(COUNTIF(Emargement!$M$8:$M$207,DA19),DA19," ")</f>
        <v xml:space="preserve"> </v>
      </c>
      <c r="CQ19" s="126" t="str">
        <f>IF(COUNTIF(Emargement!$M$8:$M$207,DB19),DB19," ")</f>
        <v xml:space="preserve"> </v>
      </c>
      <c r="CR19" s="126" t="str">
        <f>IF(COUNTIF(Emargement!$M$8:$M$207,DC19),DC19," ")</f>
        <v xml:space="preserve"> </v>
      </c>
      <c r="CS19" s="126" t="str">
        <f>IF(COUNTIF(Emargement!$M$8:$M$207,DD19),DD19," ")</f>
        <v xml:space="preserve"> </v>
      </c>
      <c r="CT19" s="126" t="str">
        <f>IF(COUNTIF(Emargement!$M$8:$M$207,DE19),DE19," ")</f>
        <v xml:space="preserve"> </v>
      </c>
      <c r="CU19" s="126" t="str">
        <f>IF(COUNTIF(Emargement!$M$8:$M$207,DF19),DF19," ")</f>
        <v xml:space="preserve"> </v>
      </c>
      <c r="CV19" s="126" t="str">
        <f>IF(COUNTIF(Emargement!$M$8:$M$207,DG19),DG19," ")</f>
        <v xml:space="preserve"> </v>
      </c>
      <c r="CW19" s="126" t="str">
        <f>IF(COUNTIF(Emargement!$M$8:$M$207,DH19),DH19," ")</f>
        <v xml:space="preserve"> </v>
      </c>
      <c r="CY19" s="3">
        <v>111</v>
      </c>
      <c r="CZ19" s="3">
        <v>112</v>
      </c>
      <c r="DA19" s="3">
        <v>113</v>
      </c>
      <c r="DB19" s="3">
        <v>114</v>
      </c>
      <c r="DC19" s="3">
        <v>115</v>
      </c>
      <c r="DD19" s="3">
        <v>116</v>
      </c>
      <c r="DE19" s="3">
        <v>117</v>
      </c>
      <c r="DF19" s="3">
        <v>118</v>
      </c>
      <c r="DG19" s="3">
        <v>119</v>
      </c>
      <c r="DH19" s="3">
        <v>120</v>
      </c>
      <c r="DJ19" s="227"/>
      <c r="DK19" s="137" t="s">
        <v>134</v>
      </c>
      <c r="DM19" s="145"/>
      <c r="DN19" s="146"/>
      <c r="DO19" s="145"/>
      <c r="DP19" s="146"/>
      <c r="DQ19" s="145"/>
      <c r="DR19" s="58"/>
      <c r="DS19" s="58"/>
      <c r="DT19" s="145"/>
      <c r="DU19" s="3">
        <v>2</v>
      </c>
      <c r="DX19" s="79"/>
      <c r="DY19" s="82"/>
      <c r="DZ19" s="80"/>
      <c r="EA19" s="82"/>
      <c r="EB19" s="81"/>
      <c r="EC19" s="81"/>
      <c r="ED19" s="83"/>
      <c r="EE19" s="80"/>
      <c r="EG19" s="84"/>
      <c r="EH19" s="3">
        <v>3</v>
      </c>
      <c r="EJ19" s="3" t="e">
        <f t="shared" si="1"/>
        <v>#N/A</v>
      </c>
      <c r="EK19" s="3">
        <f t="shared" si="27"/>
        <v>0</v>
      </c>
      <c r="EL19" s="84" t="str">
        <f t="shared" si="28"/>
        <v/>
      </c>
      <c r="EM19" s="89" t="e">
        <f t="shared" si="2"/>
        <v>#N/A</v>
      </c>
      <c r="EN19" s="3">
        <f t="shared" si="29"/>
        <v>0</v>
      </c>
      <c r="EO19" s="84" t="str">
        <f t="shared" si="30"/>
        <v/>
      </c>
      <c r="EP19" s="89" t="e">
        <f t="shared" si="3"/>
        <v>#N/A</v>
      </c>
      <c r="EQ19" s="3">
        <f t="shared" si="31"/>
        <v>0</v>
      </c>
      <c r="ER19" s="84" t="str">
        <f t="shared" si="32"/>
        <v/>
      </c>
    </row>
    <row r="20" spans="1:148" ht="15.75" x14ac:dyDescent="0.25">
      <c r="A20" s="1">
        <f t="shared" si="4"/>
        <v>13</v>
      </c>
      <c r="B20" s="1">
        <v>13</v>
      </c>
      <c r="C20" s="31">
        <v>13</v>
      </c>
      <c r="D20" s="151">
        <v>7</v>
      </c>
      <c r="E20" s="152">
        <f t="shared" si="33"/>
        <v>1</v>
      </c>
      <c r="F20" s="153">
        <f t="shared" si="34"/>
        <v>57</v>
      </c>
      <c r="G20" s="154">
        <f t="shared" si="35"/>
        <v>5</v>
      </c>
      <c r="I20" s="3">
        <f t="shared" si="5"/>
        <v>7</v>
      </c>
      <c r="J20" s="3">
        <f t="shared" si="6"/>
        <v>0</v>
      </c>
      <c r="K20" s="3">
        <f t="shared" si="7"/>
        <v>1</v>
      </c>
      <c r="N20" s="144"/>
      <c r="O20" s="143"/>
      <c r="P20" s="98" t="str">
        <f t="shared" si="50"/>
        <v/>
      </c>
      <c r="Q20" s="3">
        <f t="shared" si="51"/>
        <v>7025</v>
      </c>
      <c r="R20" s="3">
        <f t="shared" si="52"/>
        <v>7025</v>
      </c>
      <c r="S20" s="96" t="str">
        <f t="shared" si="53"/>
        <v/>
      </c>
      <c r="T20" s="97" t="str">
        <f t="shared" si="54"/>
        <v/>
      </c>
      <c r="U20" s="98" t="str">
        <f t="shared" si="55"/>
        <v/>
      </c>
      <c r="W20" s="89" t="str">
        <f t="shared" si="57"/>
        <v xml:space="preserve"> </v>
      </c>
      <c r="X20" s="3" t="str">
        <f t="shared" si="58"/>
        <v xml:space="preserve"> </v>
      </c>
      <c r="Y20" s="3" t="str">
        <f t="shared" si="59"/>
        <v xml:space="preserve"> </v>
      </c>
      <c r="Z20" s="3" t="str">
        <f t="shared" si="60"/>
        <v xml:space="preserve"> </v>
      </c>
      <c r="AA20" s="3" t="str">
        <f t="shared" si="61"/>
        <v>m.t</v>
      </c>
      <c r="AB20" s="3" t="str">
        <f t="shared" si="62"/>
        <v xml:space="preserve"> </v>
      </c>
      <c r="AC20" s="90" t="str">
        <f t="shared" si="63"/>
        <v xml:space="preserve"> </v>
      </c>
      <c r="AD20" s="89" t="str">
        <f t="shared" si="43"/>
        <v xml:space="preserve"> </v>
      </c>
      <c r="AE20" s="3" t="str">
        <f t="shared" si="44"/>
        <v xml:space="preserve"> </v>
      </c>
      <c r="AF20" s="3" t="str">
        <f t="shared" si="45"/>
        <v xml:space="preserve"> </v>
      </c>
      <c r="AG20" s="3" t="str">
        <f t="shared" si="46"/>
        <v xml:space="preserve"> </v>
      </c>
      <c r="AH20" s="3" t="str">
        <f t="shared" si="47"/>
        <v>m.t</v>
      </c>
      <c r="AI20" s="3" t="str">
        <f t="shared" si="48"/>
        <v xml:space="preserve"> </v>
      </c>
      <c r="AJ20" s="90" t="str">
        <f t="shared" si="49"/>
        <v xml:space="preserve"> </v>
      </c>
      <c r="AK20" s="3" t="str">
        <f t="shared" si="8"/>
        <v>m.t</v>
      </c>
      <c r="AM20" s="89" t="str">
        <f t="shared" si="9"/>
        <v>PERIGNON</v>
      </c>
      <c r="AN20" s="89" t="str">
        <f t="shared" si="10"/>
        <v>PERIGNON</v>
      </c>
      <c r="AO20" s="3" t="str">
        <f t="shared" si="11"/>
        <v>Sylvain</v>
      </c>
      <c r="AP20" s="3" t="str">
        <f t="shared" si="12"/>
        <v>Besançon  R C</v>
      </c>
      <c r="AQ20" s="1" t="str">
        <f t="shared" si="13"/>
        <v>B. FC</v>
      </c>
      <c r="AR20" s="1" t="str">
        <f t="shared" si="14"/>
        <v>Acc 4</v>
      </c>
      <c r="AS20" s="7" t="str">
        <f t="shared" si="15"/>
        <v>42250260120</v>
      </c>
      <c r="AT20" s="91">
        <f t="shared" si="16"/>
        <v>37.409252669039148</v>
      </c>
      <c r="AV20" s="160" t="str">
        <f t="shared" ref="AV20:AV25" si="64">IF(COUNTIF(Ndoss,CN20),CN20,IF(COUNTIF(abandon,CN20),"AB",IF(COUNTIF(Npartant,CN20),"NP",IF((CN20=" ")," ","NC"))))</f>
        <v xml:space="preserve"> </v>
      </c>
      <c r="AW20" s="138" t="str">
        <f t="shared" ref="AW20:AW25" si="65">IF(COUNTIF(Ndoss,CO20),CO20,IF(COUNTIF(abandon,CO20),"AB",IF(COUNTIF(Npartant,CO20),"NP",IF((CO20=" ")," ","NC"))))</f>
        <v xml:space="preserve"> </v>
      </c>
      <c r="AX20" s="138" t="str">
        <f t="shared" ref="AX20:AX25" si="66">IF(COUNTIF(Ndoss,CP20),CP20,IF(COUNTIF(abandon,CP20),"AB",IF(COUNTIF(Npartant,CP20),"NP",IF((CP20=" ")," ","NC"))))</f>
        <v xml:space="preserve"> </v>
      </c>
      <c r="AY20" s="138" t="str">
        <f t="shared" ref="AY20:AY25" si="67">IF(COUNTIF(Ndoss,CQ20),CQ20,IF(COUNTIF(abandon,CQ20),"AB",IF(COUNTIF(Npartant,CQ20),"NP",IF((CQ20=" ")," ","NC"))))</f>
        <v xml:space="preserve"> </v>
      </c>
      <c r="AZ20" s="138" t="str">
        <f t="shared" ref="AZ20:AZ25" si="68">IF(COUNTIF(Ndoss,CR20),CR20,IF(COUNTIF(abandon,CR20),"AB",IF(COUNTIF(Npartant,CR20),"NP",IF((CR20=" ")," ","NC"))))</f>
        <v xml:space="preserve"> </v>
      </c>
      <c r="BA20" s="138" t="str">
        <f t="shared" ref="BA20:BA25" si="69">IF(COUNTIF(Ndoss,CS20),CS20,IF(COUNTIF(abandon,CS20),"AB",IF(COUNTIF(Npartant,CS20),"NP",IF((CS20=" ")," ","NC"))))</f>
        <v xml:space="preserve"> </v>
      </c>
      <c r="BB20" s="138" t="str">
        <f t="shared" ref="BB20:BB25" si="70">IF(COUNTIF(Ndoss,CT20),CT20,IF(COUNTIF(abandon,CT20),"AB",IF(COUNTIF(Npartant,CT20),"NP",IF((CT20=" ")," ","NC"))))</f>
        <v xml:space="preserve"> </v>
      </c>
      <c r="BC20" s="138" t="str">
        <f t="shared" ref="BC20:BC25" si="71">IF(COUNTIF(Ndoss,CU20),CU20,IF(COUNTIF(abandon,CU20),"AB",IF(COUNTIF(Npartant,CU20),"NP",IF((CU20=" ")," ","NC"))))</f>
        <v xml:space="preserve"> </v>
      </c>
      <c r="BD20" s="138" t="str">
        <f t="shared" ref="BD20:BD25" si="72">IF(COUNTIF(Ndoss,CV20),CV20,IF(COUNTIF(abandon,CV20),"AB",IF(COUNTIF(Npartant,CV20),"NP",IF((CV20=" ")," ","NC"))))</f>
        <v xml:space="preserve"> </v>
      </c>
      <c r="BE20" s="161" t="str">
        <f t="shared" ref="BE20:BE25" si="73">IF(COUNTIF(Ndoss,CW20),CW20,IF(COUNTIF(abandon,CW20),"AB",IF(COUNTIF(Npartant,CW20),"NP",IF((CW20=" ")," ","NC"))))</f>
        <v xml:space="preserve"> </v>
      </c>
      <c r="BF20" s="129"/>
      <c r="BG20" s="123" t="s">
        <v>120</v>
      </c>
      <c r="BH20" s="124" t="s">
        <v>120</v>
      </c>
      <c r="BI20" s="124" t="s">
        <v>120</v>
      </c>
      <c r="BJ20" s="124" t="s">
        <v>120</v>
      </c>
      <c r="BK20" s="124" t="s">
        <v>120</v>
      </c>
      <c r="BL20" s="124" t="s">
        <v>120</v>
      </c>
      <c r="BM20" s="124" t="s">
        <v>120</v>
      </c>
      <c r="BN20" s="124" t="s">
        <v>120</v>
      </c>
      <c r="BO20" s="124" t="s">
        <v>120</v>
      </c>
      <c r="BP20" s="124" t="s">
        <v>120</v>
      </c>
      <c r="BQ20" s="125"/>
      <c r="BR20" s="124" t="s">
        <v>122</v>
      </c>
      <c r="BS20" s="124" t="s">
        <v>122</v>
      </c>
      <c r="BT20" s="124" t="s">
        <v>122</v>
      </c>
      <c r="BU20" s="124" t="s">
        <v>122</v>
      </c>
      <c r="BV20" s="124" t="s">
        <v>122</v>
      </c>
      <c r="BW20" s="124" t="s">
        <v>122</v>
      </c>
      <c r="BX20" s="124" t="s">
        <v>122</v>
      </c>
      <c r="BY20" s="124" t="s">
        <v>122</v>
      </c>
      <c r="BZ20" s="124" t="s">
        <v>122</v>
      </c>
      <c r="CA20" s="124" t="s">
        <v>122</v>
      </c>
      <c r="CC20" s="124" t="s">
        <v>121</v>
      </c>
      <c r="CD20" s="124" t="s">
        <v>121</v>
      </c>
      <c r="CE20" s="124" t="s">
        <v>121</v>
      </c>
      <c r="CF20" s="124" t="s">
        <v>121</v>
      </c>
      <c r="CG20" s="124" t="s">
        <v>121</v>
      </c>
      <c r="CH20" s="124" t="s">
        <v>121</v>
      </c>
      <c r="CI20" s="124" t="s">
        <v>121</v>
      </c>
      <c r="CJ20" s="124" t="s">
        <v>121</v>
      </c>
      <c r="CK20" s="124" t="s">
        <v>121</v>
      </c>
      <c r="CL20" s="124" t="s">
        <v>121</v>
      </c>
      <c r="CN20" s="126" t="str">
        <f>IF(COUNTIF(Emargement!$M$8:$M$207,CY20),CY20," ")</f>
        <v xml:space="preserve"> </v>
      </c>
      <c r="CO20" s="126" t="str">
        <f>IF(COUNTIF(Emargement!$M$8:$M$207,CZ20),CZ20," ")</f>
        <v xml:space="preserve"> </v>
      </c>
      <c r="CP20" s="126" t="str">
        <f>IF(COUNTIF(Emargement!$M$8:$M$207,DA20),DA20," ")</f>
        <v xml:space="preserve"> </v>
      </c>
      <c r="CQ20" s="126" t="str">
        <f>IF(COUNTIF(Emargement!$M$8:$M$207,DB20),DB20," ")</f>
        <v xml:space="preserve"> </v>
      </c>
      <c r="CR20" s="126" t="str">
        <f>IF(COUNTIF(Emargement!$M$8:$M$207,DC20),DC20," ")</f>
        <v xml:space="preserve"> </v>
      </c>
      <c r="CS20" s="126" t="str">
        <f>IF(COUNTIF(Emargement!$M$8:$M$207,DD20),DD20," ")</f>
        <v xml:space="preserve"> </v>
      </c>
      <c r="CT20" s="126" t="str">
        <f>IF(COUNTIF(Emargement!$M$8:$M$207,DE20),DE20," ")</f>
        <v xml:space="preserve"> </v>
      </c>
      <c r="CU20" s="126" t="str">
        <f>IF(COUNTIF(Emargement!$M$8:$M$207,DF20),DF20," ")</f>
        <v xml:space="preserve"> </v>
      </c>
      <c r="CV20" s="126" t="str">
        <f>IF(COUNTIF(Emargement!$M$8:$M$207,DG20),DG20," ")</f>
        <v xml:space="preserve"> </v>
      </c>
      <c r="CW20" s="126" t="str">
        <f>IF(COUNTIF(Emargement!$M$8:$M$207,DH20),DH20," ")</f>
        <v xml:space="preserve"> </v>
      </c>
      <c r="CY20" s="3">
        <v>121</v>
      </c>
      <c r="CZ20" s="3">
        <v>122</v>
      </c>
      <c r="DA20" s="3">
        <v>123</v>
      </c>
      <c r="DB20" s="3">
        <v>124</v>
      </c>
      <c r="DC20" s="3">
        <v>125</v>
      </c>
      <c r="DD20" s="3">
        <v>126</v>
      </c>
      <c r="DE20" s="3">
        <v>127</v>
      </c>
      <c r="DF20" s="3">
        <v>128</v>
      </c>
      <c r="DG20" s="3">
        <v>129</v>
      </c>
      <c r="DH20" s="3">
        <v>130</v>
      </c>
      <c r="DK20" s="137"/>
      <c r="DM20" s="145"/>
      <c r="DN20" s="146"/>
      <c r="DO20" s="145"/>
      <c r="DP20" s="146"/>
      <c r="DQ20" s="145"/>
      <c r="DR20" s="58"/>
      <c r="DS20" s="58"/>
      <c r="DT20" s="145"/>
      <c r="DU20" s="3">
        <v>2</v>
      </c>
      <c r="DX20" s="79"/>
      <c r="DY20" s="82"/>
      <c r="DZ20" s="80"/>
      <c r="EA20" s="82"/>
      <c r="EB20" s="81"/>
      <c r="EC20" s="81"/>
      <c r="ED20" s="83"/>
      <c r="EE20" s="80"/>
      <c r="EG20" s="84"/>
      <c r="EH20" s="3">
        <v>3</v>
      </c>
      <c r="EJ20" s="3" t="e">
        <f t="shared" si="1"/>
        <v>#N/A</v>
      </c>
      <c r="EK20" s="3">
        <f t="shared" si="27"/>
        <v>0</v>
      </c>
      <c r="EL20" s="84" t="str">
        <f t="shared" si="28"/>
        <v/>
      </c>
      <c r="EM20" s="89" t="e">
        <f t="shared" si="2"/>
        <v>#N/A</v>
      </c>
      <c r="EN20" s="3">
        <f t="shared" si="29"/>
        <v>0</v>
      </c>
      <c r="EO20" s="84" t="str">
        <f t="shared" si="30"/>
        <v/>
      </c>
      <c r="EP20" s="89" t="e">
        <f t="shared" si="3"/>
        <v>#N/A</v>
      </c>
      <c r="EQ20" s="3">
        <f t="shared" si="31"/>
        <v>0</v>
      </c>
      <c r="ER20" s="84" t="str">
        <f t="shared" si="32"/>
        <v/>
      </c>
    </row>
    <row r="21" spans="1:148" ht="15.75" x14ac:dyDescent="0.25">
      <c r="A21" s="1">
        <f t="shared" si="4"/>
        <v>14</v>
      </c>
      <c r="B21" s="1">
        <v>14</v>
      </c>
      <c r="C21" s="31">
        <v>14</v>
      </c>
      <c r="D21" s="151">
        <v>3</v>
      </c>
      <c r="E21" s="152">
        <f t="shared" si="33"/>
        <v>1</v>
      </c>
      <c r="F21" s="153">
        <f t="shared" si="34"/>
        <v>57</v>
      </c>
      <c r="G21" s="154">
        <f t="shared" si="35"/>
        <v>5</v>
      </c>
      <c r="I21" s="3">
        <f t="shared" si="5"/>
        <v>3</v>
      </c>
      <c r="J21" s="3">
        <f t="shared" si="6"/>
        <v>0</v>
      </c>
      <c r="K21" s="3">
        <f t="shared" si="7"/>
        <v>1</v>
      </c>
      <c r="N21" s="144"/>
      <c r="O21" s="143"/>
      <c r="P21" s="98"/>
      <c r="Q21" s="3">
        <f t="shared" si="51"/>
        <v>7025</v>
      </c>
      <c r="R21" s="3">
        <f t="shared" si="52"/>
        <v>7025</v>
      </c>
      <c r="S21" s="96"/>
      <c r="T21" s="97" t="str">
        <f t="shared" si="54"/>
        <v/>
      </c>
      <c r="U21" s="98" t="str">
        <f t="shared" si="55"/>
        <v/>
      </c>
      <c r="W21" s="89" t="str">
        <f t="shared" si="57"/>
        <v xml:space="preserve"> </v>
      </c>
      <c r="X21" s="3" t="str">
        <f t="shared" si="58"/>
        <v xml:space="preserve"> </v>
      </c>
      <c r="Y21" s="3" t="str">
        <f t="shared" si="59"/>
        <v xml:space="preserve"> </v>
      </c>
      <c r="Z21" s="3" t="str">
        <f t="shared" si="60"/>
        <v xml:space="preserve"> </v>
      </c>
      <c r="AA21" s="3" t="str">
        <f t="shared" si="61"/>
        <v>m.t</v>
      </c>
      <c r="AB21" s="3" t="str">
        <f t="shared" si="62"/>
        <v xml:space="preserve"> </v>
      </c>
      <c r="AC21" s="90" t="str">
        <f t="shared" si="63"/>
        <v xml:space="preserve"> </v>
      </c>
      <c r="AD21" s="89" t="str">
        <f t="shared" si="43"/>
        <v xml:space="preserve"> </v>
      </c>
      <c r="AE21" s="3" t="str">
        <f t="shared" si="44"/>
        <v xml:space="preserve"> </v>
      </c>
      <c r="AF21" s="3" t="str">
        <f t="shared" si="45"/>
        <v xml:space="preserve"> </v>
      </c>
      <c r="AG21" s="3" t="str">
        <f t="shared" si="46"/>
        <v xml:space="preserve"> </v>
      </c>
      <c r="AH21" s="3" t="str">
        <f t="shared" si="47"/>
        <v>m.t</v>
      </c>
      <c r="AI21" s="3" t="str">
        <f t="shared" si="48"/>
        <v xml:space="preserve"> </v>
      </c>
      <c r="AJ21" s="90" t="str">
        <f t="shared" si="49"/>
        <v xml:space="preserve"> </v>
      </c>
      <c r="AK21" s="3" t="str">
        <f t="shared" si="8"/>
        <v>m.t</v>
      </c>
      <c r="AM21" s="89" t="str">
        <f t="shared" si="9"/>
        <v>MONNIER</v>
      </c>
      <c r="AN21" s="89" t="str">
        <f t="shared" si="10"/>
        <v>MONNIER</v>
      </c>
      <c r="AO21" s="3" t="str">
        <f t="shared" si="11"/>
        <v>Thierry</v>
      </c>
      <c r="AP21" s="3" t="str">
        <f t="shared" si="12"/>
        <v>E.C. Gray – Arc</v>
      </c>
      <c r="AQ21" s="1" t="str">
        <f t="shared" si="13"/>
        <v>B. FC</v>
      </c>
      <c r="AR21" s="1" t="str">
        <f t="shared" si="14"/>
        <v>Acc 4</v>
      </c>
      <c r="AS21" s="7" t="str">
        <f t="shared" si="15"/>
        <v>42700160192</v>
      </c>
      <c r="AT21" s="91">
        <f t="shared" si="16"/>
        <v>37.409252669039148</v>
      </c>
      <c r="AV21" s="160" t="str">
        <f t="shared" si="64"/>
        <v xml:space="preserve"> </v>
      </c>
      <c r="AW21" s="138" t="str">
        <f t="shared" si="65"/>
        <v xml:space="preserve"> </v>
      </c>
      <c r="AX21" s="138" t="str">
        <f t="shared" si="66"/>
        <v xml:space="preserve"> </v>
      </c>
      <c r="AY21" s="138" t="str">
        <f t="shared" si="67"/>
        <v xml:space="preserve"> </v>
      </c>
      <c r="AZ21" s="138" t="str">
        <f t="shared" si="68"/>
        <v xml:space="preserve"> </v>
      </c>
      <c r="BA21" s="138" t="str">
        <f t="shared" si="69"/>
        <v xml:space="preserve"> </v>
      </c>
      <c r="BB21" s="138" t="str">
        <f t="shared" si="70"/>
        <v xml:space="preserve"> </v>
      </c>
      <c r="BC21" s="138" t="str">
        <f t="shared" si="71"/>
        <v xml:space="preserve"> </v>
      </c>
      <c r="BD21" s="138" t="str">
        <f t="shared" si="72"/>
        <v xml:space="preserve"> </v>
      </c>
      <c r="BE21" s="161" t="str">
        <f t="shared" si="73"/>
        <v xml:space="preserve"> </v>
      </c>
      <c r="BF21" s="129"/>
      <c r="BG21" s="123" t="s">
        <v>120</v>
      </c>
      <c r="BH21" s="124" t="s">
        <v>120</v>
      </c>
      <c r="BI21" s="124" t="s">
        <v>120</v>
      </c>
      <c r="BJ21" s="124" t="s">
        <v>120</v>
      </c>
      <c r="BK21" s="124" t="s">
        <v>120</v>
      </c>
      <c r="BL21" s="124" t="s">
        <v>120</v>
      </c>
      <c r="BM21" s="124" t="s">
        <v>120</v>
      </c>
      <c r="BN21" s="124" t="s">
        <v>120</v>
      </c>
      <c r="BO21" s="124" t="s">
        <v>120</v>
      </c>
      <c r="BP21" s="124" t="s">
        <v>120</v>
      </c>
      <c r="BQ21" s="125"/>
      <c r="BR21" s="124" t="s">
        <v>122</v>
      </c>
      <c r="BS21" s="124" t="s">
        <v>122</v>
      </c>
      <c r="BT21" s="124" t="s">
        <v>122</v>
      </c>
      <c r="BU21" s="124" t="s">
        <v>122</v>
      </c>
      <c r="BV21" s="124" t="s">
        <v>122</v>
      </c>
      <c r="BW21" s="124" t="s">
        <v>122</v>
      </c>
      <c r="BX21" s="124" t="s">
        <v>122</v>
      </c>
      <c r="BY21" s="124" t="s">
        <v>122</v>
      </c>
      <c r="BZ21" s="124" t="s">
        <v>122</v>
      </c>
      <c r="CA21" s="124" t="s">
        <v>122</v>
      </c>
      <c r="CC21" s="124" t="s">
        <v>121</v>
      </c>
      <c r="CD21" s="124" t="s">
        <v>121</v>
      </c>
      <c r="CE21" s="124" t="s">
        <v>121</v>
      </c>
      <c r="CF21" s="124" t="s">
        <v>121</v>
      </c>
      <c r="CG21" s="124" t="s">
        <v>121</v>
      </c>
      <c r="CH21" s="124" t="s">
        <v>121</v>
      </c>
      <c r="CI21" s="124" t="s">
        <v>121</v>
      </c>
      <c r="CJ21" s="124" t="s">
        <v>121</v>
      </c>
      <c r="CK21" s="124" t="s">
        <v>121</v>
      </c>
      <c r="CL21" s="124" t="s">
        <v>121</v>
      </c>
      <c r="CN21" s="126" t="str">
        <f>IF(COUNTIF(Emargement!$M$8:$M$207,CY21),CY21," ")</f>
        <v xml:space="preserve"> </v>
      </c>
      <c r="CO21" s="126" t="str">
        <f>IF(COUNTIF(Emargement!$M$8:$M$207,CZ21),CZ21," ")</f>
        <v xml:space="preserve"> </v>
      </c>
      <c r="CP21" s="126" t="str">
        <f>IF(COUNTIF(Emargement!$M$8:$M$207,DA21),DA21," ")</f>
        <v xml:space="preserve"> </v>
      </c>
      <c r="CQ21" s="126" t="str">
        <f>IF(COUNTIF(Emargement!$M$8:$M$207,DB21),DB21," ")</f>
        <v xml:space="preserve"> </v>
      </c>
      <c r="CR21" s="126" t="str">
        <f>IF(COUNTIF(Emargement!$M$8:$M$207,DC21),DC21," ")</f>
        <v xml:space="preserve"> </v>
      </c>
      <c r="CS21" s="126" t="str">
        <f>IF(COUNTIF(Emargement!$M$8:$M$207,DD21),DD21," ")</f>
        <v xml:space="preserve"> </v>
      </c>
      <c r="CT21" s="126" t="str">
        <f>IF(COUNTIF(Emargement!$M$8:$M$207,DE21),DE21," ")</f>
        <v xml:space="preserve"> </v>
      </c>
      <c r="CU21" s="126" t="str">
        <f>IF(COUNTIF(Emargement!$M$8:$M$207,DF21),DF21," ")</f>
        <v xml:space="preserve"> </v>
      </c>
      <c r="CV21" s="126" t="str">
        <f>IF(COUNTIF(Emargement!$M$8:$M$207,DG21),DG21," ")</f>
        <v xml:space="preserve"> </v>
      </c>
      <c r="CW21" s="126" t="str">
        <f>IF(COUNTIF(Emargement!$M$8:$M$207,DH21),DH21," ")</f>
        <v xml:space="preserve"> </v>
      </c>
      <c r="CY21" s="3">
        <v>131</v>
      </c>
      <c r="CZ21" s="3">
        <v>132</v>
      </c>
      <c r="DA21" s="3">
        <v>133</v>
      </c>
      <c r="DB21" s="3">
        <v>134</v>
      </c>
      <c r="DC21" s="3">
        <v>135</v>
      </c>
      <c r="DD21" s="3">
        <v>136</v>
      </c>
      <c r="DE21" s="3">
        <v>137</v>
      </c>
      <c r="DF21" s="3">
        <v>138</v>
      </c>
      <c r="DG21" s="3">
        <v>139</v>
      </c>
      <c r="DH21" s="3">
        <v>140</v>
      </c>
      <c r="DK21" s="137"/>
      <c r="DM21" s="145"/>
      <c r="DN21" s="146"/>
      <c r="DO21" s="145"/>
      <c r="DP21" s="146"/>
      <c r="DQ21" s="145"/>
      <c r="DR21" s="58"/>
      <c r="DS21" s="58"/>
      <c r="DT21" s="145"/>
      <c r="DU21" s="3">
        <v>2</v>
      </c>
      <c r="DX21" s="79"/>
      <c r="DY21" s="82"/>
      <c r="DZ21" s="80"/>
      <c r="EA21" s="82"/>
      <c r="EB21" s="81"/>
      <c r="EC21" s="81"/>
      <c r="ED21" s="83"/>
      <c r="EE21" s="80"/>
      <c r="EG21" s="84"/>
      <c r="EH21" s="3">
        <v>3</v>
      </c>
      <c r="EJ21" s="3" t="e">
        <f t="shared" si="1"/>
        <v>#N/A</v>
      </c>
      <c r="EK21" s="3">
        <f t="shared" si="27"/>
        <v>0</v>
      </c>
      <c r="EL21" s="84" t="str">
        <f t="shared" si="28"/>
        <v/>
      </c>
      <c r="EM21" s="89" t="e">
        <f t="shared" si="2"/>
        <v>#N/A</v>
      </c>
      <c r="EN21" s="3">
        <f t="shared" si="29"/>
        <v>0</v>
      </c>
      <c r="EO21" s="84" t="str">
        <f t="shared" si="30"/>
        <v/>
      </c>
      <c r="EP21" s="89" t="e">
        <f t="shared" si="3"/>
        <v>#N/A</v>
      </c>
      <c r="EQ21" s="3">
        <f t="shared" si="31"/>
        <v>0</v>
      </c>
      <c r="ER21" s="84" t="str">
        <f t="shared" si="32"/>
        <v/>
      </c>
    </row>
    <row r="22" spans="1:148" ht="15.75" x14ac:dyDescent="0.25">
      <c r="A22" s="1">
        <f t="shared" si="4"/>
        <v>15</v>
      </c>
      <c r="B22" s="1">
        <v>15</v>
      </c>
      <c r="C22" s="31">
        <v>15</v>
      </c>
      <c r="D22" s="151">
        <v>19</v>
      </c>
      <c r="E22" s="152">
        <f t="shared" si="33"/>
        <v>1</v>
      </c>
      <c r="F22" s="153">
        <f t="shared" si="34"/>
        <v>57</v>
      </c>
      <c r="G22" s="154">
        <f t="shared" si="35"/>
        <v>5</v>
      </c>
      <c r="I22" s="3">
        <f t="shared" si="5"/>
        <v>19</v>
      </c>
      <c r="J22" s="3">
        <f t="shared" si="6"/>
        <v>0</v>
      </c>
      <c r="K22" s="3">
        <f t="shared" si="7"/>
        <v>1</v>
      </c>
      <c r="N22" s="144"/>
      <c r="O22" s="143"/>
      <c r="P22" s="98"/>
      <c r="Q22" s="3">
        <f t="shared" si="51"/>
        <v>7025</v>
      </c>
      <c r="R22" s="3">
        <f t="shared" si="52"/>
        <v>7025</v>
      </c>
      <c r="S22" s="96" t="str">
        <f t="shared" si="53"/>
        <v/>
      </c>
      <c r="T22" s="97" t="str">
        <f t="shared" si="54"/>
        <v/>
      </c>
      <c r="U22" s="98" t="str">
        <f t="shared" si="55"/>
        <v/>
      </c>
      <c r="W22" s="89" t="str">
        <f t="shared" si="57"/>
        <v xml:space="preserve"> </v>
      </c>
      <c r="X22" s="3" t="str">
        <f t="shared" si="58"/>
        <v xml:space="preserve"> </v>
      </c>
      <c r="Y22" s="3" t="str">
        <f t="shared" si="59"/>
        <v xml:space="preserve"> </v>
      </c>
      <c r="Z22" s="3" t="str">
        <f t="shared" si="60"/>
        <v xml:space="preserve"> </v>
      </c>
      <c r="AA22" s="3" t="str">
        <f t="shared" si="61"/>
        <v>m.t</v>
      </c>
      <c r="AB22" s="3" t="str">
        <f t="shared" si="62"/>
        <v xml:space="preserve"> </v>
      </c>
      <c r="AC22" s="90" t="str">
        <f t="shared" si="63"/>
        <v xml:space="preserve"> </v>
      </c>
      <c r="AD22" s="89" t="str">
        <f t="shared" si="43"/>
        <v xml:space="preserve"> </v>
      </c>
      <c r="AE22" s="3" t="str">
        <f t="shared" si="44"/>
        <v xml:space="preserve"> </v>
      </c>
      <c r="AF22" s="3" t="str">
        <f t="shared" si="45"/>
        <v xml:space="preserve"> </v>
      </c>
      <c r="AG22" s="3" t="str">
        <f t="shared" si="46"/>
        <v xml:space="preserve"> </v>
      </c>
      <c r="AH22" s="3" t="str">
        <f t="shared" si="47"/>
        <v>m.t</v>
      </c>
      <c r="AI22" s="3" t="str">
        <f t="shared" si="48"/>
        <v xml:space="preserve"> </v>
      </c>
      <c r="AJ22" s="90" t="str">
        <f t="shared" si="49"/>
        <v xml:space="preserve"> </v>
      </c>
      <c r="AK22" s="3" t="str">
        <f t="shared" si="8"/>
        <v>m.t</v>
      </c>
      <c r="AM22" s="89" t="str">
        <f t="shared" si="9"/>
        <v>MOCQUEY</v>
      </c>
      <c r="AN22" s="89" t="str">
        <f t="shared" si="10"/>
        <v>MOCQUEY</v>
      </c>
      <c r="AO22" s="3" t="str">
        <f t="shared" si="11"/>
        <v>Patrick</v>
      </c>
      <c r="AP22" s="3" t="str">
        <f t="shared" si="12"/>
        <v>TEAM CYCLISTE</v>
      </c>
      <c r="AQ22" s="1" t="str">
        <f t="shared" si="13"/>
        <v>B. FC</v>
      </c>
      <c r="AR22" s="1" t="str">
        <f t="shared" si="14"/>
        <v>Acc 4</v>
      </c>
      <c r="AS22" s="7">
        <f t="shared" si="15"/>
        <v>46100020035</v>
      </c>
      <c r="AT22" s="91">
        <f t="shared" si="16"/>
        <v>37.409252669039148</v>
      </c>
      <c r="AV22" s="160" t="str">
        <f t="shared" si="64"/>
        <v xml:space="preserve"> </v>
      </c>
      <c r="AW22" s="138" t="str">
        <f t="shared" si="65"/>
        <v xml:space="preserve"> </v>
      </c>
      <c r="AX22" s="138" t="str">
        <f t="shared" si="66"/>
        <v xml:space="preserve"> </v>
      </c>
      <c r="AY22" s="138" t="str">
        <f t="shared" si="67"/>
        <v xml:space="preserve"> </v>
      </c>
      <c r="AZ22" s="138" t="str">
        <f t="shared" si="68"/>
        <v xml:space="preserve"> </v>
      </c>
      <c r="BA22" s="138" t="str">
        <f t="shared" si="69"/>
        <v xml:space="preserve"> </v>
      </c>
      <c r="BB22" s="138" t="str">
        <f t="shared" si="70"/>
        <v xml:space="preserve"> </v>
      </c>
      <c r="BC22" s="138" t="str">
        <f t="shared" si="71"/>
        <v xml:space="preserve"> </v>
      </c>
      <c r="BD22" s="138" t="str">
        <f t="shared" si="72"/>
        <v xml:space="preserve"> </v>
      </c>
      <c r="BE22" s="161" t="str">
        <f t="shared" si="73"/>
        <v xml:space="preserve"> </v>
      </c>
      <c r="BF22" s="129"/>
      <c r="BG22" s="123" t="s">
        <v>120</v>
      </c>
      <c r="BH22" s="124" t="s">
        <v>120</v>
      </c>
      <c r="BI22" s="124" t="s">
        <v>120</v>
      </c>
      <c r="BJ22" s="124" t="s">
        <v>120</v>
      </c>
      <c r="BK22" s="124" t="s">
        <v>120</v>
      </c>
      <c r="BL22" s="124" t="s">
        <v>120</v>
      </c>
      <c r="BM22" s="124" t="s">
        <v>120</v>
      </c>
      <c r="BN22" s="124" t="s">
        <v>120</v>
      </c>
      <c r="BO22" s="124" t="s">
        <v>120</v>
      </c>
      <c r="BP22" s="124" t="s">
        <v>120</v>
      </c>
      <c r="BQ22" s="125"/>
      <c r="BR22" s="124" t="s">
        <v>122</v>
      </c>
      <c r="BS22" s="124" t="s">
        <v>122</v>
      </c>
      <c r="BT22" s="124" t="s">
        <v>122</v>
      </c>
      <c r="BU22" s="124" t="s">
        <v>122</v>
      </c>
      <c r="BV22" s="124" t="s">
        <v>122</v>
      </c>
      <c r="BW22" s="124" t="s">
        <v>122</v>
      </c>
      <c r="BX22" s="124" t="s">
        <v>122</v>
      </c>
      <c r="BY22" s="124" t="s">
        <v>122</v>
      </c>
      <c r="BZ22" s="124" t="s">
        <v>122</v>
      </c>
      <c r="CA22" s="124" t="s">
        <v>122</v>
      </c>
      <c r="CC22" s="124" t="s">
        <v>121</v>
      </c>
      <c r="CD22" s="124" t="s">
        <v>121</v>
      </c>
      <c r="CE22" s="124" t="s">
        <v>121</v>
      </c>
      <c r="CF22" s="124" t="s">
        <v>121</v>
      </c>
      <c r="CG22" s="124" t="s">
        <v>121</v>
      </c>
      <c r="CH22" s="124" t="s">
        <v>121</v>
      </c>
      <c r="CI22" s="124" t="s">
        <v>121</v>
      </c>
      <c r="CJ22" s="124" t="s">
        <v>121</v>
      </c>
      <c r="CK22" s="124" t="s">
        <v>121</v>
      </c>
      <c r="CL22" s="124" t="s">
        <v>121</v>
      </c>
      <c r="CN22" s="126" t="str">
        <f>IF(COUNTIF(Emargement!$M$8:$M$207,CY22),CY22," ")</f>
        <v xml:space="preserve"> </v>
      </c>
      <c r="CO22" s="126" t="str">
        <f>IF(COUNTIF(Emargement!$M$8:$M$207,CZ22),CZ22," ")</f>
        <v xml:space="preserve"> </v>
      </c>
      <c r="CP22" s="126" t="str">
        <f>IF(COUNTIF(Emargement!$M$8:$M$207,DA22),DA22," ")</f>
        <v xml:space="preserve"> </v>
      </c>
      <c r="CQ22" s="126" t="str">
        <f>IF(COUNTIF(Emargement!$M$8:$M$207,DB22),DB22," ")</f>
        <v xml:space="preserve"> </v>
      </c>
      <c r="CR22" s="126" t="str">
        <f>IF(COUNTIF(Emargement!$M$8:$M$207,DC22),DC22," ")</f>
        <v xml:space="preserve"> </v>
      </c>
      <c r="CS22" s="126" t="str">
        <f>IF(COUNTIF(Emargement!$M$8:$M$207,DD22),DD22," ")</f>
        <v xml:space="preserve"> </v>
      </c>
      <c r="CT22" s="126" t="str">
        <f>IF(COUNTIF(Emargement!$M$8:$M$207,DE22),DE22," ")</f>
        <v xml:space="preserve"> </v>
      </c>
      <c r="CU22" s="126" t="str">
        <f>IF(COUNTIF(Emargement!$M$8:$M$207,DF22),DF22," ")</f>
        <v xml:space="preserve"> </v>
      </c>
      <c r="CV22" s="126" t="str">
        <f>IF(COUNTIF(Emargement!$M$8:$M$207,DG22),DG22," ")</f>
        <v xml:space="preserve"> </v>
      </c>
      <c r="CW22" s="126" t="str">
        <f>IF(COUNTIF(Emargement!$M$8:$M$207,DH22),DH22," ")</f>
        <v xml:space="preserve"> </v>
      </c>
      <c r="CY22" s="3">
        <v>141</v>
      </c>
      <c r="CZ22" s="3">
        <v>142</v>
      </c>
      <c r="DA22" s="3">
        <v>143</v>
      </c>
      <c r="DB22" s="3">
        <v>144</v>
      </c>
      <c r="DC22" s="3">
        <v>145</v>
      </c>
      <c r="DD22" s="3">
        <v>146</v>
      </c>
      <c r="DE22" s="3">
        <v>147</v>
      </c>
      <c r="DF22" s="3">
        <v>148</v>
      </c>
      <c r="DG22" s="3">
        <v>149</v>
      </c>
      <c r="DH22" s="3">
        <v>150</v>
      </c>
      <c r="DJ22" s="223" t="s">
        <v>135</v>
      </c>
      <c r="DK22" s="137" t="s">
        <v>133</v>
      </c>
      <c r="DM22" s="145"/>
      <c r="DN22" s="146"/>
      <c r="DO22" s="145"/>
      <c r="DP22" s="146"/>
      <c r="DQ22" s="145"/>
      <c r="DR22" s="58"/>
      <c r="DS22" s="58"/>
      <c r="DT22" s="145"/>
      <c r="DU22" s="3">
        <v>2</v>
      </c>
      <c r="DX22" s="79"/>
      <c r="DY22" s="82"/>
      <c r="DZ22" s="80"/>
      <c r="EA22" s="82"/>
      <c r="EB22" s="81"/>
      <c r="EC22" s="81"/>
      <c r="ED22" s="83"/>
      <c r="EE22" s="80"/>
      <c r="EG22" s="84"/>
      <c r="EH22" s="3">
        <v>3</v>
      </c>
      <c r="EJ22" s="3" t="e">
        <f t="shared" si="1"/>
        <v>#N/A</v>
      </c>
      <c r="EK22" s="3">
        <f t="shared" si="27"/>
        <v>0</v>
      </c>
      <c r="EL22" s="84" t="str">
        <f t="shared" si="28"/>
        <v/>
      </c>
      <c r="EM22" s="89" t="e">
        <f t="shared" si="2"/>
        <v>#N/A</v>
      </c>
      <c r="EN22" s="3">
        <f t="shared" si="29"/>
        <v>0</v>
      </c>
      <c r="EO22" s="84" t="str">
        <f t="shared" si="30"/>
        <v/>
      </c>
      <c r="EP22" s="89" t="e">
        <f t="shared" si="3"/>
        <v>#N/A</v>
      </c>
      <c r="EQ22" s="3">
        <f t="shared" si="31"/>
        <v>0</v>
      </c>
      <c r="ER22" s="84" t="str">
        <f t="shared" si="32"/>
        <v/>
      </c>
    </row>
    <row r="23" spans="1:148" ht="15.75" x14ac:dyDescent="0.25">
      <c r="A23" s="1">
        <f t="shared" si="4"/>
        <v>16</v>
      </c>
      <c r="B23" s="1">
        <v>16</v>
      </c>
      <c r="C23" s="31">
        <v>16</v>
      </c>
      <c r="D23" s="151">
        <v>8</v>
      </c>
      <c r="E23" s="152">
        <v>1</v>
      </c>
      <c r="F23" s="153">
        <v>57</v>
      </c>
      <c r="G23" s="154">
        <v>5</v>
      </c>
      <c r="I23" s="3">
        <f t="shared" si="5"/>
        <v>8</v>
      </c>
      <c r="J23" s="3">
        <f t="shared" si="6"/>
        <v>0</v>
      </c>
      <c r="K23" s="3">
        <f t="shared" si="7"/>
        <v>1</v>
      </c>
      <c r="N23" s="144"/>
      <c r="O23" s="143"/>
      <c r="P23" s="98"/>
      <c r="Q23" s="3">
        <f t="shared" si="51"/>
        <v>7025</v>
      </c>
      <c r="R23" s="3">
        <f t="shared" si="52"/>
        <v>7025</v>
      </c>
      <c r="S23" s="96" t="str">
        <f t="shared" si="53"/>
        <v/>
      </c>
      <c r="T23" s="97" t="str">
        <f t="shared" si="54"/>
        <v/>
      </c>
      <c r="U23" s="98" t="str">
        <f t="shared" si="55"/>
        <v/>
      </c>
      <c r="W23" s="89" t="str">
        <f t="shared" si="57"/>
        <v xml:space="preserve"> </v>
      </c>
      <c r="X23" s="3" t="str">
        <f t="shared" si="58"/>
        <v xml:space="preserve"> </v>
      </c>
      <c r="Y23" s="3" t="str">
        <f t="shared" si="59"/>
        <v xml:space="preserve"> </v>
      </c>
      <c r="Z23" s="3" t="str">
        <f t="shared" si="60"/>
        <v xml:space="preserve"> </v>
      </c>
      <c r="AA23" s="3" t="str">
        <f t="shared" si="61"/>
        <v>m.t</v>
      </c>
      <c r="AB23" s="3" t="str">
        <f t="shared" si="62"/>
        <v xml:space="preserve"> </v>
      </c>
      <c r="AC23" s="90" t="str">
        <f t="shared" si="63"/>
        <v xml:space="preserve"> </v>
      </c>
      <c r="AD23" s="89" t="str">
        <f t="shared" si="43"/>
        <v xml:space="preserve"> </v>
      </c>
      <c r="AE23" s="3" t="str">
        <f t="shared" si="44"/>
        <v xml:space="preserve"> </v>
      </c>
      <c r="AF23" s="3" t="str">
        <f t="shared" si="45"/>
        <v xml:space="preserve"> </v>
      </c>
      <c r="AG23" s="3" t="str">
        <f t="shared" si="46"/>
        <v xml:space="preserve"> </v>
      </c>
      <c r="AH23" s="3" t="str">
        <f t="shared" si="47"/>
        <v>m.t</v>
      </c>
      <c r="AI23" s="3" t="str">
        <f t="shared" si="48"/>
        <v xml:space="preserve"> </v>
      </c>
      <c r="AJ23" s="90" t="str">
        <f t="shared" si="49"/>
        <v xml:space="preserve"> </v>
      </c>
      <c r="AK23" s="3" t="str">
        <f t="shared" si="8"/>
        <v>m.t</v>
      </c>
      <c r="AM23" s="89" t="str">
        <f t="shared" si="9"/>
        <v>CHEVREAU</v>
      </c>
      <c r="AN23" s="89" t="str">
        <f t="shared" si="10"/>
        <v>CHEVREAU</v>
      </c>
      <c r="AO23" s="3" t="str">
        <f t="shared" si="11"/>
        <v>Jean Christophe</v>
      </c>
      <c r="AP23" s="3" t="str">
        <f t="shared" si="12"/>
        <v>Jura Dolois Cyclisme</v>
      </c>
      <c r="AQ23" s="1" t="str">
        <f t="shared" si="13"/>
        <v>B. FC</v>
      </c>
      <c r="AR23" s="1" t="str">
        <f t="shared" si="14"/>
        <v>Acc 4</v>
      </c>
      <c r="AS23" s="7" t="str">
        <f t="shared" si="15"/>
        <v>42390210039</v>
      </c>
      <c r="AT23" s="91">
        <f t="shared" si="16"/>
        <v>37.409252669039148</v>
      </c>
      <c r="AV23" s="160" t="str">
        <f t="shared" si="64"/>
        <v xml:space="preserve"> </v>
      </c>
      <c r="AW23" s="138" t="str">
        <f t="shared" si="65"/>
        <v xml:space="preserve"> </v>
      </c>
      <c r="AX23" s="138" t="str">
        <f t="shared" si="66"/>
        <v xml:space="preserve"> </v>
      </c>
      <c r="AY23" s="138" t="str">
        <f t="shared" si="67"/>
        <v xml:space="preserve"> </v>
      </c>
      <c r="AZ23" s="138" t="str">
        <f t="shared" si="68"/>
        <v xml:space="preserve"> </v>
      </c>
      <c r="BA23" s="138" t="str">
        <f t="shared" si="69"/>
        <v xml:space="preserve"> </v>
      </c>
      <c r="BB23" s="138" t="str">
        <f t="shared" si="70"/>
        <v xml:space="preserve"> </v>
      </c>
      <c r="BC23" s="138" t="str">
        <f t="shared" si="71"/>
        <v xml:space="preserve"> </v>
      </c>
      <c r="BD23" s="138" t="str">
        <f t="shared" si="72"/>
        <v xml:space="preserve"> </v>
      </c>
      <c r="BE23" s="161" t="str">
        <f t="shared" si="73"/>
        <v xml:space="preserve"> </v>
      </c>
      <c r="BF23" s="129"/>
      <c r="BG23" s="123" t="s">
        <v>120</v>
      </c>
      <c r="BH23" s="124" t="s">
        <v>120</v>
      </c>
      <c r="BI23" s="124" t="s">
        <v>120</v>
      </c>
      <c r="BJ23" s="124" t="s">
        <v>120</v>
      </c>
      <c r="BK23" s="124" t="s">
        <v>120</v>
      </c>
      <c r="BL23" s="124" t="s">
        <v>120</v>
      </c>
      <c r="BM23" s="124" t="s">
        <v>120</v>
      </c>
      <c r="BN23" s="124" t="s">
        <v>120</v>
      </c>
      <c r="BO23" s="124" t="s">
        <v>120</v>
      </c>
      <c r="BP23" s="124" t="s">
        <v>120</v>
      </c>
      <c r="BQ23" s="125"/>
      <c r="BR23" s="124" t="s">
        <v>122</v>
      </c>
      <c r="BS23" s="124" t="s">
        <v>122</v>
      </c>
      <c r="BT23" s="124" t="s">
        <v>122</v>
      </c>
      <c r="BU23" s="124" t="s">
        <v>122</v>
      </c>
      <c r="BV23" s="124" t="s">
        <v>122</v>
      </c>
      <c r="BW23" s="124" t="s">
        <v>122</v>
      </c>
      <c r="BX23" s="124" t="s">
        <v>122</v>
      </c>
      <c r="BY23" s="124" t="s">
        <v>122</v>
      </c>
      <c r="BZ23" s="124" t="s">
        <v>122</v>
      </c>
      <c r="CA23" s="124" t="s">
        <v>122</v>
      </c>
      <c r="CC23" s="124" t="s">
        <v>121</v>
      </c>
      <c r="CD23" s="124" t="s">
        <v>121</v>
      </c>
      <c r="CE23" s="124" t="s">
        <v>121</v>
      </c>
      <c r="CF23" s="124" t="s">
        <v>121</v>
      </c>
      <c r="CG23" s="124" t="s">
        <v>121</v>
      </c>
      <c r="CH23" s="124" t="s">
        <v>121</v>
      </c>
      <c r="CI23" s="124" t="s">
        <v>121</v>
      </c>
      <c r="CJ23" s="124" t="s">
        <v>121</v>
      </c>
      <c r="CK23" s="124" t="s">
        <v>121</v>
      </c>
      <c r="CL23" s="124" t="s">
        <v>121</v>
      </c>
      <c r="CN23" s="126" t="str">
        <f>IF(COUNTIF(Emargement!$M$8:$M$207,CY23),CY23," ")</f>
        <v xml:space="preserve"> </v>
      </c>
      <c r="CO23" s="126" t="str">
        <f>IF(COUNTIF(Emargement!$M$8:$M$207,CZ23),CZ23," ")</f>
        <v xml:space="preserve"> </v>
      </c>
      <c r="CP23" s="126" t="str">
        <f>IF(COUNTIF(Emargement!$M$8:$M$207,DA23),DA23," ")</f>
        <v xml:space="preserve"> </v>
      </c>
      <c r="CQ23" s="126" t="str">
        <f>IF(COUNTIF(Emargement!$M$8:$M$207,DB23),DB23," ")</f>
        <v xml:space="preserve"> </v>
      </c>
      <c r="CR23" s="126" t="str">
        <f>IF(COUNTIF(Emargement!$M$8:$M$207,DC23),DC23," ")</f>
        <v xml:space="preserve"> </v>
      </c>
      <c r="CS23" s="126" t="str">
        <f>IF(COUNTIF(Emargement!$M$8:$M$207,DD23),DD23," ")</f>
        <v xml:space="preserve"> </v>
      </c>
      <c r="CT23" s="126" t="str">
        <f>IF(COUNTIF(Emargement!$M$8:$M$207,DE23),DE23," ")</f>
        <v xml:space="preserve"> </v>
      </c>
      <c r="CU23" s="126" t="str">
        <f>IF(COUNTIF(Emargement!$M$8:$M$207,DF23),DF23," ")</f>
        <v xml:space="preserve"> </v>
      </c>
      <c r="CV23" s="126" t="str">
        <f>IF(COUNTIF(Emargement!$M$8:$M$207,DG23),DG23," ")</f>
        <v xml:space="preserve"> </v>
      </c>
      <c r="CW23" s="126" t="str">
        <f>IF(COUNTIF(Emargement!$M$8:$M$207,DH23),DH23," ")</f>
        <v xml:space="preserve"> </v>
      </c>
      <c r="CY23" s="3">
        <v>151</v>
      </c>
      <c r="CZ23" s="3">
        <v>152</v>
      </c>
      <c r="DA23" s="3">
        <v>153</v>
      </c>
      <c r="DB23" s="3">
        <v>154</v>
      </c>
      <c r="DC23" s="3">
        <v>155</v>
      </c>
      <c r="DD23" s="3">
        <v>156</v>
      </c>
      <c r="DE23" s="3">
        <v>157</v>
      </c>
      <c r="DF23" s="3">
        <v>158</v>
      </c>
      <c r="DG23" s="3">
        <v>159</v>
      </c>
      <c r="DH23" s="3">
        <v>160</v>
      </c>
      <c r="DJ23" s="224" t="s">
        <v>120</v>
      </c>
      <c r="DK23" s="137" t="s">
        <v>130</v>
      </c>
      <c r="DM23" s="145"/>
      <c r="DN23" s="146"/>
      <c r="DO23" s="145"/>
      <c r="DP23" s="146"/>
      <c r="DQ23" s="145"/>
      <c r="DR23" s="58"/>
      <c r="DS23" s="58"/>
      <c r="DT23" s="145"/>
      <c r="DU23" s="3">
        <v>2</v>
      </c>
      <c r="DX23" s="79"/>
      <c r="DY23" s="82"/>
      <c r="DZ23" s="80"/>
      <c r="EA23" s="82"/>
      <c r="EB23" s="81"/>
      <c r="EC23" s="81"/>
      <c r="ED23" s="83"/>
      <c r="EE23" s="80"/>
      <c r="EG23" s="84"/>
      <c r="EH23" s="3">
        <v>3</v>
      </c>
      <c r="EJ23" s="3" t="e">
        <f t="shared" si="1"/>
        <v>#N/A</v>
      </c>
      <c r="EK23" s="3">
        <f t="shared" si="27"/>
        <v>0</v>
      </c>
      <c r="EL23" s="84" t="str">
        <f t="shared" si="28"/>
        <v/>
      </c>
      <c r="EM23" s="89" t="e">
        <f t="shared" si="2"/>
        <v>#N/A</v>
      </c>
      <c r="EN23" s="3">
        <f t="shared" si="29"/>
        <v>0</v>
      </c>
      <c r="EO23" s="84" t="str">
        <f t="shared" si="30"/>
        <v/>
      </c>
      <c r="EP23" s="89" t="e">
        <f t="shared" si="3"/>
        <v>#N/A</v>
      </c>
      <c r="EQ23" s="3">
        <f t="shared" si="31"/>
        <v>0</v>
      </c>
      <c r="ER23" s="84" t="str">
        <f t="shared" si="32"/>
        <v/>
      </c>
    </row>
    <row r="24" spans="1:148" ht="15.75" x14ac:dyDescent="0.25">
      <c r="A24" s="1">
        <f t="shared" si="4"/>
        <v>17</v>
      </c>
      <c r="B24" s="1">
        <v>17</v>
      </c>
      <c r="C24" s="31">
        <v>17</v>
      </c>
      <c r="D24" s="151">
        <v>21</v>
      </c>
      <c r="E24" s="152">
        <f t="shared" si="33"/>
        <v>1</v>
      </c>
      <c r="F24" s="153">
        <f t="shared" si="34"/>
        <v>57</v>
      </c>
      <c r="G24" s="154">
        <f t="shared" si="35"/>
        <v>5</v>
      </c>
      <c r="I24" s="3">
        <f t="shared" si="5"/>
        <v>21</v>
      </c>
      <c r="J24" s="3">
        <f t="shared" si="6"/>
        <v>0</v>
      </c>
      <c r="K24" s="3">
        <f t="shared" si="7"/>
        <v>1</v>
      </c>
      <c r="N24" s="144"/>
      <c r="O24" s="143"/>
      <c r="P24" s="98"/>
      <c r="Q24" s="3">
        <f t="shared" si="51"/>
        <v>7025</v>
      </c>
      <c r="R24" s="3">
        <f t="shared" si="52"/>
        <v>7025</v>
      </c>
      <c r="S24" s="96" t="str">
        <f t="shared" si="53"/>
        <v/>
      </c>
      <c r="T24" s="97" t="str">
        <f t="shared" si="54"/>
        <v/>
      </c>
      <c r="U24" s="98" t="str">
        <f t="shared" si="55"/>
        <v/>
      </c>
      <c r="W24" s="89" t="str">
        <f t="shared" si="57"/>
        <v xml:space="preserve"> </v>
      </c>
      <c r="X24" s="3" t="str">
        <f t="shared" si="58"/>
        <v xml:space="preserve"> </v>
      </c>
      <c r="Y24" s="3" t="str">
        <f t="shared" si="59"/>
        <v xml:space="preserve"> </v>
      </c>
      <c r="Z24" s="3" t="str">
        <f t="shared" si="60"/>
        <v xml:space="preserve"> </v>
      </c>
      <c r="AA24" s="3" t="str">
        <f t="shared" si="61"/>
        <v>m.t</v>
      </c>
      <c r="AB24" s="3" t="str">
        <f t="shared" si="62"/>
        <v xml:space="preserve"> </v>
      </c>
      <c r="AC24" s="90" t="str">
        <f t="shared" si="63"/>
        <v xml:space="preserve"> </v>
      </c>
      <c r="AD24" s="89" t="str">
        <f t="shared" si="43"/>
        <v xml:space="preserve"> </v>
      </c>
      <c r="AE24" s="3" t="str">
        <f t="shared" si="44"/>
        <v xml:space="preserve"> </v>
      </c>
      <c r="AF24" s="3" t="str">
        <f t="shared" si="45"/>
        <v xml:space="preserve"> </v>
      </c>
      <c r="AG24" s="3" t="str">
        <f t="shared" si="46"/>
        <v xml:space="preserve"> </v>
      </c>
      <c r="AH24" s="3" t="str">
        <f t="shared" si="47"/>
        <v>m.t</v>
      </c>
      <c r="AI24" s="3" t="str">
        <f t="shared" si="48"/>
        <v xml:space="preserve"> </v>
      </c>
      <c r="AJ24" s="90" t="str">
        <f t="shared" si="49"/>
        <v xml:space="preserve"> </v>
      </c>
      <c r="AK24" s="3" t="str">
        <f t="shared" si="8"/>
        <v>m.t</v>
      </c>
      <c r="AM24" s="89" t="str">
        <f t="shared" si="9"/>
        <v>MARTIN</v>
      </c>
      <c r="AN24" s="89" t="str">
        <f t="shared" si="10"/>
        <v>MARTIN</v>
      </c>
      <c r="AO24" s="3" t="str">
        <f t="shared" si="11"/>
        <v>Nicolas</v>
      </c>
      <c r="AP24" s="3" t="str">
        <f t="shared" si="12"/>
        <v>PRODIALOG</v>
      </c>
      <c r="AQ24" s="1" t="str">
        <f t="shared" si="13"/>
        <v>B. FC</v>
      </c>
      <c r="AR24" s="1" t="str">
        <f t="shared" si="14"/>
        <v>Acc 4</v>
      </c>
      <c r="AS24" s="7">
        <f t="shared" si="15"/>
        <v>42210020082</v>
      </c>
      <c r="AT24" s="91">
        <f t="shared" si="16"/>
        <v>37.409252669039148</v>
      </c>
      <c r="AV24" s="160" t="str">
        <f t="shared" si="64"/>
        <v xml:space="preserve"> </v>
      </c>
      <c r="AW24" s="138" t="str">
        <f t="shared" si="65"/>
        <v xml:space="preserve"> </v>
      </c>
      <c r="AX24" s="138" t="str">
        <f t="shared" si="66"/>
        <v xml:space="preserve"> </v>
      </c>
      <c r="AY24" s="138" t="str">
        <f t="shared" si="67"/>
        <v xml:space="preserve"> </v>
      </c>
      <c r="AZ24" s="138" t="str">
        <f t="shared" si="68"/>
        <v xml:space="preserve"> </v>
      </c>
      <c r="BA24" s="138" t="str">
        <f t="shared" si="69"/>
        <v xml:space="preserve"> </v>
      </c>
      <c r="BB24" s="138" t="str">
        <f t="shared" si="70"/>
        <v xml:space="preserve"> </v>
      </c>
      <c r="BC24" s="138" t="str">
        <f t="shared" si="71"/>
        <v xml:space="preserve"> </v>
      </c>
      <c r="BD24" s="138"/>
      <c r="BE24" s="161" t="str">
        <f t="shared" si="73"/>
        <v xml:space="preserve"> </v>
      </c>
      <c r="BF24" s="129"/>
      <c r="BG24" s="123" t="s">
        <v>120</v>
      </c>
      <c r="BH24" s="124" t="s">
        <v>120</v>
      </c>
      <c r="BI24" s="124" t="s">
        <v>120</v>
      </c>
      <c r="BJ24" s="124" t="s">
        <v>120</v>
      </c>
      <c r="BK24" s="124" t="s">
        <v>120</v>
      </c>
      <c r="BL24" s="124" t="s">
        <v>120</v>
      </c>
      <c r="BM24" s="124" t="s">
        <v>120</v>
      </c>
      <c r="BN24" s="124" t="s">
        <v>120</v>
      </c>
      <c r="BO24" s="124" t="s">
        <v>120</v>
      </c>
      <c r="BP24" s="124" t="s">
        <v>120</v>
      </c>
      <c r="BQ24" s="125"/>
      <c r="BR24" s="124" t="s">
        <v>122</v>
      </c>
      <c r="BS24" s="124" t="s">
        <v>122</v>
      </c>
      <c r="BT24" s="124" t="s">
        <v>122</v>
      </c>
      <c r="BU24" s="124" t="s">
        <v>122</v>
      </c>
      <c r="BV24" s="124" t="s">
        <v>122</v>
      </c>
      <c r="BW24" s="124" t="s">
        <v>122</v>
      </c>
      <c r="BX24" s="124" t="s">
        <v>122</v>
      </c>
      <c r="BY24" s="124" t="s">
        <v>122</v>
      </c>
      <c r="BZ24" s="124" t="s">
        <v>122</v>
      </c>
      <c r="CA24" s="124" t="s">
        <v>122</v>
      </c>
      <c r="CC24" s="124" t="s">
        <v>121</v>
      </c>
      <c r="CD24" s="124" t="s">
        <v>121</v>
      </c>
      <c r="CE24" s="124" t="s">
        <v>121</v>
      </c>
      <c r="CF24" s="124" t="s">
        <v>121</v>
      </c>
      <c r="CG24" s="124" t="s">
        <v>121</v>
      </c>
      <c r="CH24" s="124" t="s">
        <v>121</v>
      </c>
      <c r="CI24" s="124" t="s">
        <v>121</v>
      </c>
      <c r="CJ24" s="124" t="s">
        <v>121</v>
      </c>
      <c r="CK24" s="124" t="s">
        <v>121</v>
      </c>
      <c r="CL24" s="124" t="s">
        <v>121</v>
      </c>
      <c r="CN24" s="126" t="str">
        <f>IF(COUNTIF(Emargement!$M$8:$M$207,CY24),CY24," ")</f>
        <v xml:space="preserve"> </v>
      </c>
      <c r="CO24" s="126" t="str">
        <f>IF(COUNTIF(Emargement!$M$8:$M$207,CZ24),CZ24," ")</f>
        <v xml:space="preserve"> </v>
      </c>
      <c r="CP24" s="126" t="str">
        <f>IF(COUNTIF(Emargement!$M$8:$M$207,DA24),DA24," ")</f>
        <v xml:space="preserve"> </v>
      </c>
      <c r="CQ24" s="126" t="str">
        <f>IF(COUNTIF(Emargement!$M$8:$M$207,DB24),DB24," ")</f>
        <v xml:space="preserve"> </v>
      </c>
      <c r="CR24" s="126" t="str">
        <f>IF(COUNTIF(Emargement!$M$8:$M$207,DC24),DC24," ")</f>
        <v xml:space="preserve"> </v>
      </c>
      <c r="CS24" s="126" t="str">
        <f>IF(COUNTIF(Emargement!$M$8:$M$207,DD24),DD24," ")</f>
        <v xml:space="preserve"> </v>
      </c>
      <c r="CT24" s="126" t="str">
        <f>IF(COUNTIF(Emargement!$M$8:$M$207,DE24),DE24," ")</f>
        <v xml:space="preserve"> </v>
      </c>
      <c r="CU24" s="126" t="str">
        <f>IF(COUNTIF(Emargement!$M$8:$M$207,DF24),DF24," ")</f>
        <v xml:space="preserve"> </v>
      </c>
      <c r="CV24" s="126" t="str">
        <f>IF(COUNTIF(Emargement!$M$8:$M$207,DG24),DG24," ")</f>
        <v xml:space="preserve"> </v>
      </c>
      <c r="CW24" s="126" t="str">
        <f>IF(COUNTIF(Emargement!$M$8:$M$207,DH24),DH24," ")</f>
        <v xml:space="preserve"> </v>
      </c>
      <c r="CY24" s="3">
        <v>161</v>
      </c>
      <c r="CZ24" s="3">
        <v>162</v>
      </c>
      <c r="DA24" s="3">
        <v>163</v>
      </c>
      <c r="DB24" s="3">
        <v>164</v>
      </c>
      <c r="DC24" s="3">
        <v>165</v>
      </c>
      <c r="DD24" s="3">
        <v>166</v>
      </c>
      <c r="DE24" s="3">
        <v>167</v>
      </c>
      <c r="DF24" s="3">
        <v>168</v>
      </c>
      <c r="DG24" s="3">
        <v>169</v>
      </c>
      <c r="DH24" s="3">
        <v>170</v>
      </c>
      <c r="DJ24" s="225" t="s">
        <v>124</v>
      </c>
      <c r="DK24" s="137" t="s">
        <v>131</v>
      </c>
      <c r="DM24" s="145"/>
      <c r="DN24" s="146"/>
      <c r="DO24" s="145"/>
      <c r="DP24" s="146"/>
      <c r="DQ24" s="145"/>
      <c r="DR24" s="58"/>
      <c r="DS24" s="58"/>
      <c r="DT24" s="145"/>
      <c r="DU24" s="3">
        <v>2</v>
      </c>
      <c r="DX24" s="79"/>
      <c r="DY24" s="82"/>
      <c r="DZ24" s="80"/>
      <c r="EA24" s="82"/>
      <c r="EB24" s="81"/>
      <c r="EC24" s="81"/>
      <c r="ED24" s="83"/>
      <c r="EE24" s="80"/>
      <c r="EG24" s="84"/>
      <c r="EH24" s="3">
        <v>3</v>
      </c>
      <c r="EJ24" s="3" t="e">
        <f t="shared" si="1"/>
        <v>#N/A</v>
      </c>
      <c r="EK24" s="3">
        <f t="shared" si="27"/>
        <v>0</v>
      </c>
      <c r="EL24" s="84" t="str">
        <f t="shared" si="28"/>
        <v/>
      </c>
      <c r="EM24" s="89" t="e">
        <f t="shared" si="2"/>
        <v>#N/A</v>
      </c>
      <c r="EN24" s="3">
        <f t="shared" si="29"/>
        <v>0</v>
      </c>
      <c r="EO24" s="84" t="str">
        <f t="shared" si="30"/>
        <v/>
      </c>
      <c r="EP24" s="89" t="e">
        <f t="shared" si="3"/>
        <v>#N/A</v>
      </c>
      <c r="EQ24" s="3">
        <f t="shared" si="31"/>
        <v>0</v>
      </c>
      <c r="ER24" s="84" t="str">
        <f t="shared" si="32"/>
        <v/>
      </c>
    </row>
    <row r="25" spans="1:148" ht="15.75" x14ac:dyDescent="0.25">
      <c r="A25" s="1">
        <f t="shared" si="4"/>
        <v>18</v>
      </c>
      <c r="B25" s="1">
        <v>18</v>
      </c>
      <c r="C25" s="31">
        <v>18</v>
      </c>
      <c r="D25" s="151">
        <v>10</v>
      </c>
      <c r="E25" s="152">
        <f t="shared" si="33"/>
        <v>1</v>
      </c>
      <c r="F25" s="153">
        <f t="shared" si="34"/>
        <v>57</v>
      </c>
      <c r="G25" s="154">
        <f t="shared" si="35"/>
        <v>5</v>
      </c>
      <c r="I25" s="3">
        <f t="shared" si="5"/>
        <v>10</v>
      </c>
      <c r="J25" s="3">
        <f t="shared" si="6"/>
        <v>0</v>
      </c>
      <c r="K25" s="3">
        <f t="shared" si="7"/>
        <v>1</v>
      </c>
      <c r="N25" s="144"/>
      <c r="O25" s="143"/>
      <c r="P25" s="98" t="str">
        <f t="shared" si="50"/>
        <v/>
      </c>
      <c r="Q25" s="3">
        <f t="shared" si="51"/>
        <v>7025</v>
      </c>
      <c r="R25" s="3">
        <f t="shared" si="52"/>
        <v>7025</v>
      </c>
      <c r="S25" s="96" t="str">
        <f t="shared" si="53"/>
        <v/>
      </c>
      <c r="T25" s="97" t="str">
        <f t="shared" si="54"/>
        <v/>
      </c>
      <c r="U25" s="98" t="str">
        <f t="shared" si="55"/>
        <v/>
      </c>
      <c r="W25" s="89" t="str">
        <f t="shared" si="57"/>
        <v xml:space="preserve"> </v>
      </c>
      <c r="X25" s="3" t="str">
        <f t="shared" si="58"/>
        <v xml:space="preserve"> </v>
      </c>
      <c r="Y25" s="3" t="str">
        <f t="shared" si="59"/>
        <v xml:space="preserve"> </v>
      </c>
      <c r="Z25" s="3" t="str">
        <f t="shared" si="60"/>
        <v xml:space="preserve"> </v>
      </c>
      <c r="AA25" s="3" t="str">
        <f t="shared" si="61"/>
        <v>m.t</v>
      </c>
      <c r="AB25" s="3" t="str">
        <f t="shared" si="62"/>
        <v xml:space="preserve"> </v>
      </c>
      <c r="AC25" s="90" t="str">
        <f t="shared" si="63"/>
        <v xml:space="preserve"> </v>
      </c>
      <c r="AD25" s="89" t="str">
        <f t="shared" si="43"/>
        <v xml:space="preserve"> </v>
      </c>
      <c r="AE25" s="3" t="str">
        <f t="shared" si="44"/>
        <v xml:space="preserve"> </v>
      </c>
      <c r="AF25" s="3" t="str">
        <f t="shared" si="45"/>
        <v xml:space="preserve"> </v>
      </c>
      <c r="AG25" s="3" t="str">
        <f t="shared" si="46"/>
        <v xml:space="preserve"> </v>
      </c>
      <c r="AH25" s="3" t="str">
        <f t="shared" si="47"/>
        <v>m.t</v>
      </c>
      <c r="AI25" s="3" t="str">
        <f t="shared" si="48"/>
        <v xml:space="preserve"> </v>
      </c>
      <c r="AJ25" s="90" t="str">
        <f t="shared" si="49"/>
        <v xml:space="preserve"> </v>
      </c>
      <c r="AK25" s="3" t="str">
        <f t="shared" si="8"/>
        <v>m.t</v>
      </c>
      <c r="AM25" s="89" t="str">
        <f t="shared" si="9"/>
        <v>VIGNERON</v>
      </c>
      <c r="AN25" s="89" t="str">
        <f t="shared" si="10"/>
        <v>VIGNERON</v>
      </c>
      <c r="AO25" s="3" t="str">
        <f t="shared" si="11"/>
        <v>Ludovic</v>
      </c>
      <c r="AP25" s="3" t="str">
        <f t="shared" si="12"/>
        <v>Phi. Wag.-Bazin Cycling</v>
      </c>
      <c r="AQ25" s="1" t="str">
        <f t="shared" si="13"/>
        <v>B. FC</v>
      </c>
      <c r="AR25" s="1" t="str">
        <f t="shared" si="14"/>
        <v>Acc 3</v>
      </c>
      <c r="AS25" s="7" t="str">
        <f t="shared" si="15"/>
        <v>42700230013</v>
      </c>
      <c r="AT25" s="91">
        <f t="shared" si="16"/>
        <v>37.409252669039148</v>
      </c>
      <c r="AV25" s="160" t="str">
        <f t="shared" si="64"/>
        <v xml:space="preserve"> </v>
      </c>
      <c r="AW25" s="138" t="str">
        <f t="shared" si="65"/>
        <v xml:space="preserve"> </v>
      </c>
      <c r="AX25" s="138" t="str">
        <f t="shared" si="66"/>
        <v xml:space="preserve"> </v>
      </c>
      <c r="AY25" s="138" t="str">
        <f t="shared" si="67"/>
        <v xml:space="preserve"> </v>
      </c>
      <c r="AZ25" s="138" t="str">
        <f t="shared" si="68"/>
        <v xml:space="preserve"> </v>
      </c>
      <c r="BA25" s="138" t="str">
        <f t="shared" si="69"/>
        <v xml:space="preserve"> </v>
      </c>
      <c r="BB25" s="138" t="str">
        <f t="shared" si="70"/>
        <v xml:space="preserve"> </v>
      </c>
      <c r="BC25" s="138" t="str">
        <f t="shared" si="71"/>
        <v xml:space="preserve"> </v>
      </c>
      <c r="BD25" s="138" t="str">
        <f t="shared" si="72"/>
        <v xml:space="preserve"> </v>
      </c>
      <c r="BE25" s="161" t="str">
        <f t="shared" si="73"/>
        <v xml:space="preserve"> </v>
      </c>
      <c r="BF25" s="129"/>
      <c r="BG25" s="123" t="s">
        <v>120</v>
      </c>
      <c r="BH25" s="124" t="s">
        <v>120</v>
      </c>
      <c r="BI25" s="124" t="s">
        <v>120</v>
      </c>
      <c r="BJ25" s="124" t="s">
        <v>120</v>
      </c>
      <c r="BK25" s="124" t="s">
        <v>120</v>
      </c>
      <c r="BL25" s="124" t="s">
        <v>120</v>
      </c>
      <c r="BM25" s="124" t="s">
        <v>120</v>
      </c>
      <c r="BN25" s="124" t="s">
        <v>120</v>
      </c>
      <c r="BO25" s="124" t="s">
        <v>120</v>
      </c>
      <c r="BP25" s="124" t="s">
        <v>120</v>
      </c>
      <c r="BQ25" s="125"/>
      <c r="BR25" s="124" t="s">
        <v>122</v>
      </c>
      <c r="BS25" s="124" t="s">
        <v>122</v>
      </c>
      <c r="BT25" s="124" t="s">
        <v>122</v>
      </c>
      <c r="BU25" s="124" t="s">
        <v>122</v>
      </c>
      <c r="BV25" s="124" t="s">
        <v>122</v>
      </c>
      <c r="BW25" s="124" t="s">
        <v>122</v>
      </c>
      <c r="BX25" s="124" t="s">
        <v>122</v>
      </c>
      <c r="BY25" s="124" t="s">
        <v>122</v>
      </c>
      <c r="BZ25" s="124" t="s">
        <v>122</v>
      </c>
      <c r="CA25" s="124" t="s">
        <v>122</v>
      </c>
      <c r="CC25" s="124" t="s">
        <v>121</v>
      </c>
      <c r="CD25" s="124" t="s">
        <v>121</v>
      </c>
      <c r="CE25" s="124" t="s">
        <v>121</v>
      </c>
      <c r="CF25" s="124" t="s">
        <v>121</v>
      </c>
      <c r="CG25" s="124" t="s">
        <v>121</v>
      </c>
      <c r="CH25" s="124" t="s">
        <v>121</v>
      </c>
      <c r="CI25" s="124" t="s">
        <v>121</v>
      </c>
      <c r="CJ25" s="124" t="s">
        <v>121</v>
      </c>
      <c r="CK25" s="124" t="s">
        <v>121</v>
      </c>
      <c r="CL25" s="124" t="s">
        <v>121</v>
      </c>
      <c r="CN25" s="126" t="str">
        <f>IF(COUNTIF(Emargement!$M$8:$M$207,CY25),CY25," ")</f>
        <v xml:space="preserve"> </v>
      </c>
      <c r="CO25" s="126" t="str">
        <f>IF(COUNTIF(Emargement!$M$8:$M$207,CZ25),CZ25," ")</f>
        <v xml:space="preserve"> </v>
      </c>
      <c r="CP25" s="126" t="str">
        <f>IF(COUNTIF(Emargement!$M$8:$M$207,DA25),DA25," ")</f>
        <v xml:space="preserve"> </v>
      </c>
      <c r="CQ25" s="126" t="str">
        <f>IF(COUNTIF(Emargement!$M$8:$M$207,DB25),DB25," ")</f>
        <v xml:space="preserve"> </v>
      </c>
      <c r="CR25" s="126" t="str">
        <f>IF(COUNTIF(Emargement!$M$8:$M$207,DC25),DC25," ")</f>
        <v xml:space="preserve"> </v>
      </c>
      <c r="CS25" s="126" t="str">
        <f>IF(COUNTIF(Emargement!$M$8:$M$207,DD25),DD25," ")</f>
        <v xml:space="preserve"> </v>
      </c>
      <c r="CT25" s="126" t="str">
        <f>IF(COUNTIF(Emargement!$M$8:$M$207,DE25),DE25," ")</f>
        <v xml:space="preserve"> </v>
      </c>
      <c r="CU25" s="126" t="str">
        <f>IF(COUNTIF(Emargement!$M$8:$M$207,DF25),DF25," ")</f>
        <v xml:space="preserve"> </v>
      </c>
      <c r="CV25" s="126" t="str">
        <f>IF(COUNTIF(Emargement!$M$8:$M$207,DG25),DG25," ")</f>
        <v xml:space="preserve"> </v>
      </c>
      <c r="CW25" s="126" t="str">
        <f>IF(COUNTIF(Emargement!$M$8:$M$207,DH25),DH25," ")</f>
        <v xml:space="preserve"> </v>
      </c>
      <c r="CY25" s="3">
        <v>171</v>
      </c>
      <c r="CZ25" s="3">
        <v>172</v>
      </c>
      <c r="DA25" s="3">
        <v>173</v>
      </c>
      <c r="DB25" s="3">
        <v>174</v>
      </c>
      <c r="DC25" s="3">
        <v>175</v>
      </c>
      <c r="DD25" s="3">
        <v>176</v>
      </c>
      <c r="DE25" s="3">
        <v>177</v>
      </c>
      <c r="DF25" s="3">
        <v>178</v>
      </c>
      <c r="DG25" s="3">
        <v>179</v>
      </c>
      <c r="DH25" s="3">
        <v>180</v>
      </c>
      <c r="DJ25" s="226" t="s">
        <v>121</v>
      </c>
      <c r="DK25" s="137" t="s">
        <v>132</v>
      </c>
      <c r="DM25" s="145"/>
      <c r="DN25" s="146"/>
      <c r="DO25" s="145"/>
      <c r="DP25" s="146"/>
      <c r="DQ25" s="145"/>
      <c r="DR25" s="58"/>
      <c r="DS25" s="58"/>
      <c r="DT25" s="145"/>
      <c r="DU25" s="3">
        <v>2</v>
      </c>
      <c r="DX25" s="79"/>
      <c r="DY25" s="82"/>
      <c r="DZ25" s="80"/>
      <c r="EA25" s="82"/>
      <c r="EB25" s="81"/>
      <c r="EC25" s="81"/>
      <c r="ED25" s="83"/>
      <c r="EE25" s="80"/>
      <c r="EG25" s="84"/>
      <c r="EH25" s="3">
        <v>3</v>
      </c>
      <c r="EJ25" s="3" t="e">
        <f t="shared" si="1"/>
        <v>#N/A</v>
      </c>
      <c r="EK25" s="3">
        <f t="shared" si="27"/>
        <v>0</v>
      </c>
      <c r="EL25" s="84" t="str">
        <f t="shared" si="28"/>
        <v/>
      </c>
      <c r="EM25" s="89" t="e">
        <f t="shared" si="2"/>
        <v>#N/A</v>
      </c>
      <c r="EN25" s="3">
        <f t="shared" si="29"/>
        <v>0</v>
      </c>
      <c r="EO25" s="84" t="str">
        <f t="shared" si="30"/>
        <v/>
      </c>
      <c r="EP25" s="89" t="e">
        <f t="shared" si="3"/>
        <v>#N/A</v>
      </c>
      <c r="EQ25" s="3">
        <f t="shared" si="31"/>
        <v>0</v>
      </c>
      <c r="ER25" s="84" t="str">
        <f t="shared" si="32"/>
        <v/>
      </c>
    </row>
    <row r="26" spans="1:148" ht="15.75" x14ac:dyDescent="0.25">
      <c r="A26" s="1">
        <f t="shared" si="4"/>
        <v>19</v>
      </c>
      <c r="B26" s="1">
        <v>19</v>
      </c>
      <c r="C26" s="31">
        <v>19</v>
      </c>
      <c r="D26" s="151">
        <v>14</v>
      </c>
      <c r="E26" s="152">
        <f t="shared" si="33"/>
        <v>1</v>
      </c>
      <c r="F26" s="153">
        <f t="shared" si="34"/>
        <v>57</v>
      </c>
      <c r="G26" s="154">
        <f t="shared" si="35"/>
        <v>5</v>
      </c>
      <c r="I26" s="3">
        <f t="shared" si="5"/>
        <v>14</v>
      </c>
      <c r="J26" s="3">
        <f t="shared" si="6"/>
        <v>0</v>
      </c>
      <c r="K26" s="3">
        <f t="shared" si="7"/>
        <v>1</v>
      </c>
      <c r="N26" s="144"/>
      <c r="O26" s="143"/>
      <c r="P26" s="98" t="str">
        <f t="shared" si="50"/>
        <v/>
      </c>
      <c r="Q26" s="3">
        <f t="shared" si="51"/>
        <v>7025</v>
      </c>
      <c r="R26" s="3">
        <f t="shared" si="52"/>
        <v>7025</v>
      </c>
      <c r="S26" s="96" t="str">
        <f t="shared" si="53"/>
        <v/>
      </c>
      <c r="T26" s="97" t="str">
        <f t="shared" si="54"/>
        <v/>
      </c>
      <c r="U26" s="98" t="str">
        <f t="shared" si="55"/>
        <v/>
      </c>
      <c r="W26" s="89" t="str">
        <f t="shared" si="57"/>
        <v xml:space="preserve"> </v>
      </c>
      <c r="X26" s="3" t="str">
        <f>IF(R26=R25," ",IF(R26&gt;=3600,INT(R26/3600)," "))</f>
        <v xml:space="preserve"> </v>
      </c>
      <c r="Y26" s="3" t="str">
        <f t="shared" si="59"/>
        <v xml:space="preserve"> </v>
      </c>
      <c r="Z26" s="3" t="str">
        <f t="shared" si="60"/>
        <v xml:space="preserve"> </v>
      </c>
      <c r="AA26" s="3" t="str">
        <f t="shared" si="61"/>
        <v>m.t</v>
      </c>
      <c r="AB26" s="3" t="str">
        <f t="shared" si="62"/>
        <v xml:space="preserve"> </v>
      </c>
      <c r="AC26" s="90" t="str">
        <f t="shared" si="63"/>
        <v xml:space="preserve"> </v>
      </c>
      <c r="AD26" s="89" t="str">
        <f t="shared" si="43"/>
        <v xml:space="preserve"> </v>
      </c>
      <c r="AE26" s="3" t="str">
        <f t="shared" si="44"/>
        <v xml:space="preserve"> </v>
      </c>
      <c r="AF26" s="3" t="str">
        <f t="shared" si="45"/>
        <v xml:space="preserve"> </v>
      </c>
      <c r="AG26" s="3" t="str">
        <f t="shared" si="46"/>
        <v xml:space="preserve"> </v>
      </c>
      <c r="AH26" s="3" t="str">
        <f t="shared" si="47"/>
        <v>m.t</v>
      </c>
      <c r="AI26" s="3" t="str">
        <f t="shared" si="48"/>
        <v xml:space="preserve"> </v>
      </c>
      <c r="AJ26" s="90" t="str">
        <f t="shared" si="49"/>
        <v xml:space="preserve"> </v>
      </c>
      <c r="AK26" s="3" t="str">
        <f>TRIM(IF(AH26="m.t","m.t",CONCATENATE("à ",AE26," ",AF26," ",AG26,AH26," ",AI26,AJ26)))</f>
        <v>m.t</v>
      </c>
      <c r="AM26" s="89" t="str">
        <f t="shared" si="9"/>
        <v>THIEBAULT</v>
      </c>
      <c r="AN26" s="89" t="str">
        <f t="shared" si="10"/>
        <v>THIEBAULT</v>
      </c>
      <c r="AO26" s="3" t="str">
        <f t="shared" si="11"/>
        <v>Tifène</v>
      </c>
      <c r="AP26" s="3" t="str">
        <f t="shared" si="12"/>
        <v>VC Morteau  Montbenoit</v>
      </c>
      <c r="AQ26" s="1" t="str">
        <f t="shared" si="13"/>
        <v>B. FC</v>
      </c>
      <c r="AR26" s="1" t="str">
        <f t="shared" si="14"/>
        <v>Op 2F</v>
      </c>
      <c r="AS26" s="7">
        <f t="shared" si="15"/>
        <v>42250181360</v>
      </c>
      <c r="AT26" s="91">
        <f t="shared" si="16"/>
        <v>37.409252669039148</v>
      </c>
      <c r="AV26" s="160" t="str">
        <f t="shared" ref="AV26:BE27" si="74">IF(COUNTIF(Ndoss,CN26),CN26,IF(COUNTIF(abandon,CN26),"AB",IF(COUNTIF(Npartant,CN26),"NP",IF((CN26=" ")," ","NC"))))</f>
        <v xml:space="preserve"> </v>
      </c>
      <c r="AW26" s="138" t="str">
        <f t="shared" si="74"/>
        <v xml:space="preserve"> </v>
      </c>
      <c r="AX26" s="138" t="str">
        <f t="shared" si="74"/>
        <v xml:space="preserve"> </v>
      </c>
      <c r="AY26" s="138" t="str">
        <f t="shared" si="74"/>
        <v xml:space="preserve"> </v>
      </c>
      <c r="AZ26" s="138" t="str">
        <f t="shared" si="74"/>
        <v xml:space="preserve"> </v>
      </c>
      <c r="BA26" s="138" t="str">
        <f t="shared" si="74"/>
        <v xml:space="preserve"> </v>
      </c>
      <c r="BB26" s="138" t="str">
        <f t="shared" si="74"/>
        <v xml:space="preserve"> </v>
      </c>
      <c r="BC26" s="138" t="str">
        <f t="shared" si="74"/>
        <v xml:space="preserve"> </v>
      </c>
      <c r="BD26" s="138" t="str">
        <f t="shared" si="74"/>
        <v xml:space="preserve"> </v>
      </c>
      <c r="BE26" s="161" t="str">
        <f t="shared" si="74"/>
        <v xml:space="preserve"> </v>
      </c>
      <c r="BF26" s="129"/>
      <c r="BG26" s="123" t="s">
        <v>120</v>
      </c>
      <c r="BH26" s="124" t="s">
        <v>120</v>
      </c>
      <c r="BI26" s="124" t="s">
        <v>120</v>
      </c>
      <c r="BJ26" s="124" t="s">
        <v>120</v>
      </c>
      <c r="BK26" s="124" t="s">
        <v>120</v>
      </c>
      <c r="BL26" s="124" t="s">
        <v>120</v>
      </c>
      <c r="BM26" s="124" t="s">
        <v>120</v>
      </c>
      <c r="BN26" s="124" t="s">
        <v>120</v>
      </c>
      <c r="BO26" s="124" t="s">
        <v>120</v>
      </c>
      <c r="BP26" s="124" t="s">
        <v>120</v>
      </c>
      <c r="BQ26" s="125"/>
      <c r="BR26" s="124" t="s">
        <v>122</v>
      </c>
      <c r="BS26" s="124" t="s">
        <v>122</v>
      </c>
      <c r="BT26" s="124" t="s">
        <v>122</v>
      </c>
      <c r="BU26" s="124" t="s">
        <v>122</v>
      </c>
      <c r="BV26" s="124" t="s">
        <v>122</v>
      </c>
      <c r="BW26" s="124" t="s">
        <v>122</v>
      </c>
      <c r="BX26" s="124" t="s">
        <v>122</v>
      </c>
      <c r="BY26" s="124" t="s">
        <v>122</v>
      </c>
      <c r="BZ26" s="124" t="s">
        <v>122</v>
      </c>
      <c r="CA26" s="124" t="s">
        <v>122</v>
      </c>
      <c r="CC26" s="124" t="s">
        <v>121</v>
      </c>
      <c r="CD26" s="124" t="s">
        <v>121</v>
      </c>
      <c r="CE26" s="124" t="s">
        <v>121</v>
      </c>
      <c r="CF26" s="124" t="s">
        <v>121</v>
      </c>
      <c r="CG26" s="124" t="s">
        <v>121</v>
      </c>
      <c r="CH26" s="124" t="s">
        <v>121</v>
      </c>
      <c r="CI26" s="124" t="s">
        <v>121</v>
      </c>
      <c r="CJ26" s="124" t="s">
        <v>121</v>
      </c>
      <c r="CK26" s="124" t="s">
        <v>121</v>
      </c>
      <c r="CL26" s="124" t="s">
        <v>121</v>
      </c>
      <c r="CN26" s="126" t="str">
        <f>IF(COUNTIF(Emargement!$M$8:$M$207,CY26),CY26," ")</f>
        <v xml:space="preserve"> </v>
      </c>
      <c r="CO26" s="126" t="str">
        <f>IF(COUNTIF(Emargement!$M$8:$M$207,CZ26),CZ26," ")</f>
        <v xml:space="preserve"> </v>
      </c>
      <c r="CP26" s="126" t="str">
        <f>IF(COUNTIF(Emargement!$M$8:$M$207,DA26),DA26," ")</f>
        <v xml:space="preserve"> </v>
      </c>
      <c r="CQ26" s="126" t="str">
        <f>IF(COUNTIF(Emargement!$M$8:$M$207,DB26),DB26," ")</f>
        <v xml:space="preserve"> </v>
      </c>
      <c r="CR26" s="126" t="str">
        <f>IF(COUNTIF(Emargement!$M$8:$M$207,DC26),DC26," ")</f>
        <v xml:space="preserve"> </v>
      </c>
      <c r="CS26" s="126" t="str">
        <f>IF(COUNTIF(Emargement!$M$8:$M$207,DD26),DD26," ")</f>
        <v xml:space="preserve"> </v>
      </c>
      <c r="CT26" s="126" t="str">
        <f>IF(COUNTIF(Emargement!$M$8:$M$207,DE26),DE26," ")</f>
        <v xml:space="preserve"> </v>
      </c>
      <c r="CU26" s="126" t="str">
        <f>IF(COUNTIF(Emargement!$M$8:$M$207,DF26),DF26," ")</f>
        <v xml:space="preserve"> </v>
      </c>
      <c r="CV26" s="126" t="str">
        <f>IF(COUNTIF(Emargement!$M$8:$M$207,DG26),DG26," ")</f>
        <v xml:space="preserve"> </v>
      </c>
      <c r="CW26" s="126" t="str">
        <f>IF(COUNTIF(Emargement!$M$8:$M$207,DH26),DH26," ")</f>
        <v xml:space="preserve"> </v>
      </c>
      <c r="CY26" s="3">
        <v>181</v>
      </c>
      <c r="CZ26" s="3">
        <v>182</v>
      </c>
      <c r="DA26" s="3">
        <v>183</v>
      </c>
      <c r="DB26" s="3">
        <v>184</v>
      </c>
      <c r="DC26" s="3">
        <v>185</v>
      </c>
      <c r="DD26" s="3">
        <v>186</v>
      </c>
      <c r="DE26" s="3">
        <v>187</v>
      </c>
      <c r="DF26" s="3">
        <v>188</v>
      </c>
      <c r="DG26" s="3">
        <v>189</v>
      </c>
      <c r="DH26" s="3">
        <v>190</v>
      </c>
      <c r="DJ26" s="227"/>
      <c r="DK26" s="137" t="s">
        <v>134</v>
      </c>
      <c r="DM26" s="145"/>
      <c r="DN26" s="146"/>
      <c r="DO26" s="145"/>
      <c r="DP26" s="146"/>
      <c r="DQ26" s="145"/>
      <c r="DR26" s="58"/>
      <c r="DS26" s="58"/>
      <c r="DT26" s="145"/>
      <c r="DU26" s="3">
        <v>2</v>
      </c>
      <c r="DX26" s="79"/>
      <c r="DY26" s="82"/>
      <c r="DZ26" s="80"/>
      <c r="EA26" s="82"/>
      <c r="EB26" s="81"/>
      <c r="EC26" s="81"/>
      <c r="ED26" s="83"/>
      <c r="EE26" s="80"/>
      <c r="EG26" s="84"/>
      <c r="EH26" s="3">
        <v>3</v>
      </c>
      <c r="EJ26" s="3" t="e">
        <f t="shared" si="1"/>
        <v>#N/A</v>
      </c>
      <c r="EK26" s="3">
        <f t="shared" si="27"/>
        <v>0</v>
      </c>
      <c r="EL26" s="84" t="str">
        <f t="shared" si="28"/>
        <v/>
      </c>
      <c r="EM26" s="89" t="e">
        <f t="shared" si="2"/>
        <v>#N/A</v>
      </c>
      <c r="EN26" s="3">
        <f t="shared" si="29"/>
        <v>0</v>
      </c>
      <c r="EO26" s="84" t="str">
        <f t="shared" si="30"/>
        <v/>
      </c>
      <c r="EP26" s="89" t="e">
        <f t="shared" si="3"/>
        <v>#N/A</v>
      </c>
      <c r="EQ26" s="3">
        <f t="shared" si="31"/>
        <v>0</v>
      </c>
      <c r="ER26" s="84" t="str">
        <f t="shared" si="32"/>
        <v/>
      </c>
    </row>
    <row r="27" spans="1:148" x14ac:dyDescent="0.25">
      <c r="A27" s="1">
        <f t="shared" si="4"/>
        <v>20</v>
      </c>
      <c r="B27" s="1">
        <v>20</v>
      </c>
      <c r="C27" s="31">
        <v>20</v>
      </c>
      <c r="D27" s="151">
        <v>5</v>
      </c>
      <c r="E27" s="152">
        <f t="shared" si="33"/>
        <v>1</v>
      </c>
      <c r="F27" s="153">
        <f t="shared" si="34"/>
        <v>57</v>
      </c>
      <c r="G27" s="154">
        <f t="shared" si="35"/>
        <v>5</v>
      </c>
      <c r="I27" s="3">
        <f t="shared" si="5"/>
        <v>5</v>
      </c>
      <c r="J27" s="3">
        <f t="shared" si="6"/>
        <v>0</v>
      </c>
      <c r="K27" s="3">
        <f t="shared" si="7"/>
        <v>1</v>
      </c>
      <c r="N27" s="144"/>
      <c r="O27" s="143"/>
      <c r="P27" s="98" t="str">
        <f t="shared" si="50"/>
        <v/>
      </c>
      <c r="Q27" s="3">
        <f t="shared" si="51"/>
        <v>7025</v>
      </c>
      <c r="R27" s="3">
        <f t="shared" si="52"/>
        <v>7025</v>
      </c>
      <c r="S27" s="96" t="str">
        <f t="shared" si="53"/>
        <v/>
      </c>
      <c r="T27" s="97" t="str">
        <f t="shared" si="54"/>
        <v/>
      </c>
      <c r="U27" s="98" t="str">
        <f t="shared" si="55"/>
        <v/>
      </c>
      <c r="W27" s="89" t="str">
        <f t="shared" si="57"/>
        <v xml:space="preserve"> </v>
      </c>
      <c r="X27" s="3" t="str">
        <f t="shared" si="58"/>
        <v xml:space="preserve"> </v>
      </c>
      <c r="Y27" s="3" t="str">
        <f t="shared" si="59"/>
        <v xml:space="preserve"> </v>
      </c>
      <c r="Z27" s="3" t="str">
        <f t="shared" si="60"/>
        <v xml:space="preserve"> </v>
      </c>
      <c r="AA27" s="3" t="str">
        <f t="shared" si="61"/>
        <v>m.t</v>
      </c>
      <c r="AB27" s="3" t="str">
        <f t="shared" si="62"/>
        <v xml:space="preserve"> </v>
      </c>
      <c r="AC27" s="90" t="str">
        <f t="shared" si="63"/>
        <v xml:space="preserve"> </v>
      </c>
      <c r="AD27" s="89" t="str">
        <f t="shared" si="43"/>
        <v xml:space="preserve"> </v>
      </c>
      <c r="AE27" s="3" t="str">
        <f t="shared" si="44"/>
        <v xml:space="preserve"> </v>
      </c>
      <c r="AF27" s="3" t="str">
        <f t="shared" si="45"/>
        <v xml:space="preserve"> </v>
      </c>
      <c r="AG27" s="3" t="str">
        <f t="shared" si="46"/>
        <v xml:space="preserve"> </v>
      </c>
      <c r="AH27" s="3" t="str">
        <f t="shared" si="47"/>
        <v>m.t</v>
      </c>
      <c r="AI27" s="3" t="str">
        <f t="shared" si="48"/>
        <v xml:space="preserve"> </v>
      </c>
      <c r="AJ27" s="90" t="str">
        <f t="shared" si="49"/>
        <v xml:space="preserve"> </v>
      </c>
      <c r="AK27" s="3" t="str">
        <f t="shared" si="8"/>
        <v>m.t</v>
      </c>
      <c r="AM27" s="89" t="str">
        <f t="shared" si="9"/>
        <v>THIEVENT</v>
      </c>
      <c r="AN27" s="89" t="str">
        <f t="shared" si="10"/>
        <v>THIEVENT</v>
      </c>
      <c r="AO27" s="3" t="str">
        <f t="shared" si="11"/>
        <v>Jean Claude</v>
      </c>
      <c r="AP27" s="3" t="str">
        <f t="shared" si="12"/>
        <v>AC Bisontine</v>
      </c>
      <c r="AQ27" s="1" t="str">
        <f t="shared" si="13"/>
        <v>B. FC</v>
      </c>
      <c r="AR27" s="1" t="str">
        <f t="shared" si="14"/>
        <v>Acc 4</v>
      </c>
      <c r="AS27" s="7" t="str">
        <f t="shared" si="15"/>
        <v>42250200538</v>
      </c>
      <c r="AT27" s="91">
        <f t="shared" si="16"/>
        <v>37.409252669039148</v>
      </c>
      <c r="AV27" s="162" t="str">
        <f t="shared" si="74"/>
        <v xml:space="preserve"> </v>
      </c>
      <c r="AW27" s="163" t="str">
        <f t="shared" si="74"/>
        <v xml:space="preserve"> </v>
      </c>
      <c r="AX27" s="163" t="str">
        <f t="shared" si="74"/>
        <v xml:space="preserve"> </v>
      </c>
      <c r="AY27" s="163" t="str">
        <f t="shared" si="74"/>
        <v xml:space="preserve"> </v>
      </c>
      <c r="AZ27" s="163" t="str">
        <f t="shared" si="74"/>
        <v xml:space="preserve"> </v>
      </c>
      <c r="BA27" s="163" t="str">
        <f t="shared" si="74"/>
        <v xml:space="preserve"> </v>
      </c>
      <c r="BB27" s="163" t="str">
        <f t="shared" si="74"/>
        <v xml:space="preserve"> </v>
      </c>
      <c r="BC27" s="163" t="str">
        <f t="shared" si="74"/>
        <v xml:space="preserve"> </v>
      </c>
      <c r="BD27" s="163" t="str">
        <f t="shared" si="74"/>
        <v xml:space="preserve"> </v>
      </c>
      <c r="BE27" s="164" t="str">
        <f t="shared" si="74"/>
        <v xml:space="preserve"> </v>
      </c>
      <c r="BG27" s="123" t="s">
        <v>120</v>
      </c>
      <c r="BH27" s="124" t="s">
        <v>120</v>
      </c>
      <c r="BI27" s="124" t="s">
        <v>120</v>
      </c>
      <c r="BJ27" s="124" t="s">
        <v>120</v>
      </c>
      <c r="BK27" s="124" t="s">
        <v>120</v>
      </c>
      <c r="BL27" s="124" t="s">
        <v>120</v>
      </c>
      <c r="BM27" s="124" t="s">
        <v>120</v>
      </c>
      <c r="BN27" s="124" t="s">
        <v>120</v>
      </c>
      <c r="BO27" s="124" t="s">
        <v>120</v>
      </c>
      <c r="BP27" s="124" t="s">
        <v>120</v>
      </c>
      <c r="BQ27" s="125"/>
      <c r="BR27" s="124" t="s">
        <v>122</v>
      </c>
      <c r="BS27" s="124" t="s">
        <v>122</v>
      </c>
      <c r="BT27" s="124" t="s">
        <v>122</v>
      </c>
      <c r="BU27" s="124" t="s">
        <v>122</v>
      </c>
      <c r="BV27" s="124" t="s">
        <v>122</v>
      </c>
      <c r="BW27" s="124" t="s">
        <v>122</v>
      </c>
      <c r="BX27" s="124" t="s">
        <v>122</v>
      </c>
      <c r="BY27" s="124" t="s">
        <v>122</v>
      </c>
      <c r="BZ27" s="124" t="s">
        <v>122</v>
      </c>
      <c r="CA27" s="124" t="s">
        <v>122</v>
      </c>
      <c r="CC27" s="124" t="s">
        <v>121</v>
      </c>
      <c r="CD27" s="124" t="s">
        <v>121</v>
      </c>
      <c r="CE27" s="124" t="s">
        <v>121</v>
      </c>
      <c r="CF27" s="124" t="s">
        <v>121</v>
      </c>
      <c r="CG27" s="124" t="s">
        <v>121</v>
      </c>
      <c r="CH27" s="124" t="s">
        <v>121</v>
      </c>
      <c r="CI27" s="124" t="s">
        <v>121</v>
      </c>
      <c r="CJ27" s="124" t="s">
        <v>121</v>
      </c>
      <c r="CK27" s="124" t="s">
        <v>121</v>
      </c>
      <c r="CL27" s="124" t="s">
        <v>121</v>
      </c>
      <c r="CN27" s="126" t="str">
        <f>IF(COUNTIF(Emargement!$M$8:$M$207,CY27),CY27," ")</f>
        <v xml:space="preserve"> </v>
      </c>
      <c r="CO27" s="126" t="str">
        <f>IF(COUNTIF(Emargement!$M$8:$M$207,CZ27),CZ27," ")</f>
        <v xml:space="preserve"> </v>
      </c>
      <c r="CP27" s="126" t="str">
        <f>IF(COUNTIF(Emargement!$M$8:$M$207,DA27),DA27," ")</f>
        <v xml:space="preserve"> </v>
      </c>
      <c r="CQ27" s="126" t="str">
        <f>IF(COUNTIF(Emargement!$M$8:$M$207,DB27),DB27," ")</f>
        <v xml:space="preserve"> </v>
      </c>
      <c r="CR27" s="126" t="str">
        <f>IF(COUNTIF(Emargement!$M$8:$M$207,DC27),DC27," ")</f>
        <v xml:space="preserve"> </v>
      </c>
      <c r="CS27" s="126" t="str">
        <f>IF(COUNTIF(Emargement!$M$8:$M$207,DD27),DD27," ")</f>
        <v xml:space="preserve"> </v>
      </c>
      <c r="CT27" s="126" t="str">
        <f>IF(COUNTIF(Emargement!$M$8:$M$207,DE27),DE27," ")</f>
        <v xml:space="preserve"> </v>
      </c>
      <c r="CU27" s="126" t="str">
        <f>IF(COUNTIF(Emargement!$M$8:$M$207,DF27),DF27," ")</f>
        <v xml:space="preserve"> </v>
      </c>
      <c r="CV27" s="126" t="str">
        <f>IF(COUNTIF(Emargement!$M$8:$M$207,DG27),DG27," ")</f>
        <v xml:space="preserve"> </v>
      </c>
      <c r="CW27" s="126" t="str">
        <f>IF(COUNTIF(Emargement!$M$8:$M$207,DH27),DH27," ")</f>
        <v xml:space="preserve"> </v>
      </c>
      <c r="CY27" s="3">
        <v>191</v>
      </c>
      <c r="CZ27" s="3">
        <v>192</v>
      </c>
      <c r="DA27" s="3">
        <v>193</v>
      </c>
      <c r="DB27" s="3">
        <v>194</v>
      </c>
      <c r="DC27" s="3">
        <v>195</v>
      </c>
      <c r="DD27" s="3">
        <v>196</v>
      </c>
      <c r="DE27" s="3">
        <v>197</v>
      </c>
      <c r="DF27" s="3">
        <v>198</v>
      </c>
      <c r="DG27" s="3">
        <v>199</v>
      </c>
      <c r="DH27" s="3">
        <v>200</v>
      </c>
      <c r="DM27" s="145"/>
      <c r="DN27" s="146"/>
      <c r="DO27" s="145"/>
      <c r="DP27" s="146"/>
      <c r="DQ27" s="145"/>
      <c r="DR27" s="58"/>
      <c r="DS27" s="58"/>
      <c r="DT27" s="145"/>
      <c r="DU27" s="3">
        <v>2</v>
      </c>
      <c r="DX27" s="79"/>
      <c r="DY27" s="82"/>
      <c r="DZ27" s="80"/>
      <c r="EA27" s="82"/>
      <c r="EB27" s="81"/>
      <c r="EC27" s="81"/>
      <c r="ED27" s="83"/>
      <c r="EE27" s="80"/>
      <c r="EG27" s="84"/>
      <c r="EH27" s="3">
        <v>3</v>
      </c>
      <c r="EJ27" s="3" t="e">
        <f t="shared" si="1"/>
        <v>#N/A</v>
      </c>
      <c r="EK27" s="3">
        <f t="shared" si="27"/>
        <v>0</v>
      </c>
      <c r="EL27" s="84" t="str">
        <f t="shared" si="28"/>
        <v/>
      </c>
      <c r="EM27" s="89" t="e">
        <f t="shared" si="2"/>
        <v>#N/A</v>
      </c>
      <c r="EN27" s="3">
        <f t="shared" si="29"/>
        <v>0</v>
      </c>
      <c r="EO27" s="84" t="str">
        <f t="shared" si="30"/>
        <v/>
      </c>
      <c r="EP27" s="89" t="e">
        <f t="shared" si="3"/>
        <v>#N/A</v>
      </c>
      <c r="EQ27" s="3">
        <f t="shared" si="31"/>
        <v>0</v>
      </c>
      <c r="ER27" s="84" t="str">
        <f t="shared" si="32"/>
        <v/>
      </c>
    </row>
    <row r="28" spans="1:148" x14ac:dyDescent="0.25">
      <c r="A28" s="1">
        <f t="shared" si="4"/>
        <v>21</v>
      </c>
      <c r="B28" s="1">
        <v>21</v>
      </c>
      <c r="C28" s="31">
        <v>21</v>
      </c>
      <c r="D28" s="151">
        <v>2</v>
      </c>
      <c r="E28" s="152">
        <f t="shared" si="33"/>
        <v>1</v>
      </c>
      <c r="F28" s="153">
        <f t="shared" si="34"/>
        <v>57</v>
      </c>
      <c r="G28" s="154">
        <f t="shared" si="35"/>
        <v>5</v>
      </c>
      <c r="I28" s="3">
        <f t="shared" si="5"/>
        <v>2</v>
      </c>
      <c r="J28" s="3">
        <f t="shared" si="6"/>
        <v>0</v>
      </c>
      <c r="K28" s="3">
        <f t="shared" si="7"/>
        <v>1</v>
      </c>
      <c r="N28" s="144"/>
      <c r="O28" s="143"/>
      <c r="P28" s="98" t="str">
        <f t="shared" si="50"/>
        <v/>
      </c>
      <c r="Q28" s="3">
        <f t="shared" si="51"/>
        <v>7025</v>
      </c>
      <c r="R28" s="3">
        <f t="shared" si="52"/>
        <v>7025</v>
      </c>
      <c r="S28" s="96" t="str">
        <f t="shared" si="53"/>
        <v/>
      </c>
      <c r="T28" s="97" t="str">
        <f t="shared" si="54"/>
        <v/>
      </c>
      <c r="U28" s="98" t="str">
        <f t="shared" si="55"/>
        <v/>
      </c>
      <c r="W28" s="89" t="str">
        <f t="shared" si="57"/>
        <v xml:space="preserve"> </v>
      </c>
      <c r="X28" s="3" t="str">
        <f t="shared" si="58"/>
        <v xml:space="preserve"> </v>
      </c>
      <c r="Y28" s="3" t="str">
        <f t="shared" si="59"/>
        <v xml:space="preserve"> </v>
      </c>
      <c r="Z28" s="3" t="str">
        <f t="shared" si="60"/>
        <v xml:space="preserve"> </v>
      </c>
      <c r="AA28" s="3" t="str">
        <f t="shared" si="61"/>
        <v>m.t</v>
      </c>
      <c r="AB28" s="3" t="str">
        <f t="shared" si="62"/>
        <v xml:space="preserve"> </v>
      </c>
      <c r="AC28" s="90" t="str">
        <f t="shared" si="63"/>
        <v xml:space="preserve"> </v>
      </c>
      <c r="AD28" s="89" t="str">
        <f t="shared" si="43"/>
        <v xml:space="preserve"> </v>
      </c>
      <c r="AE28" s="3" t="str">
        <f t="shared" si="44"/>
        <v xml:space="preserve"> </v>
      </c>
      <c r="AF28" s="3" t="str">
        <f t="shared" si="45"/>
        <v xml:space="preserve"> </v>
      </c>
      <c r="AG28" s="3" t="str">
        <f t="shared" si="46"/>
        <v xml:space="preserve"> </v>
      </c>
      <c r="AH28" s="3" t="str">
        <f t="shared" si="47"/>
        <v>m.t</v>
      </c>
      <c r="AI28" s="3" t="str">
        <f t="shared" si="48"/>
        <v xml:space="preserve"> </v>
      </c>
      <c r="AJ28" s="90" t="str">
        <f t="shared" si="49"/>
        <v xml:space="preserve"> </v>
      </c>
      <c r="AK28" s="3" t="str">
        <f t="shared" si="8"/>
        <v>m.t</v>
      </c>
      <c r="AM28" s="89" t="str">
        <f t="shared" si="9"/>
        <v>BERGERET</v>
      </c>
      <c r="AN28" s="89" t="str">
        <f t="shared" si="10"/>
        <v>BERGERET</v>
      </c>
      <c r="AO28" s="3" t="str">
        <f t="shared" si="11"/>
        <v>Anthony</v>
      </c>
      <c r="AP28" s="3" t="str">
        <f t="shared" si="12"/>
        <v>E.C. Gray – Arc</v>
      </c>
      <c r="AQ28" s="1" t="str">
        <f t="shared" si="13"/>
        <v>B. FC</v>
      </c>
      <c r="AR28" s="1" t="str">
        <f t="shared" si="14"/>
        <v>Acc 3</v>
      </c>
      <c r="AS28" s="7" t="str">
        <f t="shared" si="15"/>
        <v>42700160031</v>
      </c>
      <c r="AT28" s="91">
        <f t="shared" si="16"/>
        <v>37.409252669039148</v>
      </c>
      <c r="DM28" s="145"/>
      <c r="DN28" s="146"/>
      <c r="DO28" s="145"/>
      <c r="DP28" s="146"/>
      <c r="DQ28" s="145"/>
      <c r="DR28" s="58"/>
      <c r="DS28" s="58"/>
      <c r="DT28" s="145"/>
      <c r="DU28" s="3">
        <v>2</v>
      </c>
      <c r="DX28" s="79"/>
      <c r="DY28" s="82"/>
      <c r="DZ28" s="80"/>
      <c r="EA28" s="82"/>
      <c r="EB28" s="81"/>
      <c r="EC28" s="81"/>
      <c r="ED28" s="83"/>
      <c r="EE28" s="80"/>
      <c r="EG28" s="84"/>
      <c r="EH28" s="3">
        <v>3</v>
      </c>
      <c r="EJ28" s="3" t="e">
        <f t="shared" si="1"/>
        <v>#N/A</v>
      </c>
      <c r="EK28" s="3">
        <f t="shared" si="27"/>
        <v>0</v>
      </c>
      <c r="EL28" s="84" t="str">
        <f t="shared" si="28"/>
        <v/>
      </c>
      <c r="EM28" s="89" t="e">
        <f t="shared" si="2"/>
        <v>#N/A</v>
      </c>
      <c r="EN28" s="3">
        <f t="shared" si="29"/>
        <v>0</v>
      </c>
      <c r="EO28" s="84" t="str">
        <f t="shared" si="30"/>
        <v/>
      </c>
      <c r="EP28" s="89" t="e">
        <f t="shared" si="3"/>
        <v>#N/A</v>
      </c>
      <c r="EQ28" s="3">
        <f t="shared" si="31"/>
        <v>0</v>
      </c>
      <c r="ER28" s="84" t="str">
        <f t="shared" si="32"/>
        <v/>
      </c>
    </row>
    <row r="29" spans="1:148" x14ac:dyDescent="0.25">
      <c r="A29" s="1">
        <f t="shared" si="4"/>
        <v>22</v>
      </c>
      <c r="B29" s="1">
        <v>22</v>
      </c>
      <c r="C29" s="31">
        <v>22</v>
      </c>
      <c r="D29" s="151">
        <v>20</v>
      </c>
      <c r="E29" s="152">
        <f t="shared" si="33"/>
        <v>1</v>
      </c>
      <c r="F29" s="153">
        <f t="shared" si="34"/>
        <v>57</v>
      </c>
      <c r="G29" s="154">
        <f t="shared" si="35"/>
        <v>5</v>
      </c>
      <c r="I29" s="3">
        <f t="shared" si="5"/>
        <v>20</v>
      </c>
      <c r="J29" s="3">
        <f t="shared" si="6"/>
        <v>0</v>
      </c>
      <c r="K29" s="3">
        <f t="shared" si="7"/>
        <v>1</v>
      </c>
      <c r="N29" s="144"/>
      <c r="O29" s="143"/>
      <c r="P29" s="98" t="str">
        <f t="shared" si="50"/>
        <v/>
      </c>
      <c r="Q29" s="3">
        <f t="shared" si="51"/>
        <v>7025</v>
      </c>
      <c r="R29" s="3">
        <f t="shared" si="52"/>
        <v>7025</v>
      </c>
      <c r="S29" s="96" t="str">
        <f t="shared" si="53"/>
        <v/>
      </c>
      <c r="T29" s="97" t="str">
        <f t="shared" si="54"/>
        <v/>
      </c>
      <c r="U29" s="98" t="str">
        <f t="shared" si="55"/>
        <v/>
      </c>
      <c r="W29" s="89" t="str">
        <f t="shared" si="57"/>
        <v xml:space="preserve"> </v>
      </c>
      <c r="X29" s="3" t="str">
        <f t="shared" si="58"/>
        <v xml:space="preserve"> </v>
      </c>
      <c r="Y29" s="3" t="str">
        <f t="shared" si="59"/>
        <v xml:space="preserve"> </v>
      </c>
      <c r="Z29" s="3" t="str">
        <f t="shared" si="60"/>
        <v xml:space="preserve"> </v>
      </c>
      <c r="AA29" s="3" t="str">
        <f t="shared" si="61"/>
        <v>m.t</v>
      </c>
      <c r="AB29" s="3" t="str">
        <f t="shared" si="62"/>
        <v xml:space="preserve"> </v>
      </c>
      <c r="AC29" s="90" t="str">
        <f t="shared" si="63"/>
        <v xml:space="preserve"> </v>
      </c>
      <c r="AD29" s="89" t="str">
        <f t="shared" si="43"/>
        <v xml:space="preserve"> </v>
      </c>
      <c r="AE29" s="3" t="str">
        <f t="shared" si="44"/>
        <v xml:space="preserve"> </v>
      </c>
      <c r="AF29" s="3" t="str">
        <f t="shared" si="45"/>
        <v xml:space="preserve"> </v>
      </c>
      <c r="AG29" s="3" t="str">
        <f t="shared" si="46"/>
        <v xml:space="preserve"> </v>
      </c>
      <c r="AH29" s="3" t="str">
        <f t="shared" si="47"/>
        <v>m.t</v>
      </c>
      <c r="AI29" s="3" t="str">
        <f t="shared" si="48"/>
        <v xml:space="preserve"> </v>
      </c>
      <c r="AJ29" s="90" t="str">
        <f t="shared" si="49"/>
        <v xml:space="preserve"> </v>
      </c>
      <c r="AK29" s="3" t="str">
        <f t="shared" si="8"/>
        <v>m.t</v>
      </c>
      <c r="AM29" s="89" t="str">
        <f t="shared" si="9"/>
        <v>LOCATELLI</v>
      </c>
      <c r="AN29" s="89" t="str">
        <f t="shared" si="10"/>
        <v>LOCATELLI</v>
      </c>
      <c r="AO29" s="3" t="str">
        <f t="shared" si="11"/>
        <v>Dominique</v>
      </c>
      <c r="AP29" s="3" t="str">
        <f t="shared" si="12"/>
        <v>EC GRAY-ARC</v>
      </c>
      <c r="AQ29" s="1" t="str">
        <f t="shared" si="13"/>
        <v>B. FC</v>
      </c>
      <c r="AR29" s="1" t="str">
        <f t="shared" si="14"/>
        <v>Acc 4</v>
      </c>
      <c r="AS29" s="7">
        <f t="shared" si="15"/>
        <v>42700160179</v>
      </c>
      <c r="AT29" s="91">
        <f t="shared" si="16"/>
        <v>37.409252669039148</v>
      </c>
      <c r="AV29" s="306" t="s">
        <v>139</v>
      </c>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M29" s="145"/>
      <c r="DN29" s="146"/>
      <c r="DO29" s="145"/>
      <c r="DP29" s="146"/>
      <c r="DQ29" s="145"/>
      <c r="DR29" s="58"/>
      <c r="DS29" s="58"/>
      <c r="DT29" s="145"/>
      <c r="DU29" s="3">
        <v>2</v>
      </c>
      <c r="DX29" s="79"/>
      <c r="DY29" s="82"/>
      <c r="DZ29" s="80"/>
      <c r="EA29" s="82"/>
      <c r="EB29" s="81"/>
      <c r="EC29" s="81"/>
      <c r="ED29" s="83"/>
      <c r="EE29" s="80"/>
      <c r="EG29" s="84"/>
      <c r="EH29" s="3">
        <v>3</v>
      </c>
      <c r="EJ29" s="3" t="e">
        <f t="shared" si="1"/>
        <v>#N/A</v>
      </c>
      <c r="EK29" s="3">
        <f t="shared" si="27"/>
        <v>0</v>
      </c>
      <c r="EL29" s="84" t="str">
        <f t="shared" si="28"/>
        <v/>
      </c>
      <c r="EM29" s="89" t="e">
        <f t="shared" si="2"/>
        <v>#N/A</v>
      </c>
      <c r="EN29" s="3">
        <f t="shared" si="29"/>
        <v>0</v>
      </c>
      <c r="EO29" s="84" t="str">
        <f t="shared" si="30"/>
        <v/>
      </c>
      <c r="EP29" s="89" t="e">
        <f t="shared" si="3"/>
        <v>#N/A</v>
      </c>
      <c r="EQ29" s="3">
        <f t="shared" si="31"/>
        <v>0</v>
      </c>
      <c r="ER29" s="84" t="str">
        <f t="shared" si="32"/>
        <v/>
      </c>
    </row>
    <row r="30" spans="1:148" x14ac:dyDescent="0.25">
      <c r="A30" s="1">
        <f t="shared" si="4"/>
        <v>23</v>
      </c>
      <c r="B30" s="1">
        <v>23</v>
      </c>
      <c r="C30" s="31">
        <v>23</v>
      </c>
      <c r="D30" s="151">
        <v>1</v>
      </c>
      <c r="E30" s="152">
        <f t="shared" si="33"/>
        <v>1</v>
      </c>
      <c r="F30" s="153">
        <f t="shared" si="34"/>
        <v>57</v>
      </c>
      <c r="G30" s="154">
        <f t="shared" si="35"/>
        <v>5</v>
      </c>
      <c r="I30" s="3">
        <f t="shared" si="5"/>
        <v>1</v>
      </c>
      <c r="J30" s="3">
        <f t="shared" si="6"/>
        <v>0</v>
      </c>
      <c r="K30" s="3">
        <f t="shared" si="7"/>
        <v>1</v>
      </c>
      <c r="N30" s="144"/>
      <c r="O30" s="143"/>
      <c r="P30" s="98" t="str">
        <f t="shared" si="50"/>
        <v/>
      </c>
      <c r="Q30" s="3">
        <f t="shared" si="51"/>
        <v>7025</v>
      </c>
      <c r="R30" s="3">
        <f t="shared" si="52"/>
        <v>7025</v>
      </c>
      <c r="S30" s="96" t="str">
        <f t="shared" si="53"/>
        <v/>
      </c>
      <c r="T30" s="97" t="str">
        <f t="shared" si="54"/>
        <v/>
      </c>
      <c r="U30" s="98" t="str">
        <f t="shared" si="55"/>
        <v/>
      </c>
      <c r="W30" s="89" t="str">
        <f t="shared" si="57"/>
        <v xml:space="preserve"> </v>
      </c>
      <c r="X30" s="3" t="str">
        <f t="shared" si="58"/>
        <v xml:space="preserve"> </v>
      </c>
      <c r="Y30" s="3" t="str">
        <f t="shared" si="59"/>
        <v xml:space="preserve"> </v>
      </c>
      <c r="Z30" s="3" t="str">
        <f t="shared" si="60"/>
        <v xml:space="preserve"> </v>
      </c>
      <c r="AA30" s="3" t="str">
        <f t="shared" si="61"/>
        <v>m.t</v>
      </c>
      <c r="AB30" s="3" t="str">
        <f t="shared" si="62"/>
        <v xml:space="preserve"> </v>
      </c>
      <c r="AC30" s="90" t="str">
        <f t="shared" si="63"/>
        <v xml:space="preserve"> </v>
      </c>
      <c r="AD30" s="89" t="str">
        <f t="shared" si="43"/>
        <v xml:space="preserve"> </v>
      </c>
      <c r="AE30" s="3" t="str">
        <f t="shared" si="44"/>
        <v xml:space="preserve"> </v>
      </c>
      <c r="AF30" s="3" t="str">
        <f t="shared" si="45"/>
        <v xml:space="preserve"> </v>
      </c>
      <c r="AG30" s="3" t="str">
        <f t="shared" si="46"/>
        <v xml:space="preserve"> </v>
      </c>
      <c r="AH30" s="3" t="str">
        <f t="shared" si="47"/>
        <v>m.t</v>
      </c>
      <c r="AI30" s="3" t="str">
        <f t="shared" si="48"/>
        <v xml:space="preserve"> </v>
      </c>
      <c r="AJ30" s="90" t="str">
        <f t="shared" si="49"/>
        <v xml:space="preserve"> </v>
      </c>
      <c r="AK30" s="3" t="str">
        <f t="shared" si="8"/>
        <v>m.t</v>
      </c>
      <c r="AM30" s="89" t="str">
        <f t="shared" si="9"/>
        <v>THIEBAUT</v>
      </c>
      <c r="AN30" s="89" t="str">
        <f t="shared" si="10"/>
        <v>THIEBAUT</v>
      </c>
      <c r="AO30" s="3" t="str">
        <f t="shared" si="11"/>
        <v>Michael</v>
      </c>
      <c r="AP30" s="3" t="str">
        <f t="shared" si="12"/>
        <v>E.C. Gray – Arc</v>
      </c>
      <c r="AQ30" s="1" t="str">
        <f t="shared" si="13"/>
        <v>B. FC</v>
      </c>
      <c r="AR30" s="1" t="str">
        <f t="shared" si="14"/>
        <v>Acc 3</v>
      </c>
      <c r="AS30" s="7" t="str">
        <f t="shared" si="15"/>
        <v>42700160201</v>
      </c>
      <c r="AT30" s="91">
        <f t="shared" si="16"/>
        <v>37.409252669039148</v>
      </c>
      <c r="DM30" s="145"/>
      <c r="DN30" s="146"/>
      <c r="DO30" s="145"/>
      <c r="DP30" s="146"/>
      <c r="DQ30" s="145"/>
      <c r="DR30" s="58"/>
      <c r="DS30" s="58"/>
      <c r="DT30" s="145"/>
      <c r="DU30" s="3">
        <v>2</v>
      </c>
      <c r="DX30" s="79"/>
      <c r="DY30" s="82"/>
      <c r="DZ30" s="80"/>
      <c r="EA30" s="82"/>
      <c r="EB30" s="81"/>
      <c r="EC30" s="81"/>
      <c r="ED30" s="83"/>
      <c r="EE30" s="80"/>
      <c r="EG30" s="84"/>
      <c r="EH30" s="3">
        <v>3</v>
      </c>
      <c r="EJ30" s="3" t="e">
        <f t="shared" si="1"/>
        <v>#N/A</v>
      </c>
      <c r="EK30" s="3">
        <f t="shared" si="27"/>
        <v>0</v>
      </c>
      <c r="EL30" s="84" t="str">
        <f t="shared" si="28"/>
        <v/>
      </c>
      <c r="EM30" s="89" t="e">
        <f t="shared" si="2"/>
        <v>#N/A</v>
      </c>
      <c r="EN30" s="3">
        <f t="shared" si="29"/>
        <v>0</v>
      </c>
      <c r="EO30" s="84" t="str">
        <f t="shared" si="30"/>
        <v/>
      </c>
      <c r="EP30" s="89" t="e">
        <f t="shared" si="3"/>
        <v>#N/A</v>
      </c>
      <c r="EQ30" s="3">
        <f t="shared" si="31"/>
        <v>0</v>
      </c>
      <c r="ER30" s="84" t="str">
        <f t="shared" si="32"/>
        <v/>
      </c>
    </row>
    <row r="31" spans="1:148" x14ac:dyDescent="0.25">
      <c r="A31" s="1">
        <f t="shared" si="4"/>
        <v>24</v>
      </c>
      <c r="B31" s="1">
        <v>24</v>
      </c>
      <c r="C31" s="31">
        <v>24</v>
      </c>
      <c r="D31" s="151"/>
      <c r="E31" s="152">
        <f t="shared" si="33"/>
        <v>1</v>
      </c>
      <c r="F31" s="153">
        <f t="shared" si="34"/>
        <v>57</v>
      </c>
      <c r="G31" s="154">
        <f t="shared" si="35"/>
        <v>5</v>
      </c>
      <c r="I31" s="3">
        <f t="shared" si="5"/>
        <v>0</v>
      </c>
      <c r="J31" s="3">
        <f t="shared" si="6"/>
        <v>0</v>
      </c>
      <c r="K31" s="3">
        <f t="shared" si="7"/>
        <v>0</v>
      </c>
      <c r="N31" s="144" t="str">
        <f t="shared" ref="N31:N73" si="75">IF(K31&lt;=1,"","Doublon")</f>
        <v/>
      </c>
      <c r="O31" s="143"/>
      <c r="P31" s="98" t="str">
        <f t="shared" si="50"/>
        <v/>
      </c>
      <c r="Q31" s="3">
        <f t="shared" si="51"/>
        <v>7025</v>
      </c>
      <c r="R31" s="3">
        <f t="shared" si="52"/>
        <v>7025</v>
      </c>
      <c r="S31" s="96" t="str">
        <f t="shared" si="53"/>
        <v/>
      </c>
      <c r="T31" s="97" t="str">
        <f t="shared" si="54"/>
        <v/>
      </c>
      <c r="U31" s="98" t="str">
        <f t="shared" si="55"/>
        <v/>
      </c>
      <c r="W31" s="89" t="str">
        <f t="shared" si="57"/>
        <v xml:space="preserve"> </v>
      </c>
      <c r="X31" s="3" t="str">
        <f t="shared" si="58"/>
        <v xml:space="preserve"> </v>
      </c>
      <c r="Y31" s="3" t="str">
        <f t="shared" si="59"/>
        <v xml:space="preserve"> </v>
      </c>
      <c r="Z31" s="3" t="str">
        <f t="shared" si="60"/>
        <v xml:space="preserve"> </v>
      </c>
      <c r="AA31" s="3" t="str">
        <f t="shared" si="61"/>
        <v>m.t</v>
      </c>
      <c r="AB31" s="3" t="str">
        <f t="shared" si="62"/>
        <v xml:space="preserve"> </v>
      </c>
      <c r="AC31" s="90" t="str">
        <f t="shared" si="63"/>
        <v xml:space="preserve"> </v>
      </c>
      <c r="AD31" s="89" t="str">
        <f t="shared" si="43"/>
        <v xml:space="preserve"> </v>
      </c>
      <c r="AE31" s="3" t="str">
        <f t="shared" si="44"/>
        <v xml:space="preserve"> </v>
      </c>
      <c r="AF31" s="3" t="str">
        <f t="shared" si="45"/>
        <v xml:space="preserve"> </v>
      </c>
      <c r="AG31" s="3" t="str">
        <f t="shared" si="46"/>
        <v xml:space="preserve"> </v>
      </c>
      <c r="AH31" s="3" t="str">
        <f t="shared" si="47"/>
        <v>m.t</v>
      </c>
      <c r="AI31" s="3" t="str">
        <f t="shared" si="48"/>
        <v xml:space="preserve"> </v>
      </c>
      <c r="AJ31" s="90" t="str">
        <f t="shared" si="49"/>
        <v xml:space="preserve"> </v>
      </c>
      <c r="AK31" s="3" t="str">
        <f t="shared" si="8"/>
        <v>m.t</v>
      </c>
      <c r="AM31" s="89" t="str">
        <f t="shared" si="9"/>
        <v/>
      </c>
      <c r="AN31" s="89" t="str">
        <f t="shared" si="10"/>
        <v/>
      </c>
      <c r="AO31" s="3" t="str">
        <f t="shared" si="11"/>
        <v/>
      </c>
      <c r="AP31" s="3" t="str">
        <f t="shared" si="12"/>
        <v/>
      </c>
      <c r="AQ31" s="1" t="str">
        <f t="shared" si="13"/>
        <v/>
      </c>
      <c r="AR31" s="1" t="str">
        <f t="shared" si="14"/>
        <v/>
      </c>
      <c r="AS31" s="7" t="str">
        <f t="shared" si="15"/>
        <v/>
      </c>
      <c r="AT31" s="91">
        <f t="shared" si="16"/>
        <v>37.409252669039148</v>
      </c>
      <c r="DM31" s="145"/>
      <c r="DN31" s="146"/>
      <c r="DO31" s="145"/>
      <c r="DP31" s="146"/>
      <c r="DQ31" s="145"/>
      <c r="DR31" s="58"/>
      <c r="DS31" s="58"/>
      <c r="DT31" s="145"/>
      <c r="DU31" s="3">
        <v>2</v>
      </c>
      <c r="DX31" s="79"/>
      <c r="DY31" s="82"/>
      <c r="DZ31" s="80"/>
      <c r="EA31" s="82"/>
      <c r="EB31" s="81"/>
      <c r="EC31" s="81"/>
      <c r="ED31" s="83"/>
      <c r="EE31" s="80"/>
      <c r="EG31" s="84"/>
      <c r="EH31" s="3">
        <v>3</v>
      </c>
      <c r="EJ31" s="3" t="e">
        <f t="shared" si="1"/>
        <v>#N/A</v>
      </c>
      <c r="EK31" s="3">
        <f t="shared" si="27"/>
        <v>0</v>
      </c>
      <c r="EL31" s="84" t="str">
        <f t="shared" si="28"/>
        <v/>
      </c>
      <c r="EM31" s="89" t="e">
        <f t="shared" si="2"/>
        <v>#N/A</v>
      </c>
      <c r="EN31" s="3">
        <f t="shared" si="29"/>
        <v>0</v>
      </c>
      <c r="EO31" s="84" t="str">
        <f t="shared" si="30"/>
        <v/>
      </c>
      <c r="EP31" s="89" t="e">
        <f t="shared" si="3"/>
        <v>#N/A</v>
      </c>
      <c r="EQ31" s="3">
        <f t="shared" si="31"/>
        <v>0</v>
      </c>
      <c r="ER31" s="84" t="str">
        <f t="shared" si="32"/>
        <v/>
      </c>
    </row>
    <row r="32" spans="1:148" x14ac:dyDescent="0.25">
      <c r="A32" s="1">
        <f t="shared" si="4"/>
        <v>25</v>
      </c>
      <c r="B32" s="1">
        <v>25</v>
      </c>
      <c r="C32" s="31">
        <v>25</v>
      </c>
      <c r="D32" s="151"/>
      <c r="E32" s="152">
        <f t="shared" si="33"/>
        <v>1</v>
      </c>
      <c r="F32" s="153">
        <f t="shared" si="34"/>
        <v>57</v>
      </c>
      <c r="G32" s="154">
        <f t="shared" si="35"/>
        <v>5</v>
      </c>
      <c r="I32" s="3">
        <f t="shared" si="5"/>
        <v>0</v>
      </c>
      <c r="J32" s="3">
        <f t="shared" si="6"/>
        <v>0</v>
      </c>
      <c r="K32" s="3">
        <f t="shared" si="7"/>
        <v>0</v>
      </c>
      <c r="N32" s="144" t="str">
        <f t="shared" si="75"/>
        <v/>
      </c>
      <c r="O32" s="143"/>
      <c r="P32" s="98" t="str">
        <f t="shared" si="50"/>
        <v/>
      </c>
      <c r="Q32" s="3">
        <f t="shared" si="51"/>
        <v>7025</v>
      </c>
      <c r="R32" s="3">
        <f t="shared" si="52"/>
        <v>7025</v>
      </c>
      <c r="S32" s="96" t="str">
        <f t="shared" si="53"/>
        <v/>
      </c>
      <c r="T32" s="97" t="str">
        <f t="shared" si="54"/>
        <v/>
      </c>
      <c r="U32" s="98" t="str">
        <f t="shared" si="55"/>
        <v/>
      </c>
      <c r="W32" s="89" t="str">
        <f t="shared" si="57"/>
        <v xml:space="preserve"> </v>
      </c>
      <c r="X32" s="3" t="str">
        <f t="shared" si="58"/>
        <v xml:space="preserve"> </v>
      </c>
      <c r="Y32" s="3" t="str">
        <f t="shared" si="59"/>
        <v xml:space="preserve"> </v>
      </c>
      <c r="Z32" s="3" t="str">
        <f t="shared" si="60"/>
        <v xml:space="preserve"> </v>
      </c>
      <c r="AA32" s="3" t="str">
        <f t="shared" si="61"/>
        <v>m.t</v>
      </c>
      <c r="AB32" s="3" t="str">
        <f t="shared" si="62"/>
        <v xml:space="preserve"> </v>
      </c>
      <c r="AC32" s="90" t="str">
        <f t="shared" si="63"/>
        <v xml:space="preserve"> </v>
      </c>
      <c r="AD32" s="89" t="str">
        <f t="shared" si="43"/>
        <v xml:space="preserve"> </v>
      </c>
      <c r="AE32" s="3" t="str">
        <f t="shared" si="44"/>
        <v xml:space="preserve"> </v>
      </c>
      <c r="AF32" s="3" t="str">
        <f t="shared" si="45"/>
        <v xml:space="preserve"> </v>
      </c>
      <c r="AG32" s="3" t="str">
        <f t="shared" si="46"/>
        <v xml:space="preserve"> </v>
      </c>
      <c r="AH32" s="3" t="str">
        <f t="shared" si="47"/>
        <v>m.t</v>
      </c>
      <c r="AI32" s="3" t="str">
        <f t="shared" si="48"/>
        <v xml:space="preserve"> </v>
      </c>
      <c r="AJ32" s="90" t="str">
        <f t="shared" si="49"/>
        <v xml:space="preserve"> </v>
      </c>
      <c r="AK32" s="3" t="str">
        <f t="shared" si="8"/>
        <v>m.t</v>
      </c>
      <c r="AM32" s="89" t="str">
        <f t="shared" si="9"/>
        <v/>
      </c>
      <c r="AN32" s="89" t="str">
        <f t="shared" si="10"/>
        <v/>
      </c>
      <c r="AO32" s="3" t="str">
        <f t="shared" si="11"/>
        <v/>
      </c>
      <c r="AP32" s="3" t="str">
        <f t="shared" si="12"/>
        <v/>
      </c>
      <c r="AQ32" s="1" t="str">
        <f t="shared" si="13"/>
        <v/>
      </c>
      <c r="AR32" s="1" t="str">
        <f t="shared" si="14"/>
        <v/>
      </c>
      <c r="AS32" s="7" t="str">
        <f t="shared" si="15"/>
        <v/>
      </c>
      <c r="AT32" s="91">
        <f t="shared" si="16"/>
        <v>37.409252669039148</v>
      </c>
      <c r="DM32" s="145"/>
      <c r="DN32" s="146"/>
      <c r="DO32" s="145"/>
      <c r="DP32" s="146"/>
      <c r="DQ32" s="145"/>
      <c r="DR32" s="58"/>
      <c r="DS32" s="58"/>
      <c r="DT32" s="145"/>
      <c r="DU32" s="3">
        <v>2</v>
      </c>
      <c r="DX32" s="79"/>
      <c r="DY32" s="82"/>
      <c r="DZ32" s="80"/>
      <c r="EA32" s="82"/>
      <c r="EB32" s="81"/>
      <c r="EC32" s="81"/>
      <c r="ED32" s="83"/>
      <c r="EE32" s="80"/>
      <c r="EG32" s="84"/>
      <c r="EH32" s="3">
        <v>3</v>
      </c>
      <c r="EJ32" s="3" t="e">
        <f t="shared" si="1"/>
        <v>#N/A</v>
      </c>
      <c r="EK32" s="3">
        <f t="shared" si="27"/>
        <v>0</v>
      </c>
      <c r="EL32" s="84" t="str">
        <f t="shared" si="28"/>
        <v/>
      </c>
      <c r="EM32" s="89" t="e">
        <f t="shared" si="2"/>
        <v>#N/A</v>
      </c>
      <c r="EN32" s="3">
        <f t="shared" si="29"/>
        <v>0</v>
      </c>
      <c r="EO32" s="84" t="str">
        <f t="shared" si="30"/>
        <v/>
      </c>
      <c r="EP32" s="89" t="e">
        <f t="shared" si="3"/>
        <v>#N/A</v>
      </c>
      <c r="EQ32" s="3">
        <f t="shared" si="31"/>
        <v>0</v>
      </c>
      <c r="ER32" s="84" t="str">
        <f t="shared" si="32"/>
        <v/>
      </c>
    </row>
    <row r="33" spans="1:148" x14ac:dyDescent="0.25">
      <c r="A33" s="1">
        <f t="shared" si="4"/>
        <v>26</v>
      </c>
      <c r="B33" s="1">
        <v>26</v>
      </c>
      <c r="C33" s="31">
        <v>26</v>
      </c>
      <c r="D33" s="151"/>
      <c r="E33" s="152">
        <f t="shared" si="33"/>
        <v>1</v>
      </c>
      <c r="F33" s="153">
        <f t="shared" si="34"/>
        <v>57</v>
      </c>
      <c r="G33" s="154">
        <f t="shared" si="35"/>
        <v>5</v>
      </c>
      <c r="I33" s="3">
        <f t="shared" si="5"/>
        <v>0</v>
      </c>
      <c r="J33" s="3">
        <f t="shared" si="6"/>
        <v>0</v>
      </c>
      <c r="K33" s="3">
        <f t="shared" si="7"/>
        <v>0</v>
      </c>
      <c r="N33" s="144" t="str">
        <f t="shared" si="75"/>
        <v/>
      </c>
      <c r="O33" s="143"/>
      <c r="P33" s="98" t="str">
        <f t="shared" si="50"/>
        <v/>
      </c>
      <c r="Q33" s="3">
        <f t="shared" si="51"/>
        <v>7025</v>
      </c>
      <c r="R33" s="3">
        <f t="shared" si="52"/>
        <v>7025</v>
      </c>
      <c r="S33" s="96" t="str">
        <f t="shared" si="53"/>
        <v/>
      </c>
      <c r="T33" s="97" t="str">
        <f t="shared" si="54"/>
        <v/>
      </c>
      <c r="U33" s="98" t="str">
        <f t="shared" si="55"/>
        <v/>
      </c>
      <c r="W33" s="89" t="str">
        <f t="shared" si="57"/>
        <v xml:space="preserve"> </v>
      </c>
      <c r="X33" s="3" t="str">
        <f t="shared" si="58"/>
        <v xml:space="preserve"> </v>
      </c>
      <c r="Y33" s="3" t="str">
        <f t="shared" si="59"/>
        <v xml:space="preserve"> </v>
      </c>
      <c r="Z33" s="3" t="str">
        <f t="shared" si="60"/>
        <v xml:space="preserve"> </v>
      </c>
      <c r="AA33" s="3" t="str">
        <f t="shared" si="61"/>
        <v>m.t</v>
      </c>
      <c r="AB33" s="3" t="str">
        <f t="shared" si="62"/>
        <v xml:space="preserve"> </v>
      </c>
      <c r="AC33" s="90" t="str">
        <f t="shared" si="63"/>
        <v xml:space="preserve"> </v>
      </c>
      <c r="AD33" s="89" t="str">
        <f t="shared" si="43"/>
        <v xml:space="preserve"> </v>
      </c>
      <c r="AE33" s="3" t="str">
        <f t="shared" si="44"/>
        <v xml:space="preserve"> </v>
      </c>
      <c r="AF33" s="3" t="str">
        <f t="shared" si="45"/>
        <v xml:space="preserve"> </v>
      </c>
      <c r="AG33" s="3" t="str">
        <f t="shared" si="46"/>
        <v xml:space="preserve"> </v>
      </c>
      <c r="AH33" s="3" t="str">
        <f t="shared" si="47"/>
        <v>m.t</v>
      </c>
      <c r="AI33" s="3" t="str">
        <f t="shared" si="48"/>
        <v xml:space="preserve"> </v>
      </c>
      <c r="AJ33" s="90" t="str">
        <f t="shared" si="49"/>
        <v xml:space="preserve"> </v>
      </c>
      <c r="AK33" s="3" t="str">
        <f t="shared" si="8"/>
        <v>m.t</v>
      </c>
      <c r="AM33" s="89" t="str">
        <f t="shared" si="9"/>
        <v/>
      </c>
      <c r="AN33" s="89" t="str">
        <f t="shared" si="10"/>
        <v/>
      </c>
      <c r="AO33" s="3" t="str">
        <f t="shared" si="11"/>
        <v/>
      </c>
      <c r="AP33" s="3" t="str">
        <f t="shared" si="12"/>
        <v/>
      </c>
      <c r="AQ33" s="1" t="str">
        <f t="shared" si="13"/>
        <v/>
      </c>
      <c r="AR33" s="1" t="str">
        <f t="shared" si="14"/>
        <v/>
      </c>
      <c r="AS33" s="7" t="str">
        <f t="shared" si="15"/>
        <v/>
      </c>
      <c r="AT33" s="91">
        <f t="shared" si="16"/>
        <v>37.409252669039148</v>
      </c>
      <c r="DM33" s="145"/>
      <c r="DN33" s="146"/>
      <c r="DO33" s="145"/>
      <c r="DP33" s="146"/>
      <c r="DQ33" s="145"/>
      <c r="DR33" s="58"/>
      <c r="DS33" s="58"/>
      <c r="DT33" s="145"/>
      <c r="DU33" s="3">
        <v>2</v>
      </c>
      <c r="DX33" s="79"/>
      <c r="DY33" s="82"/>
      <c r="DZ33" s="80"/>
      <c r="EA33" s="82"/>
      <c r="EB33" s="81"/>
      <c r="EC33" s="81"/>
      <c r="ED33" s="83"/>
      <c r="EE33" s="80"/>
      <c r="EG33" s="84"/>
      <c r="EH33" s="3">
        <v>3</v>
      </c>
      <c r="EJ33" s="3" t="e">
        <f t="shared" si="1"/>
        <v>#N/A</v>
      </c>
      <c r="EK33" s="3">
        <f t="shared" si="27"/>
        <v>0</v>
      </c>
      <c r="EL33" s="84" t="str">
        <f t="shared" si="28"/>
        <v/>
      </c>
      <c r="EM33" s="89" t="e">
        <f t="shared" si="2"/>
        <v>#N/A</v>
      </c>
      <c r="EN33" s="3">
        <f t="shared" si="29"/>
        <v>0</v>
      </c>
      <c r="EO33" s="84" t="str">
        <f t="shared" si="30"/>
        <v/>
      </c>
      <c r="EP33" s="89" t="e">
        <f t="shared" si="3"/>
        <v>#N/A</v>
      </c>
      <c r="EQ33" s="3">
        <f t="shared" si="31"/>
        <v>0</v>
      </c>
      <c r="ER33" s="84" t="str">
        <f t="shared" si="32"/>
        <v/>
      </c>
    </row>
    <row r="34" spans="1:148" x14ac:dyDescent="0.25">
      <c r="A34" s="1">
        <f t="shared" si="4"/>
        <v>27</v>
      </c>
      <c r="B34" s="1">
        <v>27</v>
      </c>
      <c r="C34" s="31">
        <v>27</v>
      </c>
      <c r="D34" s="151"/>
      <c r="E34" s="152">
        <f t="shared" si="33"/>
        <v>1</v>
      </c>
      <c r="F34" s="153">
        <f t="shared" si="34"/>
        <v>57</v>
      </c>
      <c r="G34" s="154">
        <f t="shared" si="35"/>
        <v>5</v>
      </c>
      <c r="I34" s="3">
        <f t="shared" si="5"/>
        <v>0</v>
      </c>
      <c r="J34" s="3">
        <f t="shared" si="6"/>
        <v>0</v>
      </c>
      <c r="K34" s="3">
        <f t="shared" si="7"/>
        <v>0</v>
      </c>
      <c r="N34" s="144" t="str">
        <f t="shared" si="75"/>
        <v/>
      </c>
      <c r="O34" s="143"/>
      <c r="P34" s="98" t="str">
        <f t="shared" si="50"/>
        <v/>
      </c>
      <c r="Q34" s="3">
        <f t="shared" si="51"/>
        <v>7025</v>
      </c>
      <c r="R34" s="3">
        <f t="shared" si="52"/>
        <v>7025</v>
      </c>
      <c r="S34" s="96" t="str">
        <f t="shared" si="53"/>
        <v/>
      </c>
      <c r="T34" s="97" t="str">
        <f t="shared" si="54"/>
        <v/>
      </c>
      <c r="U34" s="98" t="str">
        <f t="shared" si="55"/>
        <v/>
      </c>
      <c r="W34" s="89" t="str">
        <f t="shared" si="57"/>
        <v xml:space="preserve"> </v>
      </c>
      <c r="X34" s="3" t="str">
        <f t="shared" si="58"/>
        <v xml:space="preserve"> </v>
      </c>
      <c r="Y34" s="3" t="str">
        <f t="shared" si="59"/>
        <v xml:space="preserve"> </v>
      </c>
      <c r="Z34" s="3" t="str">
        <f t="shared" si="60"/>
        <v xml:space="preserve"> </v>
      </c>
      <c r="AA34" s="3" t="str">
        <f t="shared" si="61"/>
        <v>m.t</v>
      </c>
      <c r="AB34" s="3" t="str">
        <f t="shared" si="62"/>
        <v xml:space="preserve"> </v>
      </c>
      <c r="AC34" s="90" t="str">
        <f t="shared" si="63"/>
        <v xml:space="preserve"> </v>
      </c>
      <c r="AE34" s="3" t="str">
        <f>IF(E34=E33," ",IF(F34&gt;=3600,INT(F34/3600)," "))</f>
        <v xml:space="preserve"> </v>
      </c>
      <c r="AM34" s="89" t="str">
        <f t="shared" si="9"/>
        <v/>
      </c>
      <c r="AN34" s="89" t="str">
        <f t="shared" si="10"/>
        <v/>
      </c>
      <c r="AO34" s="3" t="str">
        <f t="shared" si="11"/>
        <v/>
      </c>
      <c r="AP34" s="3" t="str">
        <f t="shared" si="12"/>
        <v/>
      </c>
      <c r="AQ34" s="1" t="str">
        <f t="shared" si="13"/>
        <v/>
      </c>
      <c r="AR34" s="1" t="str">
        <f t="shared" si="14"/>
        <v/>
      </c>
      <c r="AS34" s="7" t="str">
        <f t="shared" si="15"/>
        <v/>
      </c>
      <c r="AT34" s="91">
        <f t="shared" si="16"/>
        <v>37.409252669039148</v>
      </c>
      <c r="DM34" s="145"/>
      <c r="DN34" s="146"/>
      <c r="DO34" s="145"/>
      <c r="DP34" s="146"/>
      <c r="DQ34" s="145"/>
      <c r="DR34" s="58"/>
      <c r="DS34" s="58"/>
      <c r="DT34" s="145"/>
      <c r="DU34" s="3">
        <v>2</v>
      </c>
      <c r="DX34" s="79"/>
      <c r="DY34" s="82"/>
      <c r="DZ34" s="80"/>
      <c r="EA34" s="82"/>
      <c r="EB34" s="81"/>
      <c r="EC34" s="81"/>
      <c r="ED34" s="83"/>
      <c r="EE34" s="80"/>
      <c r="EG34" s="84"/>
      <c r="EH34" s="3">
        <v>3</v>
      </c>
      <c r="EJ34" s="3" t="e">
        <f t="shared" si="1"/>
        <v>#N/A</v>
      </c>
      <c r="EK34" s="3">
        <f t="shared" si="27"/>
        <v>0</v>
      </c>
      <c r="EL34" s="84" t="str">
        <f t="shared" si="28"/>
        <v/>
      </c>
      <c r="EM34" s="89" t="e">
        <f t="shared" si="2"/>
        <v>#N/A</v>
      </c>
      <c r="EN34" s="3">
        <f t="shared" si="29"/>
        <v>0</v>
      </c>
      <c r="EO34" s="84" t="str">
        <f t="shared" si="30"/>
        <v/>
      </c>
      <c r="EP34" s="89" t="e">
        <f t="shared" si="3"/>
        <v>#N/A</v>
      </c>
      <c r="EQ34" s="3">
        <f t="shared" si="31"/>
        <v>0</v>
      </c>
      <c r="ER34" s="84" t="str">
        <f t="shared" si="32"/>
        <v/>
      </c>
    </row>
    <row r="35" spans="1:148" x14ac:dyDescent="0.25">
      <c r="A35" s="1">
        <f t="shared" si="4"/>
        <v>28</v>
      </c>
      <c r="B35" s="1">
        <v>28</v>
      </c>
      <c r="C35" s="31">
        <v>28</v>
      </c>
      <c r="D35" s="151"/>
      <c r="E35" s="152">
        <f t="shared" si="33"/>
        <v>1</v>
      </c>
      <c r="F35" s="153">
        <f t="shared" si="34"/>
        <v>57</v>
      </c>
      <c r="G35" s="154">
        <f t="shared" si="35"/>
        <v>5</v>
      </c>
      <c r="I35" s="3">
        <f t="shared" si="5"/>
        <v>0</v>
      </c>
      <c r="J35" s="3">
        <f t="shared" si="6"/>
        <v>0</v>
      </c>
      <c r="K35" s="3">
        <f t="shared" si="7"/>
        <v>0</v>
      </c>
      <c r="N35" s="144" t="str">
        <f t="shared" si="75"/>
        <v/>
      </c>
      <c r="O35" s="143"/>
      <c r="P35" s="98" t="str">
        <f t="shared" si="50"/>
        <v/>
      </c>
      <c r="Q35" s="3">
        <f t="shared" si="51"/>
        <v>7025</v>
      </c>
      <c r="R35" s="3">
        <f t="shared" si="52"/>
        <v>7025</v>
      </c>
      <c r="S35" s="96" t="str">
        <f t="shared" si="53"/>
        <v/>
      </c>
      <c r="T35" s="97" t="str">
        <f t="shared" si="54"/>
        <v/>
      </c>
      <c r="U35" s="98" t="str">
        <f t="shared" si="55"/>
        <v/>
      </c>
      <c r="W35" s="89" t="str">
        <f t="shared" si="57"/>
        <v xml:space="preserve"> </v>
      </c>
      <c r="X35" s="3" t="str">
        <f t="shared" si="58"/>
        <v xml:space="preserve"> </v>
      </c>
      <c r="Y35" s="3" t="str">
        <f t="shared" si="59"/>
        <v xml:space="preserve"> </v>
      </c>
      <c r="Z35" s="3" t="str">
        <f t="shared" si="60"/>
        <v xml:space="preserve"> </v>
      </c>
      <c r="AA35" s="3" t="str">
        <f t="shared" si="61"/>
        <v>m.t</v>
      </c>
      <c r="AB35" s="3" t="str">
        <f t="shared" si="62"/>
        <v xml:space="preserve"> </v>
      </c>
      <c r="AC35" s="90" t="str">
        <f t="shared" si="63"/>
        <v xml:space="preserve"> </v>
      </c>
      <c r="AE35" s="3" t="str">
        <f>IF(E35=E34," ",IF(F35&gt;=3600,INT(F35/3600)," "))</f>
        <v xml:space="preserve"> </v>
      </c>
      <c r="AM35" s="89" t="str">
        <f t="shared" si="9"/>
        <v/>
      </c>
      <c r="AN35" s="89" t="str">
        <f t="shared" si="10"/>
        <v/>
      </c>
      <c r="AO35" s="3" t="str">
        <f t="shared" si="11"/>
        <v/>
      </c>
      <c r="AP35" s="3" t="str">
        <f t="shared" si="12"/>
        <v/>
      </c>
      <c r="AQ35" s="1" t="str">
        <f t="shared" si="13"/>
        <v/>
      </c>
      <c r="AR35" s="1" t="str">
        <f t="shared" si="14"/>
        <v/>
      </c>
      <c r="AS35" s="7" t="str">
        <f t="shared" si="15"/>
        <v/>
      </c>
      <c r="AT35" s="91">
        <f t="shared" si="16"/>
        <v>37.409252669039148</v>
      </c>
      <c r="DM35" s="145"/>
      <c r="DN35" s="146"/>
      <c r="DO35" s="145"/>
      <c r="DP35" s="146"/>
      <c r="DQ35" s="145"/>
      <c r="DR35" s="58"/>
      <c r="DS35" s="58"/>
      <c r="DT35" s="145"/>
      <c r="DU35" s="3">
        <v>2</v>
      </c>
      <c r="DX35" s="79"/>
      <c r="DY35" s="82"/>
      <c r="DZ35" s="80"/>
      <c r="EA35" s="82"/>
      <c r="EB35" s="81"/>
      <c r="EC35" s="81"/>
      <c r="ED35" s="83"/>
      <c r="EE35" s="80"/>
      <c r="EG35" s="84"/>
      <c r="EH35" s="3">
        <v>3</v>
      </c>
      <c r="EJ35" s="3" t="e">
        <f t="shared" si="1"/>
        <v>#N/A</v>
      </c>
      <c r="EK35" s="3">
        <f t="shared" si="27"/>
        <v>0</v>
      </c>
      <c r="EL35" s="84" t="str">
        <f t="shared" si="28"/>
        <v/>
      </c>
      <c r="EM35" s="89" t="e">
        <f t="shared" si="2"/>
        <v>#N/A</v>
      </c>
      <c r="EN35" s="3">
        <f t="shared" si="29"/>
        <v>0</v>
      </c>
      <c r="EO35" s="84" t="str">
        <f t="shared" si="30"/>
        <v/>
      </c>
      <c r="EP35" s="89" t="e">
        <f t="shared" si="3"/>
        <v>#N/A</v>
      </c>
      <c r="EQ35" s="3">
        <f t="shared" si="31"/>
        <v>0</v>
      </c>
      <c r="ER35" s="84" t="str">
        <f t="shared" si="32"/>
        <v/>
      </c>
    </row>
    <row r="36" spans="1:148" x14ac:dyDescent="0.25">
      <c r="A36" s="1">
        <f t="shared" si="4"/>
        <v>29</v>
      </c>
      <c r="B36" s="1">
        <v>29</v>
      </c>
      <c r="C36" s="31">
        <v>29</v>
      </c>
      <c r="D36" s="151"/>
      <c r="E36" s="152">
        <f t="shared" si="33"/>
        <v>1</v>
      </c>
      <c r="F36" s="153">
        <f t="shared" si="34"/>
        <v>57</v>
      </c>
      <c r="G36" s="154">
        <f t="shared" si="35"/>
        <v>5</v>
      </c>
      <c r="I36" s="3">
        <f t="shared" si="5"/>
        <v>0</v>
      </c>
      <c r="J36" s="3">
        <f t="shared" si="6"/>
        <v>0</v>
      </c>
      <c r="K36" s="3">
        <f t="shared" si="7"/>
        <v>0</v>
      </c>
      <c r="N36" s="144" t="str">
        <f t="shared" si="75"/>
        <v/>
      </c>
      <c r="O36" s="143"/>
      <c r="P36" s="98" t="str">
        <f t="shared" si="50"/>
        <v/>
      </c>
      <c r="Q36" s="3">
        <f t="shared" si="51"/>
        <v>7025</v>
      </c>
      <c r="R36" s="3">
        <f t="shared" si="52"/>
        <v>7025</v>
      </c>
      <c r="S36" s="96" t="str">
        <f t="shared" si="53"/>
        <v/>
      </c>
      <c r="T36" s="97" t="str">
        <f t="shared" si="54"/>
        <v/>
      </c>
      <c r="U36" s="98" t="str">
        <f t="shared" si="55"/>
        <v/>
      </c>
      <c r="W36" s="89" t="str">
        <f t="shared" si="57"/>
        <v xml:space="preserve"> </v>
      </c>
      <c r="X36" s="3" t="str">
        <f t="shared" si="58"/>
        <v xml:space="preserve"> </v>
      </c>
      <c r="Y36" s="3" t="str">
        <f t="shared" si="59"/>
        <v xml:space="preserve"> </v>
      </c>
      <c r="Z36" s="3" t="str">
        <f t="shared" si="60"/>
        <v xml:space="preserve"> </v>
      </c>
      <c r="AA36" s="3" t="str">
        <f t="shared" si="61"/>
        <v>m.t</v>
      </c>
      <c r="AB36" s="3" t="str">
        <f t="shared" si="62"/>
        <v xml:space="preserve"> </v>
      </c>
      <c r="AC36" s="90" t="str">
        <f t="shared" si="63"/>
        <v xml:space="preserve"> </v>
      </c>
      <c r="AE36" s="3" t="str">
        <f>IF(E36=E35," ",IF(F36&gt;=3600,INT(F36/3600)," "))</f>
        <v xml:space="preserve"> </v>
      </c>
      <c r="AM36" s="89" t="str">
        <f t="shared" si="9"/>
        <v/>
      </c>
      <c r="AN36" s="89" t="str">
        <f t="shared" si="10"/>
        <v/>
      </c>
      <c r="AO36" s="3" t="str">
        <f t="shared" si="11"/>
        <v/>
      </c>
      <c r="AP36" s="3" t="str">
        <f t="shared" si="12"/>
        <v/>
      </c>
      <c r="AQ36" s="1" t="str">
        <f t="shared" si="13"/>
        <v/>
      </c>
      <c r="AR36" s="1" t="str">
        <f t="shared" si="14"/>
        <v/>
      </c>
      <c r="AS36" s="7" t="str">
        <f t="shared" si="15"/>
        <v/>
      </c>
      <c r="AT36" s="91">
        <f t="shared" si="16"/>
        <v>37.409252669039148</v>
      </c>
      <c r="DM36" s="145"/>
      <c r="DN36" s="146"/>
      <c r="DO36" s="145"/>
      <c r="DP36" s="146"/>
      <c r="DQ36" s="145"/>
      <c r="DR36" s="58"/>
      <c r="DS36" s="58"/>
      <c r="DT36" s="145"/>
      <c r="DU36" s="3">
        <v>2</v>
      </c>
      <c r="DX36" s="79"/>
      <c r="DY36" s="82"/>
      <c r="DZ36" s="80"/>
      <c r="EA36" s="82"/>
      <c r="EB36" s="81"/>
      <c r="EC36" s="81"/>
      <c r="ED36" s="83"/>
      <c r="EE36" s="80"/>
      <c r="EG36" s="84"/>
      <c r="EH36" s="3">
        <v>3</v>
      </c>
      <c r="EJ36" s="3" t="e">
        <f t="shared" si="1"/>
        <v>#N/A</v>
      </c>
      <c r="EK36" s="3">
        <f t="shared" si="27"/>
        <v>0</v>
      </c>
      <c r="EL36" s="84" t="str">
        <f t="shared" si="28"/>
        <v/>
      </c>
      <c r="EM36" s="89" t="e">
        <f t="shared" si="2"/>
        <v>#N/A</v>
      </c>
      <c r="EN36" s="3">
        <f t="shared" si="29"/>
        <v>0</v>
      </c>
      <c r="EO36" s="84" t="str">
        <f t="shared" si="30"/>
        <v/>
      </c>
      <c r="EP36" s="89" t="e">
        <f t="shared" si="3"/>
        <v>#N/A</v>
      </c>
      <c r="EQ36" s="3">
        <f t="shared" si="31"/>
        <v>0</v>
      </c>
      <c r="ER36" s="84" t="str">
        <f t="shared" si="32"/>
        <v/>
      </c>
    </row>
    <row r="37" spans="1:148" x14ac:dyDescent="0.25">
      <c r="A37" s="1">
        <f t="shared" si="4"/>
        <v>30</v>
      </c>
      <c r="B37" s="1">
        <v>30</v>
      </c>
      <c r="C37" s="31">
        <v>30</v>
      </c>
      <c r="D37" s="151"/>
      <c r="E37" s="152">
        <f t="shared" si="33"/>
        <v>1</v>
      </c>
      <c r="F37" s="153">
        <f t="shared" si="34"/>
        <v>57</v>
      </c>
      <c r="G37" s="154">
        <f t="shared" si="35"/>
        <v>5</v>
      </c>
      <c r="I37" s="3">
        <f t="shared" si="5"/>
        <v>0</v>
      </c>
      <c r="J37" s="3">
        <f t="shared" si="6"/>
        <v>0</v>
      </c>
      <c r="K37" s="3">
        <f t="shared" si="7"/>
        <v>0</v>
      </c>
      <c r="N37" s="144" t="str">
        <f t="shared" si="75"/>
        <v/>
      </c>
      <c r="O37" s="143"/>
      <c r="P37" s="98" t="str">
        <f t="shared" si="50"/>
        <v/>
      </c>
      <c r="Q37" s="3">
        <f t="shared" si="51"/>
        <v>7025</v>
      </c>
      <c r="R37" s="3">
        <f t="shared" si="52"/>
        <v>7025</v>
      </c>
      <c r="S37" s="96" t="str">
        <f t="shared" si="53"/>
        <v/>
      </c>
      <c r="T37" s="97" t="str">
        <f t="shared" si="54"/>
        <v/>
      </c>
      <c r="U37" s="98" t="str">
        <f t="shared" si="55"/>
        <v/>
      </c>
      <c r="W37" s="89" t="str">
        <f t="shared" si="57"/>
        <v xml:space="preserve"> </v>
      </c>
      <c r="X37" s="3" t="str">
        <f t="shared" si="58"/>
        <v xml:space="preserve"> </v>
      </c>
      <c r="Y37" s="3" t="str">
        <f t="shared" si="59"/>
        <v xml:space="preserve"> </v>
      </c>
      <c r="Z37" s="3" t="str">
        <f t="shared" si="60"/>
        <v xml:space="preserve"> </v>
      </c>
      <c r="AA37" s="3" t="str">
        <f t="shared" si="61"/>
        <v>m.t</v>
      </c>
      <c r="AB37" s="3" t="str">
        <f t="shared" si="62"/>
        <v xml:space="preserve"> </v>
      </c>
      <c r="AC37" s="90" t="str">
        <f t="shared" si="63"/>
        <v xml:space="preserve"> </v>
      </c>
      <c r="AM37" s="89" t="str">
        <f t="shared" si="9"/>
        <v/>
      </c>
      <c r="AN37" s="89" t="str">
        <f t="shared" si="10"/>
        <v/>
      </c>
      <c r="AO37" s="3" t="str">
        <f t="shared" si="11"/>
        <v/>
      </c>
      <c r="AP37" s="3" t="str">
        <f t="shared" si="12"/>
        <v/>
      </c>
      <c r="AQ37" s="1" t="str">
        <f t="shared" si="13"/>
        <v/>
      </c>
      <c r="AR37" s="1" t="str">
        <f t="shared" si="14"/>
        <v/>
      </c>
      <c r="AS37" s="7" t="str">
        <f t="shared" si="15"/>
        <v/>
      </c>
      <c r="AT37" s="91">
        <f t="shared" si="16"/>
        <v>37.409252669039148</v>
      </c>
      <c r="DM37" s="145"/>
      <c r="DN37" s="146"/>
      <c r="DO37" s="145"/>
      <c r="DP37" s="146"/>
      <c r="DQ37" s="145"/>
      <c r="DR37" s="58"/>
      <c r="DS37" s="58"/>
      <c r="DT37" s="145"/>
      <c r="DU37" s="3">
        <v>2</v>
      </c>
      <c r="DX37" s="79"/>
      <c r="DY37" s="82"/>
      <c r="DZ37" s="80"/>
      <c r="EA37" s="82"/>
      <c r="EB37" s="81"/>
      <c r="EC37" s="81"/>
      <c r="ED37" s="83"/>
      <c r="EE37" s="80"/>
      <c r="EG37" s="84"/>
      <c r="EH37" s="3">
        <v>3</v>
      </c>
      <c r="EJ37" s="3" t="e">
        <f t="shared" si="1"/>
        <v>#N/A</v>
      </c>
      <c r="EK37" s="3">
        <f t="shared" si="27"/>
        <v>0</v>
      </c>
      <c r="EL37" s="84" t="str">
        <f t="shared" si="28"/>
        <v/>
      </c>
      <c r="EM37" s="89" t="e">
        <f t="shared" si="2"/>
        <v>#N/A</v>
      </c>
      <c r="EN37" s="3">
        <f t="shared" si="29"/>
        <v>0</v>
      </c>
      <c r="EO37" s="84" t="str">
        <f t="shared" si="30"/>
        <v/>
      </c>
      <c r="EP37" s="89" t="e">
        <f t="shared" si="3"/>
        <v>#N/A</v>
      </c>
      <c r="EQ37" s="3">
        <f t="shared" si="31"/>
        <v>0</v>
      </c>
      <c r="ER37" s="84" t="str">
        <f t="shared" si="32"/>
        <v/>
      </c>
    </row>
    <row r="38" spans="1:148" ht="15.75" x14ac:dyDescent="0.25">
      <c r="A38" s="1">
        <f t="shared" si="4"/>
        <v>31</v>
      </c>
      <c r="B38" s="1">
        <v>31</v>
      </c>
      <c r="C38" s="31">
        <v>31</v>
      </c>
      <c r="D38" s="151"/>
      <c r="E38" s="152">
        <f t="shared" si="33"/>
        <v>1</v>
      </c>
      <c r="F38" s="153">
        <f t="shared" si="34"/>
        <v>57</v>
      </c>
      <c r="G38" s="154">
        <f t="shared" si="35"/>
        <v>5</v>
      </c>
      <c r="I38" s="3">
        <f t="shared" si="5"/>
        <v>0</v>
      </c>
      <c r="J38" s="3">
        <f t="shared" si="6"/>
        <v>0</v>
      </c>
      <c r="K38" s="3">
        <f t="shared" si="7"/>
        <v>0</v>
      </c>
      <c r="N38" s="144" t="str">
        <f t="shared" si="75"/>
        <v/>
      </c>
      <c r="O38" s="143"/>
      <c r="P38" s="98" t="str">
        <f t="shared" si="50"/>
        <v/>
      </c>
      <c r="Q38" s="3">
        <f t="shared" si="51"/>
        <v>7025</v>
      </c>
      <c r="R38" s="3">
        <f t="shared" si="52"/>
        <v>7025</v>
      </c>
      <c r="S38" s="96" t="str">
        <f t="shared" si="53"/>
        <v/>
      </c>
      <c r="T38" s="97" t="str">
        <f t="shared" si="54"/>
        <v/>
      </c>
      <c r="U38" s="98" t="str">
        <f t="shared" si="55"/>
        <v/>
      </c>
      <c r="W38" s="89" t="str">
        <f t="shared" si="57"/>
        <v xml:space="preserve"> </v>
      </c>
      <c r="X38" s="3" t="str">
        <f t="shared" si="58"/>
        <v xml:space="preserve"> </v>
      </c>
      <c r="Y38" s="3" t="str">
        <f t="shared" si="59"/>
        <v xml:space="preserve"> </v>
      </c>
      <c r="Z38" s="3" t="str">
        <f t="shared" si="60"/>
        <v xml:space="preserve"> </v>
      </c>
      <c r="AA38" s="3" t="str">
        <f t="shared" si="61"/>
        <v>m.t</v>
      </c>
      <c r="AB38" s="3" t="str">
        <f t="shared" si="62"/>
        <v xml:space="preserve"> </v>
      </c>
      <c r="AC38" s="90" t="str">
        <f t="shared" si="63"/>
        <v xml:space="preserve"> </v>
      </c>
      <c r="AM38" s="89" t="str">
        <f t="shared" si="9"/>
        <v/>
      </c>
      <c r="AN38" s="89" t="str">
        <f t="shared" si="10"/>
        <v/>
      </c>
      <c r="AO38" s="3" t="str">
        <f t="shared" si="11"/>
        <v/>
      </c>
      <c r="AP38" s="3" t="str">
        <f t="shared" si="12"/>
        <v/>
      </c>
      <c r="AQ38" s="1" t="str">
        <f t="shared" si="13"/>
        <v/>
      </c>
      <c r="AR38" s="1" t="str">
        <f t="shared" si="14"/>
        <v/>
      </c>
      <c r="AS38" s="7" t="str">
        <f t="shared" si="15"/>
        <v/>
      </c>
      <c r="AT38" s="91">
        <f t="shared" si="16"/>
        <v>37.409252669039148</v>
      </c>
      <c r="AV38" s="157">
        <f>IF(COUNTIF(Ndoss,CN38),CN38,IF(COUNTIF(abandon,CN38),"AB",IF(COUNTIF(Npartant,CN38),"NP",IF((CN38=" ")," ","NC"))))</f>
        <v>1</v>
      </c>
      <c r="AW38" s="158">
        <f t="shared" ref="AW38:AW57" si="76">IF(COUNTIF(Ndoss,CO38),CO38,IF(COUNTIF(abandon,CO38),"AB",IF(COUNTIF(Npartant,CO38),"NP",IF((CO38=" ")," ","NC"))))</f>
        <v>2</v>
      </c>
      <c r="AX38" s="158">
        <f t="shared" ref="AX38:AX57" si="77">IF(COUNTIF(Ndoss,CP38),CP38,IF(COUNTIF(abandon,CP38),"AB",IF(COUNTIF(Npartant,CP38),"NP",IF((CP38=" ")," ","NC"))))</f>
        <v>3</v>
      </c>
      <c r="AY38" s="158">
        <f t="shared" ref="AY38:AY57" si="78">IF(COUNTIF(Ndoss,CQ38),CQ38,IF(COUNTIF(abandon,CQ38),"AB",IF(COUNTIF(Npartant,CQ38),"NP",IF((CQ38=" ")," ","NC"))))</f>
        <v>4</v>
      </c>
      <c r="AZ38" s="158">
        <f t="shared" ref="AZ38:AZ57" si="79">IF(COUNTIF(Ndoss,CR38),CR38,IF(COUNTIF(abandon,CR38),"AB",IF(COUNTIF(Npartant,CR38),"NP",IF((CR38=" ")," ","NC"))))</f>
        <v>5</v>
      </c>
      <c r="BA38" s="158">
        <f t="shared" ref="BA38:BA57" si="80">IF(COUNTIF(Ndoss,CS38),CS38,IF(COUNTIF(abandon,CS38),"AB",IF(COUNTIF(Npartant,CS38),"NP",IF((CS38=" ")," ","NC"))))</f>
        <v>6</v>
      </c>
      <c r="BB38" s="158">
        <f t="shared" ref="BB38:BB57" si="81">IF(COUNTIF(Ndoss,CT38),CT38,IF(COUNTIF(abandon,CT38),"AB",IF(COUNTIF(Npartant,CT38),"NP",IF((CT38=" ")," ","NC"))))</f>
        <v>7</v>
      </c>
      <c r="BC38" s="158">
        <f t="shared" ref="BC38:BC57" si="82">IF(COUNTIF(Ndoss,CU38),CU38,IF(COUNTIF(abandon,CU38),"AB",IF(COUNTIF(Npartant,CU38),"NP",IF((CU38=" ")," ","NC"))))</f>
        <v>8</v>
      </c>
      <c r="BD38" s="158" t="str">
        <f>IF(COUNTIF(Ndoss,CV38),CV38,IF(COUNTIF(abandon,CV38),"AB",IF(COUNTIF(Npartant,CV38),"NP",IF((CV38=" ")," ","NC"))))</f>
        <v>NP</v>
      </c>
      <c r="BE38" s="159">
        <f t="shared" ref="BE38:BE57" si="83">IF(COUNTIF(Ndoss,CW38),CW38,IF(COUNTIF(abandon,CW38),"AB",IF(COUNTIF(Npartant,CW38),"NP",IF((CW38=" ")," ","NC"))))</f>
        <v>10</v>
      </c>
      <c r="BF38" s="129"/>
      <c r="BG38" s="123" t="s">
        <v>120</v>
      </c>
      <c r="BH38" s="124" t="s">
        <v>120</v>
      </c>
      <c r="BI38" s="124" t="s">
        <v>120</v>
      </c>
      <c r="BJ38" s="124" t="s">
        <v>120</v>
      </c>
      <c r="BK38" s="124" t="s">
        <v>120</v>
      </c>
      <c r="BL38" s="124" t="s">
        <v>120</v>
      </c>
      <c r="BM38" s="124" t="s">
        <v>120</v>
      </c>
      <c r="BN38" s="124" t="s">
        <v>120</v>
      </c>
      <c r="BO38" s="124" t="s">
        <v>120</v>
      </c>
      <c r="BP38" s="124" t="s">
        <v>120</v>
      </c>
      <c r="BQ38" s="125"/>
      <c r="BR38" s="124" t="s">
        <v>122</v>
      </c>
      <c r="BS38" s="124" t="s">
        <v>122</v>
      </c>
      <c r="BT38" s="124" t="s">
        <v>122</v>
      </c>
      <c r="BU38" s="124" t="s">
        <v>122</v>
      </c>
      <c r="BV38" s="124" t="s">
        <v>122</v>
      </c>
      <c r="BW38" s="124" t="s">
        <v>122</v>
      </c>
      <c r="BX38" s="124" t="s">
        <v>122</v>
      </c>
      <c r="BY38" s="124" t="s">
        <v>122</v>
      </c>
      <c r="BZ38" s="124" t="s">
        <v>122</v>
      </c>
      <c r="CA38" s="124" t="s">
        <v>122</v>
      </c>
      <c r="CC38" s="124" t="s">
        <v>121</v>
      </c>
      <c r="CD38" s="124" t="s">
        <v>121</v>
      </c>
      <c r="CE38" s="124" t="s">
        <v>121</v>
      </c>
      <c r="CF38" s="124" t="s">
        <v>121</v>
      </c>
      <c r="CG38" s="124" t="s">
        <v>121</v>
      </c>
      <c r="CH38" s="124" t="s">
        <v>121</v>
      </c>
      <c r="CI38" s="124" t="s">
        <v>121</v>
      </c>
      <c r="CJ38" s="124" t="s">
        <v>121</v>
      </c>
      <c r="CK38" s="124" t="s">
        <v>121</v>
      </c>
      <c r="CL38" s="124" t="s">
        <v>121</v>
      </c>
      <c r="CN38" s="126">
        <f>IF(COUNTIF(Emargement!$M$8:$M$207,CY38),CY38," ")</f>
        <v>1</v>
      </c>
      <c r="CO38" s="126">
        <f>IF(COUNTIF(Emargement!$M$8:$M$207,CZ38),CZ38," ")</f>
        <v>2</v>
      </c>
      <c r="CP38" s="126">
        <f>IF(COUNTIF(Emargement!$M$8:$M$207,DA38),DA38," ")</f>
        <v>3</v>
      </c>
      <c r="CQ38" s="126">
        <f>IF(COUNTIF(Emargement!$M$8:$M$207,DB38),DB38," ")</f>
        <v>4</v>
      </c>
      <c r="CR38" s="126">
        <f>IF(COUNTIF(Emargement!$M$8:$M$207,DC38),DC38," ")</f>
        <v>5</v>
      </c>
      <c r="CS38" s="126">
        <f>IF(COUNTIF(Emargement!$M$8:$M$207,DD38),DD38," ")</f>
        <v>6</v>
      </c>
      <c r="CT38" s="126">
        <f>IF(COUNTIF(Emargement!$M$8:$M$207,DE38),DE38," ")</f>
        <v>7</v>
      </c>
      <c r="CU38" s="126">
        <f>IF(COUNTIF(Emargement!$M$8:$M$207,DF38),DF38," ")</f>
        <v>8</v>
      </c>
      <c r="CV38" s="126">
        <f>IF(COUNTIF(Emargement!$M$8:$M$207,DG38),DG38," ")</f>
        <v>9</v>
      </c>
      <c r="CW38" s="126">
        <f>IF(COUNTIF(Emargement!$M$8:$M$207,DH38),DH38," ")</f>
        <v>10</v>
      </c>
      <c r="CY38" s="3">
        <v>1</v>
      </c>
      <c r="CZ38" s="3">
        <v>2</v>
      </c>
      <c r="DA38" s="3">
        <v>3</v>
      </c>
      <c r="DB38" s="3">
        <v>4</v>
      </c>
      <c r="DC38" s="3">
        <v>5</v>
      </c>
      <c r="DD38" s="3">
        <v>6</v>
      </c>
      <c r="DE38" s="3">
        <v>7</v>
      </c>
      <c r="DF38" s="3">
        <v>8</v>
      </c>
      <c r="DG38" s="3">
        <v>9</v>
      </c>
      <c r="DH38" s="3">
        <v>10</v>
      </c>
      <c r="DM38" s="145"/>
      <c r="DN38" s="146"/>
      <c r="DO38" s="145"/>
      <c r="DP38" s="146"/>
      <c r="DQ38" s="145"/>
      <c r="DR38" s="58"/>
      <c r="DS38" s="58"/>
      <c r="DT38" s="145"/>
      <c r="DU38" s="3">
        <v>2</v>
      </c>
      <c r="DX38" s="79"/>
      <c r="DY38" s="82"/>
      <c r="DZ38" s="80"/>
      <c r="EA38" s="82"/>
      <c r="EB38" s="81"/>
      <c r="EC38" s="81"/>
      <c r="ED38" s="83"/>
      <c r="EE38" s="80"/>
      <c r="EG38" s="84"/>
      <c r="EH38" s="3">
        <v>3</v>
      </c>
      <c r="EJ38" s="3" t="e">
        <f t="shared" si="1"/>
        <v>#N/A</v>
      </c>
      <c r="EK38" s="3">
        <f t="shared" si="27"/>
        <v>0</v>
      </c>
      <c r="EL38" s="84" t="str">
        <f t="shared" si="28"/>
        <v/>
      </c>
      <c r="EM38" s="89" t="e">
        <f t="shared" si="2"/>
        <v>#N/A</v>
      </c>
      <c r="EN38" s="3">
        <f t="shared" si="29"/>
        <v>0</v>
      </c>
      <c r="EO38" s="84" t="str">
        <f t="shared" si="30"/>
        <v/>
      </c>
      <c r="EP38" s="89" t="e">
        <f t="shared" si="3"/>
        <v>#N/A</v>
      </c>
      <c r="EQ38" s="3">
        <f t="shared" si="31"/>
        <v>0</v>
      </c>
      <c r="ER38" s="84" t="str">
        <f t="shared" si="32"/>
        <v/>
      </c>
    </row>
    <row r="39" spans="1:148" ht="15.75" x14ac:dyDescent="0.25">
      <c r="A39" s="1">
        <f t="shared" si="4"/>
        <v>32</v>
      </c>
      <c r="B39" s="1">
        <v>32</v>
      </c>
      <c r="C39" s="31">
        <v>32</v>
      </c>
      <c r="D39" s="151"/>
      <c r="E39" s="152">
        <f t="shared" si="33"/>
        <v>1</v>
      </c>
      <c r="F39" s="153">
        <f t="shared" si="34"/>
        <v>57</v>
      </c>
      <c r="G39" s="154">
        <f t="shared" si="35"/>
        <v>5</v>
      </c>
      <c r="I39" s="3">
        <f t="shared" si="5"/>
        <v>0</v>
      </c>
      <c r="J39" s="3">
        <f t="shared" si="6"/>
        <v>0</v>
      </c>
      <c r="K39" s="3">
        <f t="shared" si="7"/>
        <v>0</v>
      </c>
      <c r="N39" s="144" t="str">
        <f t="shared" si="75"/>
        <v/>
      </c>
      <c r="O39" s="143"/>
      <c r="P39" s="98" t="str">
        <f t="shared" si="50"/>
        <v/>
      </c>
      <c r="Q39" s="3">
        <f t="shared" si="51"/>
        <v>7025</v>
      </c>
      <c r="R39" s="3">
        <f t="shared" si="52"/>
        <v>7025</v>
      </c>
      <c r="S39" s="96" t="str">
        <f t="shared" si="53"/>
        <v/>
      </c>
      <c r="T39" s="97" t="str">
        <f t="shared" si="54"/>
        <v/>
      </c>
      <c r="U39" s="98" t="str">
        <f t="shared" si="55"/>
        <v/>
      </c>
      <c r="W39" s="89" t="str">
        <f t="shared" si="57"/>
        <v xml:space="preserve"> </v>
      </c>
      <c r="X39" s="3" t="str">
        <f t="shared" si="58"/>
        <v xml:space="preserve"> </v>
      </c>
      <c r="Y39" s="3" t="str">
        <f t="shared" si="59"/>
        <v xml:space="preserve"> </v>
      </c>
      <c r="Z39" s="3" t="str">
        <f t="shared" si="60"/>
        <v xml:space="preserve"> </v>
      </c>
      <c r="AA39" s="3" t="str">
        <f t="shared" si="61"/>
        <v>m.t</v>
      </c>
      <c r="AB39" s="3" t="str">
        <f t="shared" si="62"/>
        <v xml:space="preserve"> </v>
      </c>
      <c r="AC39" s="90" t="str">
        <f t="shared" si="63"/>
        <v xml:space="preserve"> </v>
      </c>
      <c r="AM39" s="89" t="str">
        <f t="shared" si="9"/>
        <v/>
      </c>
      <c r="AN39" s="89" t="str">
        <f t="shared" si="10"/>
        <v/>
      </c>
      <c r="AO39" s="3" t="str">
        <f t="shared" si="11"/>
        <v/>
      </c>
      <c r="AP39" s="3" t="str">
        <f t="shared" si="12"/>
        <v/>
      </c>
      <c r="AQ39" s="1" t="str">
        <f t="shared" si="13"/>
        <v/>
      </c>
      <c r="AR39" s="1" t="str">
        <f t="shared" si="14"/>
        <v/>
      </c>
      <c r="AS39" s="7" t="str">
        <f t="shared" si="15"/>
        <v/>
      </c>
      <c r="AT39" s="91">
        <f t="shared" si="16"/>
        <v>37.409252669039148</v>
      </c>
      <c r="AV39" s="160">
        <f t="shared" ref="AV39:AV57" si="84">IF(COUNTIF(Ndoss,CN39),CN39,IF(COUNTIF(abandon,CN39),"AB",IF(COUNTIF(Npartant,CN39),"NP",IF((CN39=" ")," ","NC"))))</f>
        <v>11</v>
      </c>
      <c r="AW39" s="138">
        <f t="shared" si="76"/>
        <v>12</v>
      </c>
      <c r="AX39" s="138">
        <f t="shared" si="77"/>
        <v>13</v>
      </c>
      <c r="AY39" s="138">
        <f t="shared" si="78"/>
        <v>14</v>
      </c>
      <c r="AZ39" s="138">
        <f t="shared" si="79"/>
        <v>15</v>
      </c>
      <c r="BA39" s="138">
        <f t="shared" si="80"/>
        <v>16</v>
      </c>
      <c r="BB39" s="138">
        <f t="shared" si="81"/>
        <v>17</v>
      </c>
      <c r="BC39" s="138">
        <f t="shared" si="82"/>
        <v>18</v>
      </c>
      <c r="BD39" s="138">
        <f t="shared" ref="BD39:BD57" si="85">IF(COUNTIF(Ndoss,CV39),CV39,IF(COUNTIF(abandon,CV39),"AB",IF(COUNTIF(Npartant,CV39),"NP",IF((CV39=" ")," ","NC"))))</f>
        <v>19</v>
      </c>
      <c r="BE39" s="161">
        <f t="shared" si="83"/>
        <v>20</v>
      </c>
      <c r="BF39" s="129"/>
      <c r="BG39" s="123" t="s">
        <v>120</v>
      </c>
      <c r="BH39" s="124" t="s">
        <v>120</v>
      </c>
      <c r="BI39" s="124" t="s">
        <v>120</v>
      </c>
      <c r="BJ39" s="124" t="s">
        <v>120</v>
      </c>
      <c r="BK39" s="124" t="s">
        <v>120</v>
      </c>
      <c r="BL39" s="124" t="s">
        <v>120</v>
      </c>
      <c r="BM39" s="124" t="s">
        <v>120</v>
      </c>
      <c r="BN39" s="124" t="s">
        <v>120</v>
      </c>
      <c r="BO39" s="124" t="s">
        <v>120</v>
      </c>
      <c r="BP39" s="124" t="s">
        <v>120</v>
      </c>
      <c r="BQ39" s="125"/>
      <c r="BR39" s="124" t="s">
        <v>122</v>
      </c>
      <c r="BS39" s="124" t="s">
        <v>122</v>
      </c>
      <c r="BT39" s="124" t="s">
        <v>122</v>
      </c>
      <c r="BU39" s="124" t="s">
        <v>122</v>
      </c>
      <c r="BV39" s="124" t="s">
        <v>122</v>
      </c>
      <c r="BW39" s="124" t="s">
        <v>122</v>
      </c>
      <c r="BX39" s="124" t="s">
        <v>122</v>
      </c>
      <c r="BY39" s="124" t="s">
        <v>122</v>
      </c>
      <c r="BZ39" s="124" t="s">
        <v>122</v>
      </c>
      <c r="CA39" s="124" t="s">
        <v>122</v>
      </c>
      <c r="CC39" s="124" t="s">
        <v>121</v>
      </c>
      <c r="CD39" s="124" t="s">
        <v>121</v>
      </c>
      <c r="CE39" s="124" t="s">
        <v>121</v>
      </c>
      <c r="CF39" s="124" t="s">
        <v>121</v>
      </c>
      <c r="CG39" s="124" t="s">
        <v>121</v>
      </c>
      <c r="CH39" s="124" t="s">
        <v>121</v>
      </c>
      <c r="CI39" s="124" t="s">
        <v>121</v>
      </c>
      <c r="CJ39" s="124" t="s">
        <v>121</v>
      </c>
      <c r="CK39" s="124" t="s">
        <v>121</v>
      </c>
      <c r="CL39" s="124" t="s">
        <v>121</v>
      </c>
      <c r="CN39" s="126">
        <f>IF(COUNTIF(Emargement!$M$8:$M$207,CY39),CY39," ")</f>
        <v>11</v>
      </c>
      <c r="CO39" s="126">
        <f>IF(COUNTIF(Emargement!$M$8:$M$207,CZ39),CZ39," ")</f>
        <v>12</v>
      </c>
      <c r="CP39" s="126">
        <f>IF(COUNTIF(Emargement!$M$8:$M$207,DA39),DA39," ")</f>
        <v>13</v>
      </c>
      <c r="CQ39" s="126">
        <f>IF(COUNTIF(Emargement!$M$8:$M$207,DB39),DB39," ")</f>
        <v>14</v>
      </c>
      <c r="CR39" s="126">
        <f>IF(COUNTIF(Emargement!$M$8:$M$207,DC39),DC39," ")</f>
        <v>15</v>
      </c>
      <c r="CS39" s="126">
        <f>IF(COUNTIF(Emargement!$M$8:$M$207,DD39),DD39," ")</f>
        <v>16</v>
      </c>
      <c r="CT39" s="126">
        <f>IF(COUNTIF(Emargement!$M$8:$M$207,DE39),DE39," ")</f>
        <v>17</v>
      </c>
      <c r="CU39" s="126">
        <f>IF(COUNTIF(Emargement!$M$8:$M$207,DF39),DF39," ")</f>
        <v>18</v>
      </c>
      <c r="CV39" s="126">
        <f>IF(COUNTIF(Emargement!$M$8:$M$207,DG39),DG39," ")</f>
        <v>19</v>
      </c>
      <c r="CW39" s="126">
        <f>IF(COUNTIF(Emargement!$M$8:$M$207,DH39),DH39," ")</f>
        <v>20</v>
      </c>
      <c r="CY39" s="3">
        <v>11</v>
      </c>
      <c r="CZ39" s="3">
        <v>12</v>
      </c>
      <c r="DA39" s="3">
        <v>13</v>
      </c>
      <c r="DB39" s="3">
        <v>14</v>
      </c>
      <c r="DC39" s="3">
        <v>15</v>
      </c>
      <c r="DD39" s="3">
        <v>16</v>
      </c>
      <c r="DE39" s="3">
        <v>17</v>
      </c>
      <c r="DF39" s="3">
        <v>18</v>
      </c>
      <c r="DG39" s="3">
        <v>19</v>
      </c>
      <c r="DH39" s="3">
        <v>20</v>
      </c>
      <c r="DJ39" s="223" t="s">
        <v>135</v>
      </c>
      <c r="DK39" s="137" t="s">
        <v>133</v>
      </c>
      <c r="DM39" s="145"/>
      <c r="DN39" s="146"/>
      <c r="DO39" s="145"/>
      <c r="DP39" s="146"/>
      <c r="DQ39" s="145"/>
      <c r="DR39" s="58"/>
      <c r="DS39" s="58"/>
      <c r="DT39" s="145"/>
      <c r="DU39" s="3">
        <v>2</v>
      </c>
      <c r="DX39" s="79"/>
      <c r="DY39" s="82"/>
      <c r="DZ39" s="80"/>
      <c r="EA39" s="82"/>
      <c r="EB39" s="81"/>
      <c r="EC39" s="81"/>
      <c r="ED39" s="83"/>
      <c r="EE39" s="80"/>
      <c r="EG39" s="84"/>
      <c r="EH39" s="3">
        <v>3</v>
      </c>
      <c r="EJ39" s="3" t="e">
        <f t="shared" si="1"/>
        <v>#N/A</v>
      </c>
      <c r="EK39" s="3">
        <f t="shared" si="27"/>
        <v>0</v>
      </c>
      <c r="EL39" s="84" t="str">
        <f t="shared" si="28"/>
        <v/>
      </c>
      <c r="EM39" s="89" t="e">
        <f t="shared" si="2"/>
        <v>#N/A</v>
      </c>
      <c r="EN39" s="3">
        <f t="shared" si="29"/>
        <v>0</v>
      </c>
      <c r="EO39" s="84" t="str">
        <f t="shared" si="30"/>
        <v/>
      </c>
      <c r="EP39" s="89" t="e">
        <f t="shared" si="3"/>
        <v>#N/A</v>
      </c>
      <c r="EQ39" s="3">
        <f t="shared" si="31"/>
        <v>0</v>
      </c>
      <c r="ER39" s="84" t="str">
        <f t="shared" si="32"/>
        <v/>
      </c>
    </row>
    <row r="40" spans="1:148" ht="15.75" x14ac:dyDescent="0.25">
      <c r="A40" s="1">
        <f t="shared" si="4"/>
        <v>33</v>
      </c>
      <c r="B40" s="1">
        <v>33</v>
      </c>
      <c r="C40" s="31">
        <v>33</v>
      </c>
      <c r="D40" s="151"/>
      <c r="E40" s="152">
        <f t="shared" si="33"/>
        <v>1</v>
      </c>
      <c r="F40" s="153">
        <f t="shared" si="34"/>
        <v>57</v>
      </c>
      <c r="G40" s="154">
        <f t="shared" si="35"/>
        <v>5</v>
      </c>
      <c r="I40" s="3">
        <f t="shared" si="5"/>
        <v>0</v>
      </c>
      <c r="J40" s="3">
        <f t="shared" si="6"/>
        <v>0</v>
      </c>
      <c r="K40" s="3">
        <f t="shared" ref="K40:K71" si="86">COUNTIF(Ndoss,I40)</f>
        <v>0</v>
      </c>
      <c r="N40" s="144" t="str">
        <f t="shared" si="75"/>
        <v/>
      </c>
      <c r="O40" s="143"/>
      <c r="P40" s="98" t="str">
        <f t="shared" si="50"/>
        <v/>
      </c>
      <c r="Q40" s="3">
        <f t="shared" ref="Q40:Q71" si="87">E40*3600+F40*60+G40</f>
        <v>7025</v>
      </c>
      <c r="R40" s="3">
        <f t="shared" si="52"/>
        <v>7025</v>
      </c>
      <c r="S40" s="96" t="str">
        <f t="shared" ref="S40:S71" si="88">EL40</f>
        <v/>
      </c>
      <c r="T40" s="97" t="str">
        <f t="shared" ref="T40:T71" si="89">EO40</f>
        <v/>
      </c>
      <c r="U40" s="98" t="str">
        <f t="shared" ref="U40:U71" si="90">ER40</f>
        <v/>
      </c>
      <c r="W40" s="89" t="str">
        <f t="shared" si="57"/>
        <v xml:space="preserve"> </v>
      </c>
      <c r="X40" s="3" t="str">
        <f t="shared" si="58"/>
        <v xml:space="preserve"> </v>
      </c>
      <c r="Y40" s="3" t="str">
        <f t="shared" si="59"/>
        <v xml:space="preserve"> </v>
      </c>
      <c r="Z40" s="3" t="str">
        <f t="shared" si="60"/>
        <v xml:space="preserve"> </v>
      </c>
      <c r="AA40" s="3" t="str">
        <f t="shared" si="61"/>
        <v>m.t</v>
      </c>
      <c r="AB40" s="3" t="str">
        <f t="shared" si="62"/>
        <v xml:space="preserve"> </v>
      </c>
      <c r="AC40" s="90" t="str">
        <f t="shared" si="63"/>
        <v xml:space="preserve"> </v>
      </c>
      <c r="AM40" s="89" t="str">
        <f t="shared" si="9"/>
        <v/>
      </c>
      <c r="AN40" s="89" t="str">
        <f t="shared" si="10"/>
        <v/>
      </c>
      <c r="AO40" s="3" t="str">
        <f t="shared" si="11"/>
        <v/>
      </c>
      <c r="AP40" s="3" t="str">
        <f t="shared" si="12"/>
        <v/>
      </c>
      <c r="AQ40" s="1" t="str">
        <f t="shared" si="13"/>
        <v/>
      </c>
      <c r="AR40" s="1" t="str">
        <f t="shared" si="14"/>
        <v/>
      </c>
      <c r="AS40" s="7" t="str">
        <f t="shared" si="15"/>
        <v/>
      </c>
      <c r="AT40" s="91">
        <f t="shared" si="16"/>
        <v>37.409252669039148</v>
      </c>
      <c r="AV40" s="160">
        <f t="shared" si="84"/>
        <v>21</v>
      </c>
      <c r="AW40" s="138">
        <f t="shared" si="76"/>
        <v>22</v>
      </c>
      <c r="AX40" s="138">
        <f t="shared" si="77"/>
        <v>23</v>
      </c>
      <c r="AY40" s="138">
        <f t="shared" si="78"/>
        <v>24</v>
      </c>
      <c r="AZ40" s="138" t="str">
        <f t="shared" si="79"/>
        <v xml:space="preserve"> </v>
      </c>
      <c r="BA40" s="138" t="str">
        <f t="shared" si="80"/>
        <v xml:space="preserve"> </v>
      </c>
      <c r="BB40" s="138" t="str">
        <f t="shared" si="81"/>
        <v>NC</v>
      </c>
      <c r="BC40" s="138" t="str">
        <f t="shared" si="82"/>
        <v xml:space="preserve"> </v>
      </c>
      <c r="BD40" s="138" t="str">
        <f t="shared" si="85"/>
        <v xml:space="preserve"> </v>
      </c>
      <c r="BE40" s="161" t="str">
        <f t="shared" si="83"/>
        <v xml:space="preserve"> </v>
      </c>
      <c r="BF40" s="129"/>
      <c r="BG40" s="123" t="s">
        <v>120</v>
      </c>
      <c r="BH40" s="124" t="s">
        <v>120</v>
      </c>
      <c r="BI40" s="124" t="s">
        <v>120</v>
      </c>
      <c r="BJ40" s="124" t="s">
        <v>120</v>
      </c>
      <c r="BK40" s="124" t="s">
        <v>120</v>
      </c>
      <c r="BL40" s="124" t="s">
        <v>120</v>
      </c>
      <c r="BM40" s="124" t="s">
        <v>120</v>
      </c>
      <c r="BN40" s="124" t="s">
        <v>120</v>
      </c>
      <c r="BO40" s="124" t="s">
        <v>120</v>
      </c>
      <c r="BP40" s="124" t="s">
        <v>120</v>
      </c>
      <c r="BQ40" s="125"/>
      <c r="BR40" s="124" t="s">
        <v>122</v>
      </c>
      <c r="BS40" s="124" t="s">
        <v>122</v>
      </c>
      <c r="BT40" s="124" t="s">
        <v>122</v>
      </c>
      <c r="BU40" s="124" t="s">
        <v>122</v>
      </c>
      <c r="BV40" s="124" t="s">
        <v>122</v>
      </c>
      <c r="BW40" s="124" t="s">
        <v>122</v>
      </c>
      <c r="BX40" s="124" t="s">
        <v>122</v>
      </c>
      <c r="BY40" s="124" t="s">
        <v>122</v>
      </c>
      <c r="BZ40" s="124" t="s">
        <v>122</v>
      </c>
      <c r="CA40" s="124" t="s">
        <v>122</v>
      </c>
      <c r="CC40" s="124" t="s">
        <v>121</v>
      </c>
      <c r="CD40" s="124" t="s">
        <v>121</v>
      </c>
      <c r="CE40" s="124" t="s">
        <v>121</v>
      </c>
      <c r="CF40" s="124" t="s">
        <v>121</v>
      </c>
      <c r="CG40" s="124" t="s">
        <v>121</v>
      </c>
      <c r="CH40" s="124" t="s">
        <v>121</v>
      </c>
      <c r="CI40" s="124" t="s">
        <v>121</v>
      </c>
      <c r="CJ40" s="124" t="s">
        <v>121</v>
      </c>
      <c r="CK40" s="124" t="s">
        <v>121</v>
      </c>
      <c r="CL40" s="124" t="s">
        <v>121</v>
      </c>
      <c r="CN40" s="126">
        <f>IF(COUNTIF(Emargement!$M$8:$M$207,CY40),CY40," ")</f>
        <v>21</v>
      </c>
      <c r="CO40" s="126">
        <f>IF(COUNTIF(Emargement!$M$8:$M$207,CZ40),CZ40," ")</f>
        <v>22</v>
      </c>
      <c r="CP40" s="126">
        <f>IF(COUNTIF(Emargement!$M$8:$M$207,DA40),DA40," ")</f>
        <v>23</v>
      </c>
      <c r="CQ40" s="126">
        <f>IF(COUNTIF(Emargement!$M$8:$M$207,DB40),DB40," ")</f>
        <v>24</v>
      </c>
      <c r="CR40" s="126" t="str">
        <f>IF(COUNTIF(Emargement!$M$8:$M$207,DC40),DC40," ")</f>
        <v xml:space="preserve"> </v>
      </c>
      <c r="CS40" s="126" t="str">
        <f>IF(COUNTIF(Emargement!$M$8:$M$207,DD40),DD40," ")</f>
        <v xml:space="preserve"> </v>
      </c>
      <c r="CT40" s="126">
        <f>IF(COUNTIF(Emargement!$M$8:$M$207,DE40),DE40," ")</f>
        <v>27</v>
      </c>
      <c r="CU40" s="126" t="str">
        <f>IF(COUNTIF(Emargement!$M$8:$M$207,DF40),DF40," ")</f>
        <v xml:space="preserve"> </v>
      </c>
      <c r="CV40" s="126" t="str">
        <f>IF(COUNTIF(Emargement!$M$8:$M$207,DG40),DG40," ")</f>
        <v xml:space="preserve"> </v>
      </c>
      <c r="CW40" s="126" t="str">
        <f>IF(COUNTIF(Emargement!$M$8:$M$207,DH40),DH40," ")</f>
        <v xml:space="preserve"> </v>
      </c>
      <c r="CY40" s="3">
        <v>21</v>
      </c>
      <c r="CZ40" s="3">
        <v>22</v>
      </c>
      <c r="DA40" s="3">
        <v>23</v>
      </c>
      <c r="DB40" s="3">
        <v>24</v>
      </c>
      <c r="DC40" s="3">
        <v>25</v>
      </c>
      <c r="DD40" s="3">
        <v>26</v>
      </c>
      <c r="DE40" s="3">
        <v>27</v>
      </c>
      <c r="DF40" s="3">
        <v>28</v>
      </c>
      <c r="DG40" s="3">
        <v>29</v>
      </c>
      <c r="DH40" s="3">
        <v>30</v>
      </c>
      <c r="DJ40" s="224" t="s">
        <v>120</v>
      </c>
      <c r="DK40" s="137" t="s">
        <v>130</v>
      </c>
      <c r="DM40" s="145"/>
      <c r="DN40" s="146"/>
      <c r="DO40" s="145"/>
      <c r="DP40" s="146"/>
      <c r="DQ40" s="145"/>
      <c r="DR40" s="58"/>
      <c r="DS40" s="58"/>
      <c r="DT40" s="145"/>
      <c r="DU40" s="3">
        <v>2</v>
      </c>
      <c r="DX40" s="79"/>
      <c r="DY40" s="82"/>
      <c r="DZ40" s="80"/>
      <c r="EA40" s="82"/>
      <c r="EB40" s="81"/>
      <c r="EC40" s="81"/>
      <c r="ED40" s="83"/>
      <c r="EE40" s="80"/>
      <c r="EG40" s="84"/>
      <c r="EH40" s="3">
        <v>3</v>
      </c>
      <c r="EJ40" s="3" t="e">
        <f t="shared" ref="EJ40:EJ71" si="91">VLOOKUP(D40,Tour1,2,FALSE)</f>
        <v>#N/A</v>
      </c>
      <c r="EK40" s="3">
        <f t="shared" si="27"/>
        <v>0</v>
      </c>
      <c r="EL40" s="84" t="str">
        <f t="shared" si="28"/>
        <v/>
      </c>
      <c r="EM40" s="89" t="e">
        <f t="shared" ref="EM40:EM71" si="92">VLOOKUP(D40,Tour2,2,FALSE)</f>
        <v>#N/A</v>
      </c>
      <c r="EN40" s="3">
        <f t="shared" si="29"/>
        <v>0</v>
      </c>
      <c r="EO40" s="84" t="str">
        <f t="shared" si="30"/>
        <v/>
      </c>
      <c r="EP40" s="89" t="e">
        <f t="shared" ref="EP40:EP71" si="93">VLOOKUP(D40,Aban,2,FALSE)</f>
        <v>#N/A</v>
      </c>
      <c r="EQ40" s="3">
        <f t="shared" si="31"/>
        <v>0</v>
      </c>
      <c r="ER40" s="84" t="str">
        <f t="shared" si="32"/>
        <v/>
      </c>
    </row>
    <row r="41" spans="1:148" ht="15.75" x14ac:dyDescent="0.25">
      <c r="A41" s="1">
        <f t="shared" si="4"/>
        <v>34</v>
      </c>
      <c r="B41" s="1">
        <v>34</v>
      </c>
      <c r="C41" s="31">
        <v>34</v>
      </c>
      <c r="D41" s="151"/>
      <c r="E41" s="152">
        <f t="shared" si="33"/>
        <v>1</v>
      </c>
      <c r="F41" s="153">
        <f t="shared" si="34"/>
        <v>57</v>
      </c>
      <c r="G41" s="154">
        <f t="shared" si="35"/>
        <v>5</v>
      </c>
      <c r="I41" s="3">
        <f t="shared" si="5"/>
        <v>0</v>
      </c>
      <c r="J41" s="3">
        <f t="shared" si="6"/>
        <v>0</v>
      </c>
      <c r="K41" s="3">
        <f t="shared" si="86"/>
        <v>0</v>
      </c>
      <c r="N41" s="144" t="str">
        <f t="shared" si="75"/>
        <v/>
      </c>
      <c r="O41" s="143"/>
      <c r="P41" s="98" t="str">
        <f t="shared" si="50"/>
        <v/>
      </c>
      <c r="Q41" s="3">
        <f t="shared" si="87"/>
        <v>7025</v>
      </c>
      <c r="R41" s="3">
        <f t="shared" si="52"/>
        <v>7025</v>
      </c>
      <c r="S41" s="96" t="str">
        <f t="shared" si="88"/>
        <v/>
      </c>
      <c r="T41" s="97" t="str">
        <f t="shared" si="89"/>
        <v/>
      </c>
      <c r="U41" s="98" t="str">
        <f t="shared" si="90"/>
        <v/>
      </c>
      <c r="W41" s="89" t="str">
        <f t="shared" si="57"/>
        <v xml:space="preserve"> </v>
      </c>
      <c r="X41" s="3" t="str">
        <f t="shared" si="58"/>
        <v xml:space="preserve"> </v>
      </c>
      <c r="Y41" s="3" t="str">
        <f t="shared" si="59"/>
        <v xml:space="preserve"> </v>
      </c>
      <c r="Z41" s="3" t="str">
        <f t="shared" si="60"/>
        <v xml:space="preserve"> </v>
      </c>
      <c r="AA41" s="3" t="str">
        <f t="shared" si="61"/>
        <v>m.t</v>
      </c>
      <c r="AB41" s="3" t="str">
        <f t="shared" si="62"/>
        <v xml:space="preserve"> </v>
      </c>
      <c r="AC41" s="90" t="str">
        <f t="shared" si="63"/>
        <v xml:space="preserve"> </v>
      </c>
      <c r="AM41" s="89" t="str">
        <f t="shared" si="9"/>
        <v/>
      </c>
      <c r="AN41" s="89" t="str">
        <f t="shared" si="10"/>
        <v/>
      </c>
      <c r="AO41" s="3" t="str">
        <f t="shared" si="11"/>
        <v/>
      </c>
      <c r="AP41" s="3" t="str">
        <f t="shared" si="12"/>
        <v/>
      </c>
      <c r="AQ41" s="1" t="str">
        <f t="shared" si="13"/>
        <v/>
      </c>
      <c r="AR41" s="1" t="str">
        <f t="shared" si="14"/>
        <v/>
      </c>
      <c r="AS41" s="7" t="str">
        <f t="shared" si="15"/>
        <v/>
      </c>
      <c r="AT41" s="91">
        <f t="shared" si="16"/>
        <v>37.409252669039148</v>
      </c>
      <c r="AV41" s="160" t="str">
        <f t="shared" si="84"/>
        <v xml:space="preserve"> </v>
      </c>
      <c r="AW41" s="138" t="str">
        <f t="shared" si="76"/>
        <v xml:space="preserve"> </v>
      </c>
      <c r="AX41" s="138" t="str">
        <f t="shared" si="77"/>
        <v xml:space="preserve"> </v>
      </c>
      <c r="AY41" s="138" t="str">
        <f t="shared" si="78"/>
        <v xml:space="preserve"> </v>
      </c>
      <c r="AZ41" s="138" t="str">
        <f t="shared" si="79"/>
        <v xml:space="preserve"> </v>
      </c>
      <c r="BA41" s="138" t="str">
        <f t="shared" si="80"/>
        <v xml:space="preserve"> </v>
      </c>
      <c r="BB41" s="138" t="str">
        <f t="shared" si="81"/>
        <v xml:space="preserve"> </v>
      </c>
      <c r="BC41" s="138" t="str">
        <f t="shared" si="82"/>
        <v xml:space="preserve"> </v>
      </c>
      <c r="BD41" s="138" t="str">
        <f t="shared" si="85"/>
        <v xml:space="preserve"> </v>
      </c>
      <c r="BE41" s="161" t="str">
        <f t="shared" si="83"/>
        <v xml:space="preserve"> </v>
      </c>
      <c r="BF41" s="129"/>
      <c r="BG41" s="123" t="s">
        <v>120</v>
      </c>
      <c r="BH41" s="124" t="s">
        <v>120</v>
      </c>
      <c r="BI41" s="124" t="s">
        <v>120</v>
      </c>
      <c r="BJ41" s="124" t="s">
        <v>120</v>
      </c>
      <c r="BK41" s="124" t="s">
        <v>120</v>
      </c>
      <c r="BL41" s="124" t="s">
        <v>120</v>
      </c>
      <c r="BM41" s="124" t="s">
        <v>120</v>
      </c>
      <c r="BN41" s="124" t="s">
        <v>120</v>
      </c>
      <c r="BO41" s="124" t="s">
        <v>120</v>
      </c>
      <c r="BP41" s="124" t="s">
        <v>120</v>
      </c>
      <c r="BQ41" s="125"/>
      <c r="BR41" s="124" t="s">
        <v>122</v>
      </c>
      <c r="BS41" s="124" t="s">
        <v>122</v>
      </c>
      <c r="BT41" s="124" t="s">
        <v>122</v>
      </c>
      <c r="BU41" s="124" t="s">
        <v>122</v>
      </c>
      <c r="BV41" s="124" t="s">
        <v>122</v>
      </c>
      <c r="BW41" s="124" t="s">
        <v>122</v>
      </c>
      <c r="BX41" s="124" t="s">
        <v>122</v>
      </c>
      <c r="BY41" s="124" t="s">
        <v>122</v>
      </c>
      <c r="BZ41" s="124" t="s">
        <v>122</v>
      </c>
      <c r="CA41" s="124" t="s">
        <v>122</v>
      </c>
      <c r="CC41" s="124" t="s">
        <v>121</v>
      </c>
      <c r="CD41" s="124" t="s">
        <v>121</v>
      </c>
      <c r="CE41" s="124" t="s">
        <v>121</v>
      </c>
      <c r="CF41" s="124" t="s">
        <v>121</v>
      </c>
      <c r="CG41" s="124" t="s">
        <v>121</v>
      </c>
      <c r="CH41" s="124" t="s">
        <v>121</v>
      </c>
      <c r="CI41" s="124" t="s">
        <v>121</v>
      </c>
      <c r="CJ41" s="124" t="s">
        <v>121</v>
      </c>
      <c r="CK41" s="124" t="s">
        <v>121</v>
      </c>
      <c r="CL41" s="124" t="s">
        <v>121</v>
      </c>
      <c r="CN41" s="126" t="str">
        <f>IF(COUNTIF(Emargement!$M$8:$M$207,CY41),CY41," ")</f>
        <v xml:space="preserve"> </v>
      </c>
      <c r="CO41" s="126" t="str">
        <f>IF(COUNTIF(Emargement!$M$8:$M$207,CZ41),CZ41," ")</f>
        <v xml:space="preserve"> </v>
      </c>
      <c r="CP41" s="126" t="str">
        <f>IF(COUNTIF(Emargement!$M$8:$M$207,DA41),DA41," ")</f>
        <v xml:space="preserve"> </v>
      </c>
      <c r="CQ41" s="126" t="str">
        <f>IF(COUNTIF(Emargement!$M$8:$M$207,DB41),DB41," ")</f>
        <v xml:space="preserve"> </v>
      </c>
      <c r="CR41" s="126" t="str">
        <f>IF(COUNTIF(Emargement!$M$8:$M$207,DC41),DC41," ")</f>
        <v xml:space="preserve"> </v>
      </c>
      <c r="CS41" s="126" t="str">
        <f>IF(COUNTIF(Emargement!$M$8:$M$207,DD41),DD41," ")</f>
        <v xml:space="preserve"> </v>
      </c>
      <c r="CT41" s="126" t="str">
        <f>IF(COUNTIF(Emargement!$M$8:$M$207,DE41),DE41," ")</f>
        <v xml:space="preserve"> </v>
      </c>
      <c r="CU41" s="126" t="str">
        <f>IF(COUNTIF(Emargement!$M$8:$M$207,DF41),DF41," ")</f>
        <v xml:space="preserve"> </v>
      </c>
      <c r="CV41" s="126" t="str">
        <f>IF(COUNTIF(Emargement!$M$8:$M$207,DG41),DG41," ")</f>
        <v xml:space="preserve"> </v>
      </c>
      <c r="CW41" s="126" t="str">
        <f>IF(COUNTIF(Emargement!$M$8:$M$207,DH41),DH41," ")</f>
        <v xml:space="preserve"> </v>
      </c>
      <c r="CY41" s="3">
        <v>31</v>
      </c>
      <c r="CZ41" s="3">
        <v>32</v>
      </c>
      <c r="DA41" s="3">
        <v>33</v>
      </c>
      <c r="DB41" s="3">
        <v>34</v>
      </c>
      <c r="DC41" s="3">
        <v>35</v>
      </c>
      <c r="DD41" s="3">
        <v>36</v>
      </c>
      <c r="DE41" s="3">
        <v>37</v>
      </c>
      <c r="DF41" s="3">
        <v>38</v>
      </c>
      <c r="DG41" s="3">
        <v>39</v>
      </c>
      <c r="DH41" s="3">
        <v>40</v>
      </c>
      <c r="DJ41" s="225" t="s">
        <v>124</v>
      </c>
      <c r="DK41" s="137" t="s">
        <v>131</v>
      </c>
      <c r="DM41" s="145"/>
      <c r="DN41" s="146"/>
      <c r="DO41" s="145"/>
      <c r="DP41" s="146"/>
      <c r="DQ41" s="145"/>
      <c r="DR41" s="58"/>
      <c r="DS41" s="58"/>
      <c r="DT41" s="145"/>
      <c r="DU41" s="3">
        <v>2</v>
      </c>
      <c r="DX41" s="79"/>
      <c r="DY41" s="82"/>
      <c r="DZ41" s="80"/>
      <c r="EA41" s="82"/>
      <c r="EB41" s="81"/>
      <c r="EC41" s="81"/>
      <c r="ED41" s="83"/>
      <c r="EE41" s="80"/>
      <c r="EG41" s="84"/>
      <c r="EH41" s="3">
        <v>3</v>
      </c>
      <c r="EJ41" s="3" t="e">
        <f t="shared" si="91"/>
        <v>#N/A</v>
      </c>
      <c r="EK41" s="3">
        <f t="shared" si="27"/>
        <v>0</v>
      </c>
      <c r="EL41" s="84" t="str">
        <f t="shared" si="28"/>
        <v/>
      </c>
      <c r="EM41" s="89" t="e">
        <f t="shared" si="92"/>
        <v>#N/A</v>
      </c>
      <c r="EN41" s="3">
        <f t="shared" si="29"/>
        <v>0</v>
      </c>
      <c r="EO41" s="84" t="str">
        <f t="shared" si="30"/>
        <v/>
      </c>
      <c r="EP41" s="89" t="e">
        <f t="shared" si="93"/>
        <v>#N/A</v>
      </c>
      <c r="EQ41" s="3">
        <f t="shared" si="31"/>
        <v>0</v>
      </c>
      <c r="ER41" s="84" t="str">
        <f t="shared" si="32"/>
        <v/>
      </c>
    </row>
    <row r="42" spans="1:148" ht="15.75" x14ac:dyDescent="0.25">
      <c r="A42" s="1">
        <f t="shared" si="4"/>
        <v>35</v>
      </c>
      <c r="B42" s="1">
        <v>35</v>
      </c>
      <c r="C42" s="31">
        <v>35</v>
      </c>
      <c r="D42" s="151"/>
      <c r="E42" s="152">
        <f t="shared" si="33"/>
        <v>1</v>
      </c>
      <c r="F42" s="153">
        <f t="shared" si="34"/>
        <v>57</v>
      </c>
      <c r="G42" s="154">
        <f t="shared" si="35"/>
        <v>5</v>
      </c>
      <c r="I42" s="3">
        <f t="shared" si="5"/>
        <v>0</v>
      </c>
      <c r="J42" s="3">
        <f t="shared" si="6"/>
        <v>0</v>
      </c>
      <c r="K42" s="3">
        <f t="shared" si="86"/>
        <v>0</v>
      </c>
      <c r="N42" s="144" t="str">
        <f t="shared" si="75"/>
        <v/>
      </c>
      <c r="O42" s="143"/>
      <c r="P42" s="98" t="str">
        <f t="shared" si="50"/>
        <v/>
      </c>
      <c r="Q42" s="3">
        <f t="shared" si="87"/>
        <v>7025</v>
      </c>
      <c r="R42" s="3">
        <f t="shared" si="52"/>
        <v>7025</v>
      </c>
      <c r="S42" s="96" t="str">
        <f t="shared" si="88"/>
        <v/>
      </c>
      <c r="T42" s="97" t="str">
        <f t="shared" si="89"/>
        <v/>
      </c>
      <c r="U42" s="98" t="str">
        <f t="shared" si="90"/>
        <v/>
      </c>
      <c r="W42" s="89" t="str">
        <f t="shared" si="57"/>
        <v xml:space="preserve"> </v>
      </c>
      <c r="X42" s="3" t="str">
        <f t="shared" si="58"/>
        <v xml:space="preserve"> </v>
      </c>
      <c r="Y42" s="3" t="str">
        <f t="shared" si="59"/>
        <v xml:space="preserve"> </v>
      </c>
      <c r="Z42" s="3" t="str">
        <f t="shared" si="60"/>
        <v xml:space="preserve"> </v>
      </c>
      <c r="AA42" s="3" t="str">
        <f t="shared" si="61"/>
        <v>m.t</v>
      </c>
      <c r="AB42" s="3" t="str">
        <f t="shared" si="62"/>
        <v xml:space="preserve"> </v>
      </c>
      <c r="AC42" s="90" t="str">
        <f t="shared" si="63"/>
        <v xml:space="preserve"> </v>
      </c>
      <c r="AM42" s="89" t="str">
        <f t="shared" si="9"/>
        <v/>
      </c>
      <c r="AN42" s="89" t="str">
        <f t="shared" si="10"/>
        <v/>
      </c>
      <c r="AO42" s="3" t="str">
        <f t="shared" si="11"/>
        <v/>
      </c>
      <c r="AP42" s="3" t="str">
        <f t="shared" si="12"/>
        <v/>
      </c>
      <c r="AQ42" s="1" t="str">
        <f t="shared" si="13"/>
        <v/>
      </c>
      <c r="AR42" s="1" t="str">
        <f t="shared" si="14"/>
        <v/>
      </c>
      <c r="AS42" s="7" t="str">
        <f t="shared" si="15"/>
        <v/>
      </c>
      <c r="AT42" s="91">
        <f t="shared" si="16"/>
        <v>37.409252669039148</v>
      </c>
      <c r="AV42" s="160" t="str">
        <f t="shared" si="84"/>
        <v>NC</v>
      </c>
      <c r="AW42" s="138" t="str">
        <f t="shared" si="76"/>
        <v xml:space="preserve"> </v>
      </c>
      <c r="AX42" s="138" t="str">
        <f t="shared" si="77"/>
        <v xml:space="preserve"> </v>
      </c>
      <c r="AY42" s="138" t="str">
        <f t="shared" si="78"/>
        <v xml:space="preserve"> </v>
      </c>
      <c r="AZ42" s="138" t="str">
        <f t="shared" si="79"/>
        <v xml:space="preserve"> </v>
      </c>
      <c r="BA42" s="138" t="str">
        <f t="shared" si="80"/>
        <v xml:space="preserve"> </v>
      </c>
      <c r="BB42" s="138" t="str">
        <f t="shared" si="81"/>
        <v xml:space="preserve"> </v>
      </c>
      <c r="BC42" s="138" t="str">
        <f t="shared" si="82"/>
        <v xml:space="preserve"> </v>
      </c>
      <c r="BD42" s="138" t="str">
        <f t="shared" si="85"/>
        <v xml:space="preserve"> </v>
      </c>
      <c r="BE42" s="161" t="str">
        <f t="shared" si="83"/>
        <v xml:space="preserve"> </v>
      </c>
      <c r="BF42" s="129"/>
      <c r="BG42" s="123" t="s">
        <v>120</v>
      </c>
      <c r="BH42" s="124" t="s">
        <v>120</v>
      </c>
      <c r="BI42" s="124" t="s">
        <v>120</v>
      </c>
      <c r="BJ42" s="124" t="s">
        <v>120</v>
      </c>
      <c r="BK42" s="124" t="s">
        <v>120</v>
      </c>
      <c r="BL42" s="124" t="s">
        <v>120</v>
      </c>
      <c r="BM42" s="124" t="s">
        <v>120</v>
      </c>
      <c r="BN42" s="124" t="s">
        <v>120</v>
      </c>
      <c r="BO42" s="124" t="s">
        <v>120</v>
      </c>
      <c r="BP42" s="124" t="s">
        <v>120</v>
      </c>
      <c r="BQ42" s="125"/>
      <c r="BR42" s="124" t="s">
        <v>122</v>
      </c>
      <c r="BS42" s="124" t="s">
        <v>122</v>
      </c>
      <c r="BT42" s="124" t="s">
        <v>122</v>
      </c>
      <c r="BU42" s="124" t="s">
        <v>122</v>
      </c>
      <c r="BV42" s="124" t="s">
        <v>122</v>
      </c>
      <c r="BW42" s="124" t="s">
        <v>122</v>
      </c>
      <c r="BX42" s="124" t="s">
        <v>122</v>
      </c>
      <c r="BY42" s="124" t="s">
        <v>122</v>
      </c>
      <c r="BZ42" s="124" t="s">
        <v>122</v>
      </c>
      <c r="CA42" s="124" t="s">
        <v>122</v>
      </c>
      <c r="CC42" s="124" t="s">
        <v>121</v>
      </c>
      <c r="CD42" s="124" t="s">
        <v>121</v>
      </c>
      <c r="CE42" s="124" t="s">
        <v>121</v>
      </c>
      <c r="CF42" s="124" t="s">
        <v>121</v>
      </c>
      <c r="CG42" s="124" t="s">
        <v>121</v>
      </c>
      <c r="CH42" s="124" t="s">
        <v>121</v>
      </c>
      <c r="CI42" s="124" t="s">
        <v>121</v>
      </c>
      <c r="CJ42" s="124" t="s">
        <v>121</v>
      </c>
      <c r="CK42" s="124" t="s">
        <v>121</v>
      </c>
      <c r="CL42" s="124" t="s">
        <v>121</v>
      </c>
      <c r="CN42" s="126">
        <f>IF(COUNTIF(Emargement!$M$8:$M$207,CY42),CY42," ")</f>
        <v>41</v>
      </c>
      <c r="CO42" s="126" t="str">
        <f>IF(COUNTIF(Emargement!$M$8:$M$207,CZ42),CZ42," ")</f>
        <v xml:space="preserve"> </v>
      </c>
      <c r="CP42" s="126" t="str">
        <f>IF(COUNTIF(Emargement!$M$8:$M$207,DA42),DA42," ")</f>
        <v xml:space="preserve"> </v>
      </c>
      <c r="CQ42" s="126" t="str">
        <f>IF(COUNTIF(Emargement!$M$8:$M$207,DB42),DB42," ")</f>
        <v xml:space="preserve"> </v>
      </c>
      <c r="CR42" s="126" t="str">
        <f>IF(COUNTIF(Emargement!$M$8:$M$207,DC42),DC42," ")</f>
        <v xml:space="preserve"> </v>
      </c>
      <c r="CS42" s="126" t="str">
        <f>IF(COUNTIF(Emargement!$M$8:$M$207,DD42),DD42," ")</f>
        <v xml:space="preserve"> </v>
      </c>
      <c r="CT42" s="126" t="str">
        <f>IF(COUNTIF(Emargement!$M$8:$M$207,DE42),DE42," ")</f>
        <v xml:space="preserve"> </v>
      </c>
      <c r="CU42" s="126" t="str">
        <f>IF(COUNTIF(Emargement!$M$8:$M$207,DF42),DF42," ")</f>
        <v xml:space="preserve"> </v>
      </c>
      <c r="CV42" s="126" t="str">
        <f>IF(COUNTIF(Emargement!$M$8:$M$207,DG42),DG42," ")</f>
        <v xml:space="preserve"> </v>
      </c>
      <c r="CW42" s="126" t="str">
        <f>IF(COUNTIF(Emargement!$M$8:$M$207,DH42),DH42," ")</f>
        <v xml:space="preserve"> </v>
      </c>
      <c r="CY42" s="3">
        <v>41</v>
      </c>
      <c r="CZ42" s="3">
        <v>42</v>
      </c>
      <c r="DA42" s="3">
        <v>43</v>
      </c>
      <c r="DB42" s="3">
        <v>44</v>
      </c>
      <c r="DC42" s="3">
        <v>45</v>
      </c>
      <c r="DD42" s="3">
        <v>46</v>
      </c>
      <c r="DE42" s="3">
        <v>47</v>
      </c>
      <c r="DF42" s="3">
        <v>48</v>
      </c>
      <c r="DG42" s="3">
        <v>49</v>
      </c>
      <c r="DH42" s="3">
        <v>50</v>
      </c>
      <c r="DJ42" s="226" t="s">
        <v>121</v>
      </c>
      <c r="DK42" s="137" t="s">
        <v>132</v>
      </c>
      <c r="DM42" s="145"/>
      <c r="DN42" s="146"/>
      <c r="DO42" s="145"/>
      <c r="DP42" s="146"/>
      <c r="DQ42" s="145"/>
      <c r="DR42" s="58"/>
      <c r="DS42" s="58"/>
      <c r="DT42" s="145"/>
      <c r="DU42" s="3">
        <v>2</v>
      </c>
      <c r="DX42" s="79"/>
      <c r="DY42" s="82"/>
      <c r="DZ42" s="80"/>
      <c r="EA42" s="82"/>
      <c r="EB42" s="81"/>
      <c r="EC42" s="81"/>
      <c r="ED42" s="83"/>
      <c r="EE42" s="80"/>
      <c r="EG42" s="84"/>
      <c r="EH42" s="3">
        <v>3</v>
      </c>
      <c r="EJ42" s="3" t="e">
        <f t="shared" si="91"/>
        <v>#N/A</v>
      </c>
      <c r="EK42" s="3">
        <f t="shared" si="27"/>
        <v>0</v>
      </c>
      <c r="EL42" s="84" t="str">
        <f t="shared" si="28"/>
        <v/>
      </c>
      <c r="EM42" s="89" t="e">
        <f t="shared" si="92"/>
        <v>#N/A</v>
      </c>
      <c r="EN42" s="3">
        <f t="shared" si="29"/>
        <v>0</v>
      </c>
      <c r="EO42" s="84" t="str">
        <f t="shared" si="30"/>
        <v/>
      </c>
      <c r="EP42" s="89" t="e">
        <f t="shared" si="93"/>
        <v>#N/A</v>
      </c>
      <c r="EQ42" s="3">
        <f t="shared" si="31"/>
        <v>0</v>
      </c>
      <c r="ER42" s="84" t="str">
        <f t="shared" si="32"/>
        <v/>
      </c>
    </row>
    <row r="43" spans="1:148" ht="15.75" x14ac:dyDescent="0.25">
      <c r="A43" s="1">
        <f t="shared" si="4"/>
        <v>36</v>
      </c>
      <c r="B43" s="1">
        <v>36</v>
      </c>
      <c r="C43" s="31">
        <v>36</v>
      </c>
      <c r="D43" s="151"/>
      <c r="E43" s="152">
        <f t="shared" si="33"/>
        <v>1</v>
      </c>
      <c r="F43" s="153">
        <f t="shared" si="34"/>
        <v>57</v>
      </c>
      <c r="G43" s="154">
        <f t="shared" si="35"/>
        <v>5</v>
      </c>
      <c r="I43" s="3">
        <f t="shared" si="5"/>
        <v>0</v>
      </c>
      <c r="J43" s="3">
        <f t="shared" si="6"/>
        <v>0</v>
      </c>
      <c r="K43" s="3">
        <f t="shared" si="86"/>
        <v>0</v>
      </c>
      <c r="N43" s="144" t="str">
        <f t="shared" si="75"/>
        <v/>
      </c>
      <c r="O43" s="143"/>
      <c r="P43" s="98" t="str">
        <f t="shared" si="50"/>
        <v/>
      </c>
      <c r="Q43" s="3">
        <f t="shared" si="87"/>
        <v>7025</v>
      </c>
      <c r="R43" s="3">
        <f t="shared" si="52"/>
        <v>7025</v>
      </c>
      <c r="S43" s="96" t="str">
        <f t="shared" si="88"/>
        <v/>
      </c>
      <c r="T43" s="97" t="str">
        <f t="shared" si="89"/>
        <v/>
      </c>
      <c r="U43" s="98" t="str">
        <f t="shared" si="90"/>
        <v/>
      </c>
      <c r="W43" s="89" t="str">
        <f t="shared" si="57"/>
        <v xml:space="preserve"> </v>
      </c>
      <c r="X43" s="3" t="str">
        <f t="shared" si="58"/>
        <v xml:space="preserve"> </v>
      </c>
      <c r="Y43" s="3" t="str">
        <f t="shared" si="59"/>
        <v xml:space="preserve"> </v>
      </c>
      <c r="Z43" s="3" t="str">
        <f t="shared" si="60"/>
        <v xml:space="preserve"> </v>
      </c>
      <c r="AA43" s="3" t="str">
        <f t="shared" si="61"/>
        <v>m.t</v>
      </c>
      <c r="AB43" s="3" t="str">
        <f t="shared" si="62"/>
        <v xml:space="preserve"> </v>
      </c>
      <c r="AC43" s="90" t="str">
        <f t="shared" si="63"/>
        <v xml:space="preserve"> </v>
      </c>
      <c r="AM43" s="89" t="str">
        <f t="shared" si="9"/>
        <v/>
      </c>
      <c r="AN43" s="89" t="str">
        <f t="shared" si="10"/>
        <v/>
      </c>
      <c r="AO43" s="3" t="str">
        <f t="shared" si="11"/>
        <v/>
      </c>
      <c r="AP43" s="3" t="str">
        <f t="shared" si="12"/>
        <v/>
      </c>
      <c r="AQ43" s="1" t="str">
        <f t="shared" si="13"/>
        <v/>
      </c>
      <c r="AR43" s="1" t="str">
        <f t="shared" si="14"/>
        <v/>
      </c>
      <c r="AS43" s="7" t="str">
        <f t="shared" si="15"/>
        <v/>
      </c>
      <c r="AT43" s="91">
        <f t="shared" si="16"/>
        <v>37.409252669039148</v>
      </c>
      <c r="AV43" s="160" t="str">
        <f t="shared" si="84"/>
        <v xml:space="preserve"> </v>
      </c>
      <c r="AW43" s="138" t="str">
        <f t="shared" si="76"/>
        <v xml:space="preserve"> </v>
      </c>
      <c r="AX43" s="138" t="str">
        <f t="shared" si="77"/>
        <v xml:space="preserve"> </v>
      </c>
      <c r="AY43" s="138" t="str">
        <f t="shared" si="78"/>
        <v xml:space="preserve"> </v>
      </c>
      <c r="AZ43" s="138" t="str">
        <f t="shared" si="79"/>
        <v xml:space="preserve"> </v>
      </c>
      <c r="BA43" s="138" t="str">
        <f t="shared" si="80"/>
        <v xml:space="preserve"> </v>
      </c>
      <c r="BB43" s="138" t="str">
        <f t="shared" si="81"/>
        <v xml:space="preserve"> </v>
      </c>
      <c r="BC43" s="138" t="str">
        <f t="shared" si="82"/>
        <v xml:space="preserve"> </v>
      </c>
      <c r="BD43" s="138" t="str">
        <f t="shared" si="85"/>
        <v xml:space="preserve"> </v>
      </c>
      <c r="BE43" s="161" t="str">
        <f t="shared" si="83"/>
        <v xml:space="preserve"> </v>
      </c>
      <c r="BF43" s="129"/>
      <c r="BG43" s="123" t="s">
        <v>120</v>
      </c>
      <c r="BH43" s="124" t="s">
        <v>120</v>
      </c>
      <c r="BI43" s="124" t="s">
        <v>120</v>
      </c>
      <c r="BJ43" s="124" t="s">
        <v>120</v>
      </c>
      <c r="BK43" s="124" t="s">
        <v>120</v>
      </c>
      <c r="BL43" s="124" t="s">
        <v>120</v>
      </c>
      <c r="BM43" s="124" t="s">
        <v>120</v>
      </c>
      <c r="BN43" s="124" t="s">
        <v>120</v>
      </c>
      <c r="BO43" s="124" t="s">
        <v>120</v>
      </c>
      <c r="BP43" s="124" t="s">
        <v>120</v>
      </c>
      <c r="BQ43" s="125"/>
      <c r="BR43" s="124" t="s">
        <v>122</v>
      </c>
      <c r="BS43" s="124" t="s">
        <v>122</v>
      </c>
      <c r="BT43" s="124" t="s">
        <v>122</v>
      </c>
      <c r="BU43" s="124" t="s">
        <v>122</v>
      </c>
      <c r="BV43" s="124" t="s">
        <v>122</v>
      </c>
      <c r="BW43" s="124" t="s">
        <v>122</v>
      </c>
      <c r="BX43" s="124" t="s">
        <v>122</v>
      </c>
      <c r="BY43" s="124" t="s">
        <v>122</v>
      </c>
      <c r="BZ43" s="124" t="s">
        <v>122</v>
      </c>
      <c r="CA43" s="124" t="s">
        <v>122</v>
      </c>
      <c r="CC43" s="124" t="s">
        <v>121</v>
      </c>
      <c r="CD43" s="124" t="s">
        <v>121</v>
      </c>
      <c r="CE43" s="124" t="s">
        <v>121</v>
      </c>
      <c r="CF43" s="124" t="s">
        <v>121</v>
      </c>
      <c r="CG43" s="124" t="s">
        <v>121</v>
      </c>
      <c r="CH43" s="124" t="s">
        <v>121</v>
      </c>
      <c r="CI43" s="124" t="s">
        <v>121</v>
      </c>
      <c r="CJ43" s="124" t="s">
        <v>121</v>
      </c>
      <c r="CK43" s="124" t="s">
        <v>121</v>
      </c>
      <c r="CL43" s="124" t="s">
        <v>121</v>
      </c>
      <c r="CN43" s="126" t="str">
        <f>IF(COUNTIF(Emargement!$M$8:$M$207,CY43),CY43," ")</f>
        <v xml:space="preserve"> </v>
      </c>
      <c r="CO43" s="126" t="str">
        <f>IF(COUNTIF(Emargement!$M$8:$M$207,CZ43),CZ43," ")</f>
        <v xml:space="preserve"> </v>
      </c>
      <c r="CP43" s="126" t="str">
        <f>IF(COUNTIF(Emargement!$M$8:$M$207,DA43),DA43," ")</f>
        <v xml:space="preserve"> </v>
      </c>
      <c r="CQ43" s="126" t="str">
        <f>IF(COUNTIF(Emargement!$M$8:$M$207,DB43),DB43," ")</f>
        <v xml:space="preserve"> </v>
      </c>
      <c r="CR43" s="126" t="str">
        <f>IF(COUNTIF(Emargement!$M$8:$M$207,DC43),DC43," ")</f>
        <v xml:space="preserve"> </v>
      </c>
      <c r="CS43" s="126" t="str">
        <f>IF(COUNTIF(Emargement!$M$8:$M$207,DD43),DD43," ")</f>
        <v xml:space="preserve"> </v>
      </c>
      <c r="CT43" s="126" t="str">
        <f>IF(COUNTIF(Emargement!$M$8:$M$207,DE43),DE43," ")</f>
        <v xml:space="preserve"> </v>
      </c>
      <c r="CU43" s="126" t="str">
        <f>IF(COUNTIF(Emargement!$M$8:$M$207,DF43),DF43," ")</f>
        <v xml:space="preserve"> </v>
      </c>
      <c r="CV43" s="126" t="str">
        <f>IF(COUNTIF(Emargement!$M$8:$M$207,DG43),DG43," ")</f>
        <v xml:space="preserve"> </v>
      </c>
      <c r="CW43" s="126" t="str">
        <f>IF(COUNTIF(Emargement!$M$8:$M$207,DH43),DH43," ")</f>
        <v xml:space="preserve"> </v>
      </c>
      <c r="CY43" s="3">
        <v>51</v>
      </c>
      <c r="CZ43" s="3">
        <v>52</v>
      </c>
      <c r="DA43" s="3">
        <v>53</v>
      </c>
      <c r="DB43" s="3">
        <v>54</v>
      </c>
      <c r="DC43" s="3">
        <v>55</v>
      </c>
      <c r="DD43" s="3">
        <v>56</v>
      </c>
      <c r="DE43" s="3">
        <v>57</v>
      </c>
      <c r="DF43" s="3">
        <v>58</v>
      </c>
      <c r="DG43" s="3">
        <v>59</v>
      </c>
      <c r="DH43" s="3">
        <v>60</v>
      </c>
      <c r="DJ43" s="227"/>
      <c r="DK43" s="137" t="s">
        <v>134</v>
      </c>
      <c r="DM43" s="145"/>
      <c r="DN43" s="146"/>
      <c r="DO43" s="145"/>
      <c r="DP43" s="146"/>
      <c r="DQ43" s="145"/>
      <c r="DR43" s="58"/>
      <c r="DS43" s="58"/>
      <c r="DT43" s="145"/>
      <c r="DU43" s="3">
        <v>2</v>
      </c>
      <c r="DX43" s="79"/>
      <c r="DY43" s="82"/>
      <c r="DZ43" s="80"/>
      <c r="EA43" s="82"/>
      <c r="EB43" s="81"/>
      <c r="EC43" s="81"/>
      <c r="ED43" s="83"/>
      <c r="EE43" s="80"/>
      <c r="EG43" s="84"/>
      <c r="EH43" s="3">
        <v>3</v>
      </c>
      <c r="EJ43" s="3" t="e">
        <f t="shared" si="91"/>
        <v>#N/A</v>
      </c>
      <c r="EK43" s="3">
        <f t="shared" si="27"/>
        <v>0</v>
      </c>
      <c r="EL43" s="84" t="str">
        <f t="shared" si="28"/>
        <v/>
      </c>
      <c r="EM43" s="89" t="e">
        <f t="shared" si="92"/>
        <v>#N/A</v>
      </c>
      <c r="EN43" s="3">
        <f t="shared" si="29"/>
        <v>0</v>
      </c>
      <c r="EO43" s="84" t="str">
        <f t="shared" si="30"/>
        <v/>
      </c>
      <c r="EP43" s="89" t="e">
        <f t="shared" si="93"/>
        <v>#N/A</v>
      </c>
      <c r="EQ43" s="3">
        <f t="shared" si="31"/>
        <v>0</v>
      </c>
      <c r="ER43" s="84" t="str">
        <f t="shared" si="32"/>
        <v/>
      </c>
    </row>
    <row r="44" spans="1:148" ht="15.75" x14ac:dyDescent="0.25">
      <c r="A44" s="1">
        <f t="shared" si="4"/>
        <v>37</v>
      </c>
      <c r="B44" s="1">
        <v>37</v>
      </c>
      <c r="C44" s="31">
        <v>37</v>
      </c>
      <c r="D44" s="151"/>
      <c r="E44" s="152">
        <f t="shared" si="33"/>
        <v>1</v>
      </c>
      <c r="F44" s="153">
        <f t="shared" si="34"/>
        <v>57</v>
      </c>
      <c r="G44" s="154">
        <f t="shared" si="35"/>
        <v>5</v>
      </c>
      <c r="I44" s="3">
        <f t="shared" si="5"/>
        <v>0</v>
      </c>
      <c r="J44" s="3">
        <f t="shared" si="6"/>
        <v>0</v>
      </c>
      <c r="K44" s="3">
        <f t="shared" si="86"/>
        <v>0</v>
      </c>
      <c r="N44" s="144" t="str">
        <f t="shared" si="75"/>
        <v/>
      </c>
      <c r="O44" s="143"/>
      <c r="P44" s="98" t="str">
        <f t="shared" si="50"/>
        <v/>
      </c>
      <c r="Q44" s="3">
        <f t="shared" si="87"/>
        <v>7025</v>
      </c>
      <c r="R44" s="3">
        <f t="shared" si="52"/>
        <v>7025</v>
      </c>
      <c r="S44" s="96" t="str">
        <f t="shared" si="88"/>
        <v/>
      </c>
      <c r="T44" s="97" t="str">
        <f t="shared" si="89"/>
        <v/>
      </c>
      <c r="U44" s="98" t="str">
        <f t="shared" si="90"/>
        <v/>
      </c>
      <c r="W44" s="89" t="str">
        <f t="shared" si="57"/>
        <v xml:space="preserve"> </v>
      </c>
      <c r="X44" s="3" t="str">
        <f t="shared" si="58"/>
        <v xml:space="preserve"> </v>
      </c>
      <c r="Y44" s="3" t="str">
        <f t="shared" si="59"/>
        <v xml:space="preserve"> </v>
      </c>
      <c r="Z44" s="3" t="str">
        <f t="shared" si="60"/>
        <v xml:space="preserve"> </v>
      </c>
      <c r="AA44" s="3" t="str">
        <f t="shared" si="61"/>
        <v>m.t</v>
      </c>
      <c r="AB44" s="3" t="str">
        <f t="shared" si="62"/>
        <v xml:space="preserve"> </v>
      </c>
      <c r="AC44" s="90" t="str">
        <f t="shared" si="63"/>
        <v xml:space="preserve"> </v>
      </c>
      <c r="AM44" s="89" t="str">
        <f t="shared" si="9"/>
        <v/>
      </c>
      <c r="AN44" s="89" t="str">
        <f t="shared" si="10"/>
        <v/>
      </c>
      <c r="AO44" s="3" t="str">
        <f t="shared" si="11"/>
        <v/>
      </c>
      <c r="AP44" s="3" t="str">
        <f t="shared" si="12"/>
        <v/>
      </c>
      <c r="AQ44" s="1" t="str">
        <f t="shared" si="13"/>
        <v/>
      </c>
      <c r="AR44" s="1" t="str">
        <f t="shared" si="14"/>
        <v/>
      </c>
      <c r="AS44" s="7" t="str">
        <f t="shared" si="15"/>
        <v/>
      </c>
      <c r="AT44" s="91">
        <f t="shared" si="16"/>
        <v>37.409252669039148</v>
      </c>
      <c r="AV44" s="160" t="str">
        <f t="shared" si="84"/>
        <v xml:space="preserve"> </v>
      </c>
      <c r="AW44" s="138" t="str">
        <f t="shared" si="76"/>
        <v xml:space="preserve"> </v>
      </c>
      <c r="AX44" s="138" t="str">
        <f t="shared" si="77"/>
        <v xml:space="preserve"> </v>
      </c>
      <c r="AY44" s="138" t="str">
        <f t="shared" si="78"/>
        <v xml:space="preserve"> </v>
      </c>
      <c r="AZ44" s="138" t="str">
        <f t="shared" si="79"/>
        <v xml:space="preserve"> </v>
      </c>
      <c r="BA44" s="138" t="str">
        <f t="shared" si="80"/>
        <v xml:space="preserve"> </v>
      </c>
      <c r="BB44" s="138" t="str">
        <f t="shared" si="81"/>
        <v xml:space="preserve"> </v>
      </c>
      <c r="BC44" s="138" t="str">
        <f t="shared" si="82"/>
        <v xml:space="preserve"> </v>
      </c>
      <c r="BD44" s="138" t="str">
        <f t="shared" si="85"/>
        <v xml:space="preserve"> </v>
      </c>
      <c r="BE44" s="161" t="str">
        <f t="shared" si="83"/>
        <v xml:space="preserve"> </v>
      </c>
      <c r="BF44" s="129"/>
      <c r="BG44" s="123" t="s">
        <v>120</v>
      </c>
      <c r="BH44" s="124" t="s">
        <v>120</v>
      </c>
      <c r="BI44" s="124" t="s">
        <v>120</v>
      </c>
      <c r="BJ44" s="124" t="s">
        <v>120</v>
      </c>
      <c r="BK44" s="124" t="s">
        <v>120</v>
      </c>
      <c r="BL44" s="124" t="s">
        <v>120</v>
      </c>
      <c r="BM44" s="124" t="s">
        <v>120</v>
      </c>
      <c r="BN44" s="124" t="s">
        <v>120</v>
      </c>
      <c r="BO44" s="124" t="s">
        <v>120</v>
      </c>
      <c r="BP44" s="124" t="s">
        <v>120</v>
      </c>
      <c r="BQ44" s="125"/>
      <c r="BR44" s="124" t="s">
        <v>122</v>
      </c>
      <c r="BS44" s="124" t="s">
        <v>122</v>
      </c>
      <c r="BT44" s="124" t="s">
        <v>122</v>
      </c>
      <c r="BU44" s="124" t="s">
        <v>122</v>
      </c>
      <c r="BV44" s="124" t="s">
        <v>122</v>
      </c>
      <c r="BW44" s="124" t="s">
        <v>122</v>
      </c>
      <c r="BX44" s="124" t="s">
        <v>122</v>
      </c>
      <c r="BY44" s="124" t="s">
        <v>122</v>
      </c>
      <c r="BZ44" s="124" t="s">
        <v>122</v>
      </c>
      <c r="CA44" s="124" t="s">
        <v>122</v>
      </c>
      <c r="CC44" s="124" t="s">
        <v>121</v>
      </c>
      <c r="CD44" s="124" t="s">
        <v>121</v>
      </c>
      <c r="CE44" s="124" t="s">
        <v>121</v>
      </c>
      <c r="CF44" s="124" t="s">
        <v>121</v>
      </c>
      <c r="CG44" s="124" t="s">
        <v>121</v>
      </c>
      <c r="CH44" s="124" t="s">
        <v>121</v>
      </c>
      <c r="CI44" s="124" t="s">
        <v>121</v>
      </c>
      <c r="CJ44" s="124" t="s">
        <v>121</v>
      </c>
      <c r="CK44" s="124" t="s">
        <v>121</v>
      </c>
      <c r="CL44" s="124" t="s">
        <v>121</v>
      </c>
      <c r="CN44" s="126" t="str">
        <f>IF(COUNTIF(Emargement!$M$8:$M$207,CY44),CY44," ")</f>
        <v xml:space="preserve"> </v>
      </c>
      <c r="CO44" s="126" t="str">
        <f>IF(COUNTIF(Emargement!$M$8:$M$207,CZ44),CZ44," ")</f>
        <v xml:space="preserve"> </v>
      </c>
      <c r="CP44" s="126" t="str">
        <f>IF(COUNTIF(Emargement!$M$8:$M$207,DA44),DA44," ")</f>
        <v xml:space="preserve"> </v>
      </c>
      <c r="CQ44" s="126" t="str">
        <f>IF(COUNTIF(Emargement!$M$8:$M$207,DB44),DB44," ")</f>
        <v xml:space="preserve"> </v>
      </c>
      <c r="CR44" s="126" t="str">
        <f>IF(COUNTIF(Emargement!$M$8:$M$207,DC44),DC44," ")</f>
        <v xml:space="preserve"> </v>
      </c>
      <c r="CS44" s="126" t="str">
        <f>IF(COUNTIF(Emargement!$M$8:$M$207,DD44),DD44," ")</f>
        <v xml:space="preserve"> </v>
      </c>
      <c r="CT44" s="126" t="str">
        <f>IF(COUNTIF(Emargement!$M$8:$M$207,DE44),DE44," ")</f>
        <v xml:space="preserve"> </v>
      </c>
      <c r="CU44" s="126" t="str">
        <f>IF(COUNTIF(Emargement!$M$8:$M$207,DF44),DF44," ")</f>
        <v xml:space="preserve"> </v>
      </c>
      <c r="CV44" s="126" t="str">
        <f>IF(COUNTIF(Emargement!$M$8:$M$207,DG44),DG44," ")</f>
        <v xml:space="preserve"> </v>
      </c>
      <c r="CW44" s="126" t="str">
        <f>IF(COUNTIF(Emargement!$M$8:$M$207,DH44),DH44," ")</f>
        <v xml:space="preserve"> </v>
      </c>
      <c r="CY44" s="3">
        <v>61</v>
      </c>
      <c r="CZ44" s="3">
        <v>62</v>
      </c>
      <c r="DA44" s="3">
        <v>63</v>
      </c>
      <c r="DB44" s="3">
        <v>64</v>
      </c>
      <c r="DC44" s="3">
        <v>65</v>
      </c>
      <c r="DD44" s="3">
        <v>66</v>
      </c>
      <c r="DE44" s="3">
        <v>67</v>
      </c>
      <c r="DF44" s="3">
        <v>68</v>
      </c>
      <c r="DG44" s="3">
        <v>69</v>
      </c>
      <c r="DH44" s="3">
        <v>70</v>
      </c>
      <c r="DK44" s="137"/>
      <c r="DM44" s="145"/>
      <c r="DN44" s="146"/>
      <c r="DO44" s="145"/>
      <c r="DP44" s="146"/>
      <c r="DQ44" s="145"/>
      <c r="DR44" s="58"/>
      <c r="DS44" s="58"/>
      <c r="DT44" s="145"/>
      <c r="DU44" s="3">
        <v>2</v>
      </c>
      <c r="DX44" s="79"/>
      <c r="DY44" s="82"/>
      <c r="DZ44" s="80"/>
      <c r="EA44" s="82"/>
      <c r="EB44" s="81"/>
      <c r="EC44" s="81"/>
      <c r="ED44" s="83"/>
      <c r="EE44" s="80"/>
      <c r="EG44" s="84"/>
      <c r="EH44" s="3">
        <v>3</v>
      </c>
      <c r="EJ44" s="3" t="e">
        <f t="shared" si="91"/>
        <v>#N/A</v>
      </c>
      <c r="EK44" s="3">
        <f t="shared" si="27"/>
        <v>0</v>
      </c>
      <c r="EL44" s="84" t="str">
        <f t="shared" si="28"/>
        <v/>
      </c>
      <c r="EM44" s="89" t="e">
        <f t="shared" si="92"/>
        <v>#N/A</v>
      </c>
      <c r="EN44" s="3">
        <f t="shared" si="29"/>
        <v>0</v>
      </c>
      <c r="EO44" s="84" t="str">
        <f t="shared" si="30"/>
        <v/>
      </c>
      <c r="EP44" s="89" t="e">
        <f t="shared" si="93"/>
        <v>#N/A</v>
      </c>
      <c r="EQ44" s="3">
        <f t="shared" si="31"/>
        <v>0</v>
      </c>
      <c r="ER44" s="84" t="str">
        <f t="shared" si="32"/>
        <v/>
      </c>
    </row>
    <row r="45" spans="1:148" ht="15.75" x14ac:dyDescent="0.25">
      <c r="A45" s="1">
        <f t="shared" si="4"/>
        <v>38</v>
      </c>
      <c r="B45" s="1">
        <v>38</v>
      </c>
      <c r="C45" s="31">
        <v>38</v>
      </c>
      <c r="D45" s="151"/>
      <c r="E45" s="152">
        <f t="shared" si="33"/>
        <v>1</v>
      </c>
      <c r="F45" s="153">
        <f t="shared" si="34"/>
        <v>57</v>
      </c>
      <c r="G45" s="154">
        <f t="shared" si="35"/>
        <v>5</v>
      </c>
      <c r="I45" s="3">
        <f t="shared" si="5"/>
        <v>0</v>
      </c>
      <c r="J45" s="3">
        <f t="shared" si="6"/>
        <v>0</v>
      </c>
      <c r="K45" s="3">
        <f t="shared" si="86"/>
        <v>0</v>
      </c>
      <c r="N45" s="144" t="str">
        <f t="shared" si="75"/>
        <v/>
      </c>
      <c r="O45" s="143"/>
      <c r="P45" s="98" t="str">
        <f t="shared" si="50"/>
        <v/>
      </c>
      <c r="Q45" s="3">
        <f t="shared" si="87"/>
        <v>7025</v>
      </c>
      <c r="R45" s="3">
        <f t="shared" si="52"/>
        <v>7025</v>
      </c>
      <c r="S45" s="96" t="str">
        <f t="shared" si="88"/>
        <v/>
      </c>
      <c r="T45" s="97" t="str">
        <f t="shared" si="89"/>
        <v/>
      </c>
      <c r="U45" s="98" t="str">
        <f t="shared" si="90"/>
        <v/>
      </c>
      <c r="W45" s="89" t="str">
        <f t="shared" si="57"/>
        <v xml:space="preserve"> </v>
      </c>
      <c r="X45" s="3" t="str">
        <f t="shared" si="58"/>
        <v xml:space="preserve"> </v>
      </c>
      <c r="Y45" s="3" t="str">
        <f t="shared" si="59"/>
        <v xml:space="preserve"> </v>
      </c>
      <c r="Z45" s="3" t="str">
        <f t="shared" si="60"/>
        <v xml:space="preserve"> </v>
      </c>
      <c r="AA45" s="3" t="str">
        <f t="shared" si="61"/>
        <v>m.t</v>
      </c>
      <c r="AB45" s="3" t="str">
        <f t="shared" si="62"/>
        <v xml:space="preserve"> </v>
      </c>
      <c r="AC45" s="90" t="str">
        <f t="shared" si="63"/>
        <v xml:space="preserve"> </v>
      </c>
      <c r="AM45" s="89" t="str">
        <f t="shared" si="9"/>
        <v/>
      </c>
      <c r="AN45" s="89" t="str">
        <f t="shared" si="10"/>
        <v/>
      </c>
      <c r="AO45" s="3" t="str">
        <f t="shared" si="11"/>
        <v/>
      </c>
      <c r="AP45" s="3" t="str">
        <f t="shared" si="12"/>
        <v/>
      </c>
      <c r="AQ45" s="1" t="str">
        <f t="shared" si="13"/>
        <v/>
      </c>
      <c r="AR45" s="1" t="str">
        <f t="shared" si="14"/>
        <v/>
      </c>
      <c r="AS45" s="7" t="str">
        <f t="shared" si="15"/>
        <v/>
      </c>
      <c r="AT45" s="91">
        <f t="shared" si="16"/>
        <v>37.409252669039148</v>
      </c>
      <c r="AV45" s="160" t="str">
        <f t="shared" si="84"/>
        <v xml:space="preserve"> </v>
      </c>
      <c r="AW45" s="138" t="str">
        <f t="shared" si="76"/>
        <v xml:space="preserve"> </v>
      </c>
      <c r="AX45" s="138" t="str">
        <f t="shared" si="77"/>
        <v xml:space="preserve"> </v>
      </c>
      <c r="AY45" s="138" t="str">
        <f t="shared" si="78"/>
        <v xml:space="preserve"> </v>
      </c>
      <c r="AZ45" s="138" t="str">
        <f t="shared" si="79"/>
        <v xml:space="preserve"> </v>
      </c>
      <c r="BA45" s="138" t="str">
        <f t="shared" si="80"/>
        <v xml:space="preserve"> </v>
      </c>
      <c r="BB45" s="138" t="str">
        <f t="shared" si="81"/>
        <v xml:space="preserve"> </v>
      </c>
      <c r="BC45" s="138" t="str">
        <f t="shared" si="82"/>
        <v xml:space="preserve"> </v>
      </c>
      <c r="BD45" s="138" t="str">
        <f t="shared" si="85"/>
        <v xml:space="preserve"> </v>
      </c>
      <c r="BE45" s="161" t="str">
        <f t="shared" si="83"/>
        <v xml:space="preserve"> </v>
      </c>
      <c r="BF45" s="129"/>
      <c r="BG45" s="123" t="s">
        <v>120</v>
      </c>
      <c r="BH45" s="124" t="s">
        <v>120</v>
      </c>
      <c r="BI45" s="124" t="s">
        <v>120</v>
      </c>
      <c r="BJ45" s="124" t="s">
        <v>120</v>
      </c>
      <c r="BK45" s="124" t="s">
        <v>120</v>
      </c>
      <c r="BL45" s="124" t="s">
        <v>120</v>
      </c>
      <c r="BM45" s="124" t="s">
        <v>120</v>
      </c>
      <c r="BN45" s="124" t="s">
        <v>120</v>
      </c>
      <c r="BO45" s="124" t="s">
        <v>120</v>
      </c>
      <c r="BP45" s="124" t="s">
        <v>120</v>
      </c>
      <c r="BQ45" s="125"/>
      <c r="BR45" s="124" t="s">
        <v>122</v>
      </c>
      <c r="BS45" s="124" t="s">
        <v>122</v>
      </c>
      <c r="BT45" s="124" t="s">
        <v>122</v>
      </c>
      <c r="BU45" s="124" t="s">
        <v>122</v>
      </c>
      <c r="BV45" s="124" t="s">
        <v>122</v>
      </c>
      <c r="BW45" s="124" t="s">
        <v>122</v>
      </c>
      <c r="BX45" s="124" t="s">
        <v>122</v>
      </c>
      <c r="BY45" s="124" t="s">
        <v>122</v>
      </c>
      <c r="BZ45" s="124" t="s">
        <v>122</v>
      </c>
      <c r="CA45" s="124" t="s">
        <v>122</v>
      </c>
      <c r="CC45" s="124" t="s">
        <v>121</v>
      </c>
      <c r="CD45" s="124" t="s">
        <v>121</v>
      </c>
      <c r="CE45" s="124" t="s">
        <v>121</v>
      </c>
      <c r="CF45" s="124" t="s">
        <v>121</v>
      </c>
      <c r="CG45" s="124" t="s">
        <v>121</v>
      </c>
      <c r="CH45" s="124" t="s">
        <v>121</v>
      </c>
      <c r="CI45" s="124" t="s">
        <v>121</v>
      </c>
      <c r="CJ45" s="124" t="s">
        <v>121</v>
      </c>
      <c r="CK45" s="124" t="s">
        <v>121</v>
      </c>
      <c r="CL45" s="124" t="s">
        <v>121</v>
      </c>
      <c r="CN45" s="126" t="str">
        <f>IF(COUNTIF(Emargement!$M$8:$M$207,CY45),CY45," ")</f>
        <v xml:space="preserve"> </v>
      </c>
      <c r="CO45" s="126" t="str">
        <f>IF(COUNTIF(Emargement!$M$8:$M$207,CZ45),CZ45," ")</f>
        <v xml:space="preserve"> </v>
      </c>
      <c r="CP45" s="126" t="str">
        <f>IF(COUNTIF(Emargement!$M$8:$M$207,DA45),DA45," ")</f>
        <v xml:space="preserve"> </v>
      </c>
      <c r="CQ45" s="126" t="str">
        <f>IF(COUNTIF(Emargement!$M$8:$M$207,DB45),DB45," ")</f>
        <v xml:space="preserve"> </v>
      </c>
      <c r="CR45" s="126" t="str">
        <f>IF(COUNTIF(Emargement!$M$8:$M$207,DC45),DC45," ")</f>
        <v xml:space="preserve"> </v>
      </c>
      <c r="CS45" s="126" t="str">
        <f>IF(COUNTIF(Emargement!$M$8:$M$207,DD45),DD45," ")</f>
        <v xml:space="preserve"> </v>
      </c>
      <c r="CT45" s="126" t="str">
        <f>IF(COUNTIF(Emargement!$M$8:$M$207,DE45),DE45," ")</f>
        <v xml:space="preserve"> </v>
      </c>
      <c r="CU45" s="126" t="str">
        <f>IF(COUNTIF(Emargement!$M$8:$M$207,DF45),DF45," ")</f>
        <v xml:space="preserve"> </v>
      </c>
      <c r="CV45" s="126" t="str">
        <f>IF(COUNTIF(Emargement!$M$8:$M$207,DG45),DG45," ")</f>
        <v xml:space="preserve"> </v>
      </c>
      <c r="CW45" s="126" t="str">
        <f>IF(COUNTIF(Emargement!$M$8:$M$207,DH45),DH45," ")</f>
        <v xml:space="preserve"> </v>
      </c>
      <c r="CY45" s="3">
        <v>71</v>
      </c>
      <c r="CZ45" s="3">
        <v>72</v>
      </c>
      <c r="DA45" s="3">
        <v>73</v>
      </c>
      <c r="DB45" s="3">
        <v>74</v>
      </c>
      <c r="DC45" s="3">
        <v>75</v>
      </c>
      <c r="DD45" s="3">
        <v>76</v>
      </c>
      <c r="DE45" s="3">
        <v>77</v>
      </c>
      <c r="DF45" s="3">
        <v>78</v>
      </c>
      <c r="DG45" s="3">
        <v>79</v>
      </c>
      <c r="DH45" s="3">
        <v>80</v>
      </c>
      <c r="DJ45" s="223" t="s">
        <v>135</v>
      </c>
      <c r="DK45" s="137" t="s">
        <v>133</v>
      </c>
      <c r="DM45" s="145"/>
      <c r="DN45" s="146"/>
      <c r="DO45" s="145"/>
      <c r="DP45" s="146"/>
      <c r="DQ45" s="145"/>
      <c r="DR45" s="58"/>
      <c r="DS45" s="58"/>
      <c r="DT45" s="145"/>
      <c r="DU45" s="3">
        <v>2</v>
      </c>
      <c r="DX45" s="79"/>
      <c r="DY45" s="82"/>
      <c r="DZ45" s="80"/>
      <c r="EA45" s="82"/>
      <c r="EB45" s="81"/>
      <c r="EC45" s="81"/>
      <c r="ED45" s="83"/>
      <c r="EE45" s="80"/>
      <c r="EG45" s="84"/>
      <c r="EH45" s="3">
        <v>3</v>
      </c>
      <c r="EJ45" s="3" t="e">
        <f t="shared" si="91"/>
        <v>#N/A</v>
      </c>
      <c r="EK45" s="3">
        <f t="shared" si="27"/>
        <v>0</v>
      </c>
      <c r="EL45" s="84" t="str">
        <f t="shared" si="28"/>
        <v/>
      </c>
      <c r="EM45" s="89" t="e">
        <f t="shared" si="92"/>
        <v>#N/A</v>
      </c>
      <c r="EN45" s="3">
        <f t="shared" si="29"/>
        <v>0</v>
      </c>
      <c r="EO45" s="84" t="str">
        <f t="shared" si="30"/>
        <v/>
      </c>
      <c r="EP45" s="89" t="e">
        <f t="shared" si="93"/>
        <v>#N/A</v>
      </c>
      <c r="EQ45" s="3">
        <f t="shared" si="31"/>
        <v>0</v>
      </c>
      <c r="ER45" s="84" t="str">
        <f t="shared" si="32"/>
        <v/>
      </c>
    </row>
    <row r="46" spans="1:148" ht="15.75" x14ac:dyDescent="0.25">
      <c r="A46" s="1">
        <f t="shared" si="4"/>
        <v>39</v>
      </c>
      <c r="B46" s="1">
        <v>39</v>
      </c>
      <c r="C46" s="31">
        <v>39</v>
      </c>
      <c r="D46" s="151"/>
      <c r="E46" s="152">
        <f t="shared" si="33"/>
        <v>1</v>
      </c>
      <c r="F46" s="153">
        <f t="shared" si="34"/>
        <v>57</v>
      </c>
      <c r="G46" s="154">
        <f t="shared" si="35"/>
        <v>5</v>
      </c>
      <c r="I46" s="3">
        <f t="shared" si="5"/>
        <v>0</v>
      </c>
      <c r="J46" s="3">
        <f t="shared" si="6"/>
        <v>0</v>
      </c>
      <c r="K46" s="3">
        <f t="shared" si="86"/>
        <v>0</v>
      </c>
      <c r="N46" s="144" t="str">
        <f t="shared" si="75"/>
        <v/>
      </c>
      <c r="O46" s="143"/>
      <c r="P46" s="98" t="str">
        <f t="shared" si="50"/>
        <v/>
      </c>
      <c r="Q46" s="3">
        <f t="shared" si="87"/>
        <v>7025</v>
      </c>
      <c r="R46" s="3">
        <f t="shared" si="52"/>
        <v>7025</v>
      </c>
      <c r="S46" s="96" t="str">
        <f t="shared" si="88"/>
        <v/>
      </c>
      <c r="T46" s="97" t="str">
        <f t="shared" si="89"/>
        <v/>
      </c>
      <c r="U46" s="98" t="str">
        <f t="shared" si="90"/>
        <v/>
      </c>
      <c r="W46" s="89" t="str">
        <f t="shared" si="57"/>
        <v xml:space="preserve"> </v>
      </c>
      <c r="X46" s="3" t="str">
        <f t="shared" si="58"/>
        <v xml:space="preserve"> </v>
      </c>
      <c r="Y46" s="3" t="str">
        <f t="shared" si="59"/>
        <v xml:space="preserve"> </v>
      </c>
      <c r="Z46" s="3" t="str">
        <f t="shared" si="60"/>
        <v xml:space="preserve"> </v>
      </c>
      <c r="AA46" s="3" t="str">
        <f t="shared" si="61"/>
        <v>m.t</v>
      </c>
      <c r="AB46" s="3" t="str">
        <f t="shared" si="62"/>
        <v xml:space="preserve"> </v>
      </c>
      <c r="AC46" s="90" t="str">
        <f t="shared" si="63"/>
        <v xml:space="preserve"> </v>
      </c>
      <c r="AM46" s="89" t="str">
        <f t="shared" si="9"/>
        <v/>
      </c>
      <c r="AN46" s="89" t="str">
        <f t="shared" si="10"/>
        <v/>
      </c>
      <c r="AO46" s="3" t="str">
        <f t="shared" si="11"/>
        <v/>
      </c>
      <c r="AP46" s="3" t="str">
        <f t="shared" si="12"/>
        <v/>
      </c>
      <c r="AQ46" s="1" t="str">
        <f t="shared" si="13"/>
        <v/>
      </c>
      <c r="AR46" s="1" t="str">
        <f t="shared" si="14"/>
        <v/>
      </c>
      <c r="AS46" s="7" t="str">
        <f t="shared" si="15"/>
        <v/>
      </c>
      <c r="AT46" s="91">
        <f t="shared" si="16"/>
        <v>37.409252669039148</v>
      </c>
      <c r="AV46" s="160" t="str">
        <f t="shared" si="84"/>
        <v xml:space="preserve"> </v>
      </c>
      <c r="AW46" s="138" t="str">
        <f t="shared" si="76"/>
        <v xml:space="preserve"> </v>
      </c>
      <c r="AX46" s="138" t="str">
        <f t="shared" si="77"/>
        <v xml:space="preserve"> </v>
      </c>
      <c r="AY46" s="138" t="str">
        <f t="shared" si="78"/>
        <v xml:space="preserve"> </v>
      </c>
      <c r="AZ46" s="138" t="str">
        <f t="shared" si="79"/>
        <v xml:space="preserve"> </v>
      </c>
      <c r="BA46" s="138" t="str">
        <f t="shared" si="80"/>
        <v xml:space="preserve"> </v>
      </c>
      <c r="BB46" s="138" t="str">
        <f t="shared" si="81"/>
        <v xml:space="preserve"> </v>
      </c>
      <c r="BC46" s="138" t="str">
        <f t="shared" si="82"/>
        <v xml:space="preserve"> </v>
      </c>
      <c r="BD46" s="138" t="str">
        <f t="shared" si="85"/>
        <v xml:space="preserve"> </v>
      </c>
      <c r="BE46" s="161" t="str">
        <f t="shared" si="83"/>
        <v xml:space="preserve"> </v>
      </c>
      <c r="BF46" s="129"/>
      <c r="BG46" s="123" t="s">
        <v>120</v>
      </c>
      <c r="BH46" s="124" t="s">
        <v>120</v>
      </c>
      <c r="BI46" s="124" t="s">
        <v>120</v>
      </c>
      <c r="BJ46" s="124" t="s">
        <v>120</v>
      </c>
      <c r="BK46" s="124" t="s">
        <v>120</v>
      </c>
      <c r="BL46" s="124" t="s">
        <v>120</v>
      </c>
      <c r="BM46" s="124" t="s">
        <v>120</v>
      </c>
      <c r="BN46" s="124" t="s">
        <v>120</v>
      </c>
      <c r="BO46" s="124" t="s">
        <v>120</v>
      </c>
      <c r="BP46" s="124" t="s">
        <v>120</v>
      </c>
      <c r="BQ46" s="125"/>
      <c r="BR46" s="124" t="s">
        <v>122</v>
      </c>
      <c r="BS46" s="124" t="s">
        <v>122</v>
      </c>
      <c r="BT46" s="124" t="s">
        <v>122</v>
      </c>
      <c r="BU46" s="124" t="s">
        <v>122</v>
      </c>
      <c r="BV46" s="124" t="s">
        <v>122</v>
      </c>
      <c r="BW46" s="124" t="s">
        <v>122</v>
      </c>
      <c r="BX46" s="124" t="s">
        <v>122</v>
      </c>
      <c r="BY46" s="124" t="s">
        <v>122</v>
      </c>
      <c r="BZ46" s="124" t="s">
        <v>122</v>
      </c>
      <c r="CA46" s="124" t="s">
        <v>122</v>
      </c>
      <c r="CC46" s="124" t="s">
        <v>121</v>
      </c>
      <c r="CD46" s="124" t="s">
        <v>121</v>
      </c>
      <c r="CE46" s="124" t="s">
        <v>121</v>
      </c>
      <c r="CF46" s="124" t="s">
        <v>121</v>
      </c>
      <c r="CG46" s="124" t="s">
        <v>121</v>
      </c>
      <c r="CH46" s="124" t="s">
        <v>121</v>
      </c>
      <c r="CI46" s="124" t="s">
        <v>121</v>
      </c>
      <c r="CJ46" s="124" t="s">
        <v>121</v>
      </c>
      <c r="CK46" s="124" t="s">
        <v>121</v>
      </c>
      <c r="CL46" s="124" t="s">
        <v>121</v>
      </c>
      <c r="CN46" s="126" t="str">
        <f>IF(COUNTIF(Emargement!$M$8:$M$207,CY46),CY46," ")</f>
        <v xml:space="preserve"> </v>
      </c>
      <c r="CO46" s="126" t="str">
        <f>IF(COUNTIF(Emargement!$M$8:$M$207,CZ46),CZ46," ")</f>
        <v xml:space="preserve"> </v>
      </c>
      <c r="CP46" s="126" t="str">
        <f>IF(COUNTIF(Emargement!$M$8:$M$207,DA46),DA46," ")</f>
        <v xml:space="preserve"> </v>
      </c>
      <c r="CQ46" s="126" t="str">
        <f>IF(COUNTIF(Emargement!$M$8:$M$207,DB46),DB46," ")</f>
        <v xml:space="preserve"> </v>
      </c>
      <c r="CR46" s="126" t="str">
        <f>IF(COUNTIF(Emargement!$M$8:$M$207,DC46),DC46," ")</f>
        <v xml:space="preserve"> </v>
      </c>
      <c r="CS46" s="126" t="str">
        <f>IF(COUNTIF(Emargement!$M$8:$M$207,DD46),DD46," ")</f>
        <v xml:space="preserve"> </v>
      </c>
      <c r="CT46" s="126" t="str">
        <f>IF(COUNTIF(Emargement!$M$8:$M$207,DE46),DE46," ")</f>
        <v xml:space="preserve"> </v>
      </c>
      <c r="CU46" s="126" t="str">
        <f>IF(COUNTIF(Emargement!$M$8:$M$207,DF46),DF46," ")</f>
        <v xml:space="preserve"> </v>
      </c>
      <c r="CV46" s="126" t="str">
        <f>IF(COUNTIF(Emargement!$M$8:$M$207,DG46),DG46," ")</f>
        <v xml:space="preserve"> </v>
      </c>
      <c r="CW46" s="126" t="str">
        <f>IF(COUNTIF(Emargement!$M$8:$M$207,DH46),DH46," ")</f>
        <v xml:space="preserve"> </v>
      </c>
      <c r="CY46" s="3">
        <v>81</v>
      </c>
      <c r="CZ46" s="3">
        <v>82</v>
      </c>
      <c r="DA46" s="3">
        <v>83</v>
      </c>
      <c r="DB46" s="3">
        <v>84</v>
      </c>
      <c r="DC46" s="3">
        <v>85</v>
      </c>
      <c r="DD46" s="3">
        <v>86</v>
      </c>
      <c r="DE46" s="3">
        <v>87</v>
      </c>
      <c r="DF46" s="3">
        <v>88</v>
      </c>
      <c r="DG46" s="3">
        <v>89</v>
      </c>
      <c r="DH46" s="3">
        <v>90</v>
      </c>
      <c r="DJ46" s="224" t="s">
        <v>120</v>
      </c>
      <c r="DK46" s="137" t="s">
        <v>130</v>
      </c>
      <c r="DM46" s="145"/>
      <c r="DN46" s="146"/>
      <c r="DO46" s="145"/>
      <c r="DP46" s="146"/>
      <c r="DQ46" s="145"/>
      <c r="DR46" s="58"/>
      <c r="DS46" s="58"/>
      <c r="DT46" s="145"/>
      <c r="DU46" s="3">
        <v>2</v>
      </c>
      <c r="DX46" s="79"/>
      <c r="DY46" s="82"/>
      <c r="DZ46" s="80"/>
      <c r="EA46" s="82"/>
      <c r="EB46" s="81"/>
      <c r="EC46" s="81"/>
      <c r="ED46" s="83"/>
      <c r="EE46" s="80"/>
      <c r="EG46" s="84"/>
      <c r="EH46" s="3">
        <v>3</v>
      </c>
      <c r="EJ46" s="3" t="e">
        <f t="shared" si="91"/>
        <v>#N/A</v>
      </c>
      <c r="EK46" s="3">
        <f t="shared" si="27"/>
        <v>0</v>
      </c>
      <c r="EL46" s="84" t="str">
        <f t="shared" si="28"/>
        <v/>
      </c>
      <c r="EM46" s="89" t="e">
        <f t="shared" si="92"/>
        <v>#N/A</v>
      </c>
      <c r="EN46" s="3">
        <f t="shared" si="29"/>
        <v>0</v>
      </c>
      <c r="EO46" s="84" t="str">
        <f t="shared" si="30"/>
        <v/>
      </c>
      <c r="EP46" s="89" t="e">
        <f t="shared" si="93"/>
        <v>#N/A</v>
      </c>
      <c r="EQ46" s="3">
        <f t="shared" si="31"/>
        <v>0</v>
      </c>
      <c r="ER46" s="84" t="str">
        <f t="shared" si="32"/>
        <v/>
      </c>
    </row>
    <row r="47" spans="1:148" ht="15.75" x14ac:dyDescent="0.25">
      <c r="A47" s="1">
        <f t="shared" si="4"/>
        <v>40</v>
      </c>
      <c r="B47" s="1">
        <v>40</v>
      </c>
      <c r="C47" s="31">
        <v>40</v>
      </c>
      <c r="D47" s="151"/>
      <c r="E47" s="152">
        <f t="shared" si="33"/>
        <v>1</v>
      </c>
      <c r="F47" s="153">
        <f t="shared" si="34"/>
        <v>57</v>
      </c>
      <c r="G47" s="154">
        <f t="shared" si="35"/>
        <v>5</v>
      </c>
      <c r="I47" s="3">
        <f t="shared" si="5"/>
        <v>0</v>
      </c>
      <c r="J47" s="3">
        <f t="shared" si="6"/>
        <v>0</v>
      </c>
      <c r="K47" s="3">
        <f t="shared" si="86"/>
        <v>0</v>
      </c>
      <c r="N47" s="144" t="str">
        <f t="shared" si="75"/>
        <v/>
      </c>
      <c r="O47" s="143"/>
      <c r="P47" s="98" t="str">
        <f t="shared" si="50"/>
        <v/>
      </c>
      <c r="Q47" s="3">
        <f t="shared" si="87"/>
        <v>7025</v>
      </c>
      <c r="R47" s="3">
        <f t="shared" si="52"/>
        <v>7025</v>
      </c>
      <c r="S47" s="96" t="str">
        <f t="shared" si="88"/>
        <v/>
      </c>
      <c r="T47" s="97" t="str">
        <f t="shared" si="89"/>
        <v/>
      </c>
      <c r="U47" s="98" t="str">
        <f t="shared" si="90"/>
        <v/>
      </c>
      <c r="W47" s="89" t="str">
        <f t="shared" si="57"/>
        <v xml:space="preserve"> </v>
      </c>
      <c r="X47" s="3" t="str">
        <f t="shared" si="58"/>
        <v xml:space="preserve"> </v>
      </c>
      <c r="Y47" s="3" t="str">
        <f t="shared" si="59"/>
        <v xml:space="preserve"> </v>
      </c>
      <c r="Z47" s="3" t="str">
        <f t="shared" si="60"/>
        <v xml:space="preserve"> </v>
      </c>
      <c r="AA47" s="3" t="str">
        <f t="shared" si="61"/>
        <v>m.t</v>
      </c>
      <c r="AB47" s="3" t="str">
        <f t="shared" si="62"/>
        <v xml:space="preserve"> </v>
      </c>
      <c r="AC47" s="90" t="str">
        <f t="shared" si="63"/>
        <v xml:space="preserve"> </v>
      </c>
      <c r="AM47" s="89" t="str">
        <f t="shared" si="9"/>
        <v/>
      </c>
      <c r="AN47" s="89" t="str">
        <f t="shared" si="10"/>
        <v/>
      </c>
      <c r="AO47" s="3" t="str">
        <f t="shared" si="11"/>
        <v/>
      </c>
      <c r="AP47" s="3" t="str">
        <f t="shared" si="12"/>
        <v/>
      </c>
      <c r="AQ47" s="1" t="str">
        <f t="shared" si="13"/>
        <v/>
      </c>
      <c r="AR47" s="1" t="str">
        <f t="shared" si="14"/>
        <v/>
      </c>
      <c r="AS47" s="7" t="str">
        <f t="shared" si="15"/>
        <v/>
      </c>
      <c r="AT47" s="91">
        <f t="shared" si="16"/>
        <v>37.409252669039148</v>
      </c>
      <c r="AV47" s="160" t="str">
        <f t="shared" si="84"/>
        <v xml:space="preserve"> </v>
      </c>
      <c r="AW47" s="138" t="str">
        <f t="shared" si="76"/>
        <v xml:space="preserve"> </v>
      </c>
      <c r="AX47" s="138" t="str">
        <f t="shared" si="77"/>
        <v xml:space="preserve"> </v>
      </c>
      <c r="AY47" s="138" t="str">
        <f t="shared" si="78"/>
        <v xml:space="preserve"> </v>
      </c>
      <c r="AZ47" s="138" t="str">
        <f t="shared" si="79"/>
        <v xml:space="preserve"> </v>
      </c>
      <c r="BA47" s="138" t="str">
        <f t="shared" si="80"/>
        <v xml:space="preserve"> </v>
      </c>
      <c r="BB47" s="138" t="str">
        <f t="shared" si="81"/>
        <v xml:space="preserve"> </v>
      </c>
      <c r="BC47" s="138" t="str">
        <f t="shared" si="82"/>
        <v xml:space="preserve"> </v>
      </c>
      <c r="BD47" s="138" t="str">
        <f t="shared" si="85"/>
        <v xml:space="preserve"> </v>
      </c>
      <c r="BE47" s="161" t="str">
        <f t="shared" si="83"/>
        <v xml:space="preserve"> </v>
      </c>
      <c r="BF47" s="129"/>
      <c r="BG47" s="123" t="s">
        <v>120</v>
      </c>
      <c r="BH47" s="124" t="s">
        <v>120</v>
      </c>
      <c r="BI47" s="124" t="s">
        <v>120</v>
      </c>
      <c r="BJ47" s="124" t="s">
        <v>120</v>
      </c>
      <c r="BK47" s="124" t="s">
        <v>120</v>
      </c>
      <c r="BL47" s="124" t="s">
        <v>120</v>
      </c>
      <c r="BM47" s="124" t="s">
        <v>120</v>
      </c>
      <c r="BN47" s="124" t="s">
        <v>120</v>
      </c>
      <c r="BO47" s="124" t="s">
        <v>120</v>
      </c>
      <c r="BP47" s="124" t="s">
        <v>120</v>
      </c>
      <c r="BQ47" s="125"/>
      <c r="BR47" s="124" t="s">
        <v>122</v>
      </c>
      <c r="BS47" s="124" t="s">
        <v>122</v>
      </c>
      <c r="BT47" s="124" t="s">
        <v>122</v>
      </c>
      <c r="BU47" s="124" t="s">
        <v>122</v>
      </c>
      <c r="BV47" s="124" t="s">
        <v>122</v>
      </c>
      <c r="BW47" s="124" t="s">
        <v>122</v>
      </c>
      <c r="BX47" s="124" t="s">
        <v>122</v>
      </c>
      <c r="BY47" s="124" t="s">
        <v>122</v>
      </c>
      <c r="BZ47" s="124" t="s">
        <v>122</v>
      </c>
      <c r="CA47" s="124" t="s">
        <v>122</v>
      </c>
      <c r="CC47" s="124" t="s">
        <v>121</v>
      </c>
      <c r="CD47" s="124" t="s">
        <v>121</v>
      </c>
      <c r="CE47" s="124" t="s">
        <v>121</v>
      </c>
      <c r="CF47" s="124" t="s">
        <v>121</v>
      </c>
      <c r="CG47" s="124" t="s">
        <v>121</v>
      </c>
      <c r="CH47" s="124" t="s">
        <v>121</v>
      </c>
      <c r="CI47" s="124" t="s">
        <v>121</v>
      </c>
      <c r="CJ47" s="124" t="s">
        <v>121</v>
      </c>
      <c r="CK47" s="124" t="s">
        <v>121</v>
      </c>
      <c r="CL47" s="124" t="s">
        <v>121</v>
      </c>
      <c r="CN47" s="126" t="str">
        <f>IF(COUNTIF(Emargement!$M$8:$M$207,CY47),CY47," ")</f>
        <v xml:space="preserve"> </v>
      </c>
      <c r="CO47" s="126" t="str">
        <f>IF(COUNTIF(Emargement!$M$8:$M$207,CZ47),CZ47," ")</f>
        <v xml:space="preserve"> </v>
      </c>
      <c r="CP47" s="126" t="str">
        <f>IF(COUNTIF(Emargement!$M$8:$M$207,DA47),DA47," ")</f>
        <v xml:space="preserve"> </v>
      </c>
      <c r="CQ47" s="126" t="str">
        <f>IF(COUNTIF(Emargement!$M$8:$M$207,DB47),DB47," ")</f>
        <v xml:space="preserve"> </v>
      </c>
      <c r="CR47" s="126" t="str">
        <f>IF(COUNTIF(Emargement!$M$8:$M$207,DC47),DC47," ")</f>
        <v xml:space="preserve"> </v>
      </c>
      <c r="CS47" s="126" t="str">
        <f>IF(COUNTIF(Emargement!$M$8:$M$207,DD47),DD47," ")</f>
        <v xml:space="preserve"> </v>
      </c>
      <c r="CT47" s="126" t="str">
        <f>IF(COUNTIF(Emargement!$M$8:$M$207,DE47),DE47," ")</f>
        <v xml:space="preserve"> </v>
      </c>
      <c r="CU47" s="126" t="str">
        <f>IF(COUNTIF(Emargement!$M$8:$M$207,DF47),DF47," ")</f>
        <v xml:space="preserve"> </v>
      </c>
      <c r="CV47" s="126" t="str">
        <f>IF(COUNTIF(Emargement!$M$8:$M$207,DG47),DG47," ")</f>
        <v xml:space="preserve"> </v>
      </c>
      <c r="CW47" s="126" t="str">
        <f>IF(COUNTIF(Emargement!$M$8:$M$207,DH47),DH47," ")</f>
        <v xml:space="preserve"> </v>
      </c>
      <c r="CY47" s="3">
        <v>91</v>
      </c>
      <c r="CZ47" s="3">
        <v>92</v>
      </c>
      <c r="DA47" s="3">
        <v>93</v>
      </c>
      <c r="DB47" s="3">
        <v>94</v>
      </c>
      <c r="DC47" s="3">
        <v>95</v>
      </c>
      <c r="DD47" s="3">
        <v>96</v>
      </c>
      <c r="DE47" s="3">
        <v>97</v>
      </c>
      <c r="DF47" s="3">
        <v>98</v>
      </c>
      <c r="DG47" s="3">
        <v>99</v>
      </c>
      <c r="DH47" s="3">
        <v>100</v>
      </c>
      <c r="DJ47" s="225" t="s">
        <v>124</v>
      </c>
      <c r="DK47" s="137" t="s">
        <v>131</v>
      </c>
      <c r="DM47" s="145"/>
      <c r="DN47" s="146"/>
      <c r="DO47" s="145"/>
      <c r="DP47" s="146"/>
      <c r="DQ47" s="145"/>
      <c r="DR47" s="58"/>
      <c r="DS47" s="58"/>
      <c r="DT47" s="145"/>
      <c r="DU47" s="3">
        <v>2</v>
      </c>
      <c r="DX47" s="79"/>
      <c r="DY47" s="82"/>
      <c r="DZ47" s="80"/>
      <c r="EA47" s="82"/>
      <c r="EB47" s="81"/>
      <c r="EC47" s="81"/>
      <c r="ED47" s="83"/>
      <c r="EE47" s="80"/>
      <c r="EG47" s="84"/>
      <c r="EH47" s="3">
        <v>3</v>
      </c>
      <c r="EJ47" s="3" t="e">
        <f t="shared" si="91"/>
        <v>#N/A</v>
      </c>
      <c r="EK47" s="3">
        <f t="shared" si="27"/>
        <v>0</v>
      </c>
      <c r="EL47" s="84" t="str">
        <f t="shared" si="28"/>
        <v/>
      </c>
      <c r="EM47" s="89" t="e">
        <f t="shared" si="92"/>
        <v>#N/A</v>
      </c>
      <c r="EN47" s="3">
        <f t="shared" si="29"/>
        <v>0</v>
      </c>
      <c r="EO47" s="84" t="str">
        <f t="shared" si="30"/>
        <v/>
      </c>
      <c r="EP47" s="89" t="e">
        <f t="shared" si="93"/>
        <v>#N/A</v>
      </c>
      <c r="EQ47" s="3">
        <f t="shared" si="31"/>
        <v>0</v>
      </c>
      <c r="ER47" s="84" t="str">
        <f t="shared" si="32"/>
        <v/>
      </c>
    </row>
    <row r="48" spans="1:148" ht="15.75" x14ac:dyDescent="0.25">
      <c r="A48" s="1">
        <f t="shared" si="4"/>
        <v>41</v>
      </c>
      <c r="B48" s="1">
        <v>41</v>
      </c>
      <c r="C48" s="31">
        <v>41</v>
      </c>
      <c r="D48" s="151"/>
      <c r="E48" s="152">
        <f t="shared" si="33"/>
        <v>1</v>
      </c>
      <c r="F48" s="153">
        <f t="shared" si="34"/>
        <v>57</v>
      </c>
      <c r="G48" s="154">
        <f t="shared" si="35"/>
        <v>5</v>
      </c>
      <c r="I48" s="3">
        <f t="shared" si="5"/>
        <v>0</v>
      </c>
      <c r="J48" s="3">
        <f t="shared" si="6"/>
        <v>0</v>
      </c>
      <c r="K48" s="3">
        <f t="shared" si="86"/>
        <v>0</v>
      </c>
      <c r="N48" s="144" t="str">
        <f t="shared" si="75"/>
        <v/>
      </c>
      <c r="O48" s="143"/>
      <c r="P48" s="98" t="str">
        <f t="shared" si="50"/>
        <v/>
      </c>
      <c r="Q48" s="3">
        <f t="shared" si="87"/>
        <v>7025</v>
      </c>
      <c r="R48" s="3">
        <f t="shared" si="52"/>
        <v>7025</v>
      </c>
      <c r="S48" s="96" t="str">
        <f t="shared" si="88"/>
        <v/>
      </c>
      <c r="T48" s="97" t="str">
        <f t="shared" si="89"/>
        <v/>
      </c>
      <c r="U48" s="98" t="str">
        <f t="shared" si="90"/>
        <v/>
      </c>
      <c r="W48" s="89" t="str">
        <f t="shared" si="57"/>
        <v xml:space="preserve"> </v>
      </c>
      <c r="X48" s="3" t="str">
        <f t="shared" si="58"/>
        <v xml:space="preserve"> </v>
      </c>
      <c r="Y48" s="3" t="str">
        <f t="shared" si="59"/>
        <v xml:space="preserve"> </v>
      </c>
      <c r="Z48" s="3" t="str">
        <f t="shared" si="60"/>
        <v xml:space="preserve"> </v>
      </c>
      <c r="AA48" s="3" t="str">
        <f t="shared" si="61"/>
        <v>m.t</v>
      </c>
      <c r="AB48" s="3" t="str">
        <f t="shared" si="62"/>
        <v xml:space="preserve"> </v>
      </c>
      <c r="AC48" s="90" t="str">
        <f t="shared" si="63"/>
        <v xml:space="preserve"> </v>
      </c>
      <c r="AM48" s="89" t="str">
        <f t="shared" si="9"/>
        <v/>
      </c>
      <c r="AN48" s="89" t="str">
        <f t="shared" si="10"/>
        <v/>
      </c>
      <c r="AO48" s="3" t="str">
        <f t="shared" si="11"/>
        <v/>
      </c>
      <c r="AP48" s="3" t="str">
        <f t="shared" si="12"/>
        <v/>
      </c>
      <c r="AQ48" s="1" t="str">
        <f t="shared" si="13"/>
        <v/>
      </c>
      <c r="AR48" s="1" t="str">
        <f t="shared" si="14"/>
        <v/>
      </c>
      <c r="AS48" s="7" t="str">
        <f t="shared" si="15"/>
        <v/>
      </c>
      <c r="AT48" s="91">
        <f t="shared" si="16"/>
        <v>37.409252669039148</v>
      </c>
      <c r="AV48" s="160" t="str">
        <f t="shared" si="84"/>
        <v xml:space="preserve"> </v>
      </c>
      <c r="AW48" s="138" t="str">
        <f t="shared" si="76"/>
        <v xml:space="preserve"> </v>
      </c>
      <c r="AX48" s="138" t="str">
        <f t="shared" si="77"/>
        <v xml:space="preserve"> </v>
      </c>
      <c r="AY48" s="138" t="str">
        <f t="shared" si="78"/>
        <v xml:space="preserve"> </v>
      </c>
      <c r="AZ48" s="138" t="str">
        <f t="shared" si="79"/>
        <v xml:space="preserve"> </v>
      </c>
      <c r="BA48" s="138" t="str">
        <f t="shared" si="80"/>
        <v xml:space="preserve"> </v>
      </c>
      <c r="BB48" s="138" t="str">
        <f t="shared" si="81"/>
        <v xml:space="preserve"> </v>
      </c>
      <c r="BC48" s="138" t="str">
        <f t="shared" si="82"/>
        <v xml:space="preserve"> </v>
      </c>
      <c r="BD48" s="138" t="str">
        <f t="shared" si="85"/>
        <v xml:space="preserve"> </v>
      </c>
      <c r="BE48" s="161" t="str">
        <f t="shared" si="83"/>
        <v xml:space="preserve"> </v>
      </c>
      <c r="BF48" s="129"/>
      <c r="BG48" s="123" t="s">
        <v>120</v>
      </c>
      <c r="BH48" s="124" t="s">
        <v>120</v>
      </c>
      <c r="BI48" s="124" t="s">
        <v>120</v>
      </c>
      <c r="BJ48" s="124" t="s">
        <v>120</v>
      </c>
      <c r="BK48" s="124" t="s">
        <v>120</v>
      </c>
      <c r="BL48" s="124" t="s">
        <v>120</v>
      </c>
      <c r="BM48" s="124" t="s">
        <v>120</v>
      </c>
      <c r="BN48" s="124" t="s">
        <v>120</v>
      </c>
      <c r="BO48" s="124" t="s">
        <v>120</v>
      </c>
      <c r="BP48" s="124" t="s">
        <v>120</v>
      </c>
      <c r="BQ48" s="125"/>
      <c r="BR48" s="124" t="s">
        <v>122</v>
      </c>
      <c r="BS48" s="124" t="s">
        <v>122</v>
      </c>
      <c r="BT48" s="124" t="s">
        <v>122</v>
      </c>
      <c r="BU48" s="124" t="s">
        <v>122</v>
      </c>
      <c r="BV48" s="124" t="s">
        <v>122</v>
      </c>
      <c r="BW48" s="124" t="s">
        <v>122</v>
      </c>
      <c r="BX48" s="124" t="s">
        <v>122</v>
      </c>
      <c r="BY48" s="124" t="s">
        <v>122</v>
      </c>
      <c r="BZ48" s="124" t="s">
        <v>122</v>
      </c>
      <c r="CA48" s="124" t="s">
        <v>122</v>
      </c>
      <c r="CC48" s="124" t="s">
        <v>121</v>
      </c>
      <c r="CD48" s="124" t="s">
        <v>121</v>
      </c>
      <c r="CE48" s="124" t="s">
        <v>121</v>
      </c>
      <c r="CF48" s="124" t="s">
        <v>121</v>
      </c>
      <c r="CG48" s="124" t="s">
        <v>121</v>
      </c>
      <c r="CH48" s="124" t="s">
        <v>121</v>
      </c>
      <c r="CI48" s="124" t="s">
        <v>121</v>
      </c>
      <c r="CJ48" s="124" t="s">
        <v>121</v>
      </c>
      <c r="CK48" s="124" t="s">
        <v>121</v>
      </c>
      <c r="CL48" s="124" t="s">
        <v>121</v>
      </c>
      <c r="CN48" s="126" t="str">
        <f>IF(COUNTIF(Emargement!$M$8:$M$207,CY48),CY48," ")</f>
        <v xml:space="preserve"> </v>
      </c>
      <c r="CO48" s="126" t="str">
        <f>IF(COUNTIF(Emargement!$M$8:$M$207,CZ48),CZ48," ")</f>
        <v xml:space="preserve"> </v>
      </c>
      <c r="CP48" s="126" t="str">
        <f>IF(COUNTIF(Emargement!$M$8:$M$207,DA48),DA48," ")</f>
        <v xml:space="preserve"> </v>
      </c>
      <c r="CQ48" s="126" t="str">
        <f>IF(COUNTIF(Emargement!$M$8:$M$207,DB48),DB48," ")</f>
        <v xml:space="preserve"> </v>
      </c>
      <c r="CR48" s="126" t="str">
        <f>IF(COUNTIF(Emargement!$M$8:$M$207,DC48),DC48," ")</f>
        <v xml:space="preserve"> </v>
      </c>
      <c r="CS48" s="126" t="str">
        <f>IF(COUNTIF(Emargement!$M$8:$M$207,DD48),DD48," ")</f>
        <v xml:space="preserve"> </v>
      </c>
      <c r="CT48" s="126" t="str">
        <f>IF(COUNTIF(Emargement!$M$8:$M$207,DE48),DE48," ")</f>
        <v xml:space="preserve"> </v>
      </c>
      <c r="CU48" s="126" t="str">
        <f>IF(COUNTIF(Emargement!$M$8:$M$207,DF48),DF48," ")</f>
        <v xml:space="preserve"> </v>
      </c>
      <c r="CV48" s="126" t="str">
        <f>IF(COUNTIF(Emargement!$M$8:$M$207,DG48),DG48," ")</f>
        <v xml:space="preserve"> </v>
      </c>
      <c r="CW48" s="126" t="str">
        <f>IF(COUNTIF(Emargement!$M$8:$M$207,DH48),DH48," ")</f>
        <v xml:space="preserve"> </v>
      </c>
      <c r="CY48" s="3">
        <v>101</v>
      </c>
      <c r="CZ48" s="3">
        <v>102</v>
      </c>
      <c r="DA48" s="3">
        <v>103</v>
      </c>
      <c r="DB48" s="3">
        <v>104</v>
      </c>
      <c r="DC48" s="3">
        <v>105</v>
      </c>
      <c r="DD48" s="3">
        <v>106</v>
      </c>
      <c r="DE48" s="3">
        <v>107</v>
      </c>
      <c r="DF48" s="3">
        <v>108</v>
      </c>
      <c r="DG48" s="3">
        <v>109</v>
      </c>
      <c r="DH48" s="3">
        <v>110</v>
      </c>
      <c r="DJ48" s="226" t="s">
        <v>121</v>
      </c>
      <c r="DK48" s="137" t="s">
        <v>132</v>
      </c>
      <c r="DM48" s="145"/>
      <c r="DN48" s="146"/>
      <c r="DO48" s="145"/>
      <c r="DP48" s="146"/>
      <c r="DQ48" s="145"/>
      <c r="DR48" s="58"/>
      <c r="DS48" s="58"/>
      <c r="DT48" s="145"/>
      <c r="DU48" s="3">
        <v>2</v>
      </c>
      <c r="DX48" s="79"/>
      <c r="DY48" s="82"/>
      <c r="DZ48" s="80"/>
      <c r="EA48" s="82"/>
      <c r="EB48" s="81"/>
      <c r="EC48" s="81"/>
      <c r="ED48" s="83"/>
      <c r="EE48" s="80"/>
      <c r="EG48" s="84"/>
      <c r="EH48" s="3">
        <v>3</v>
      </c>
      <c r="EJ48" s="3" t="e">
        <f t="shared" si="91"/>
        <v>#N/A</v>
      </c>
      <c r="EK48" s="3">
        <f t="shared" si="27"/>
        <v>0</v>
      </c>
      <c r="EL48" s="84" t="str">
        <f t="shared" si="28"/>
        <v/>
      </c>
      <c r="EM48" s="89" t="e">
        <f t="shared" si="92"/>
        <v>#N/A</v>
      </c>
      <c r="EN48" s="3">
        <f t="shared" si="29"/>
        <v>0</v>
      </c>
      <c r="EO48" s="84" t="str">
        <f t="shared" si="30"/>
        <v/>
      </c>
      <c r="EP48" s="89" t="e">
        <f t="shared" si="93"/>
        <v>#N/A</v>
      </c>
      <c r="EQ48" s="3">
        <f t="shared" si="31"/>
        <v>0</v>
      </c>
      <c r="ER48" s="84" t="str">
        <f t="shared" si="32"/>
        <v/>
      </c>
    </row>
    <row r="49" spans="1:148" ht="15.75" x14ac:dyDescent="0.25">
      <c r="A49" s="1">
        <f t="shared" si="4"/>
        <v>42</v>
      </c>
      <c r="B49" s="1">
        <v>42</v>
      </c>
      <c r="C49" s="31">
        <v>42</v>
      </c>
      <c r="D49" s="151"/>
      <c r="E49" s="152">
        <f t="shared" si="33"/>
        <v>1</v>
      </c>
      <c r="F49" s="153">
        <f t="shared" si="34"/>
        <v>57</v>
      </c>
      <c r="G49" s="154">
        <f t="shared" si="35"/>
        <v>5</v>
      </c>
      <c r="I49" s="3">
        <f t="shared" si="5"/>
        <v>0</v>
      </c>
      <c r="J49" s="3">
        <f t="shared" si="6"/>
        <v>0</v>
      </c>
      <c r="K49" s="3">
        <f t="shared" si="86"/>
        <v>0</v>
      </c>
      <c r="N49" s="144" t="str">
        <f t="shared" si="75"/>
        <v/>
      </c>
      <c r="O49" s="143"/>
      <c r="P49" s="98" t="str">
        <f t="shared" si="50"/>
        <v/>
      </c>
      <c r="Q49" s="3">
        <f t="shared" si="87"/>
        <v>7025</v>
      </c>
      <c r="R49" s="3">
        <f t="shared" si="52"/>
        <v>7025</v>
      </c>
      <c r="S49" s="96" t="str">
        <f t="shared" si="88"/>
        <v/>
      </c>
      <c r="T49" s="97" t="str">
        <f t="shared" si="89"/>
        <v/>
      </c>
      <c r="U49" s="98" t="str">
        <f t="shared" si="90"/>
        <v/>
      </c>
      <c r="W49" s="89" t="str">
        <f t="shared" si="57"/>
        <v xml:space="preserve"> </v>
      </c>
      <c r="X49" s="3" t="str">
        <f t="shared" si="58"/>
        <v xml:space="preserve"> </v>
      </c>
      <c r="Y49" s="3" t="str">
        <f t="shared" si="59"/>
        <v xml:space="preserve"> </v>
      </c>
      <c r="Z49" s="3" t="str">
        <f t="shared" si="60"/>
        <v xml:space="preserve"> </v>
      </c>
      <c r="AA49" s="3" t="str">
        <f t="shared" si="61"/>
        <v>m.t</v>
      </c>
      <c r="AB49" s="3" t="str">
        <f t="shared" si="62"/>
        <v xml:space="preserve"> </v>
      </c>
      <c r="AC49" s="90" t="str">
        <f t="shared" si="63"/>
        <v xml:space="preserve"> </v>
      </c>
      <c r="AM49" s="89" t="str">
        <f t="shared" si="9"/>
        <v/>
      </c>
      <c r="AN49" s="89" t="str">
        <f t="shared" si="10"/>
        <v/>
      </c>
      <c r="AO49" s="3" t="str">
        <f t="shared" si="11"/>
        <v/>
      </c>
      <c r="AP49" s="3" t="str">
        <f t="shared" si="12"/>
        <v/>
      </c>
      <c r="AQ49" s="1" t="str">
        <f t="shared" si="13"/>
        <v/>
      </c>
      <c r="AR49" s="1" t="str">
        <f t="shared" si="14"/>
        <v/>
      </c>
      <c r="AS49" s="7" t="str">
        <f t="shared" si="15"/>
        <v/>
      </c>
      <c r="AT49" s="91">
        <f t="shared" si="16"/>
        <v>37.409252669039148</v>
      </c>
      <c r="AV49" s="160" t="str">
        <f t="shared" si="84"/>
        <v xml:space="preserve"> </v>
      </c>
      <c r="AW49" s="138" t="str">
        <f t="shared" si="76"/>
        <v xml:space="preserve"> </v>
      </c>
      <c r="AX49" s="138" t="str">
        <f t="shared" si="77"/>
        <v xml:space="preserve"> </v>
      </c>
      <c r="AY49" s="138" t="str">
        <f t="shared" si="78"/>
        <v xml:space="preserve"> </v>
      </c>
      <c r="AZ49" s="138" t="str">
        <f t="shared" si="79"/>
        <v xml:space="preserve"> </v>
      </c>
      <c r="BA49" s="138" t="str">
        <f t="shared" si="80"/>
        <v xml:space="preserve"> </v>
      </c>
      <c r="BB49" s="138" t="str">
        <f t="shared" si="81"/>
        <v xml:space="preserve"> </v>
      </c>
      <c r="BC49" s="138" t="str">
        <f t="shared" si="82"/>
        <v xml:space="preserve"> </v>
      </c>
      <c r="BD49" s="138" t="str">
        <f t="shared" si="85"/>
        <v xml:space="preserve"> </v>
      </c>
      <c r="BE49" s="161" t="str">
        <f t="shared" si="83"/>
        <v xml:space="preserve"> </v>
      </c>
      <c r="BF49" s="129"/>
      <c r="BG49" s="123" t="s">
        <v>120</v>
      </c>
      <c r="BH49" s="124" t="s">
        <v>120</v>
      </c>
      <c r="BI49" s="124" t="s">
        <v>120</v>
      </c>
      <c r="BJ49" s="124" t="s">
        <v>120</v>
      </c>
      <c r="BK49" s="124" t="s">
        <v>120</v>
      </c>
      <c r="BL49" s="124" t="s">
        <v>120</v>
      </c>
      <c r="BM49" s="124" t="s">
        <v>120</v>
      </c>
      <c r="BN49" s="124" t="s">
        <v>120</v>
      </c>
      <c r="BO49" s="124" t="s">
        <v>120</v>
      </c>
      <c r="BP49" s="124" t="s">
        <v>120</v>
      </c>
      <c r="BQ49" s="125"/>
      <c r="BR49" s="124" t="s">
        <v>122</v>
      </c>
      <c r="BS49" s="124" t="s">
        <v>122</v>
      </c>
      <c r="BT49" s="124" t="s">
        <v>122</v>
      </c>
      <c r="BU49" s="124" t="s">
        <v>122</v>
      </c>
      <c r="BV49" s="124" t="s">
        <v>122</v>
      </c>
      <c r="BW49" s="124" t="s">
        <v>122</v>
      </c>
      <c r="BX49" s="124" t="s">
        <v>122</v>
      </c>
      <c r="BY49" s="124" t="s">
        <v>122</v>
      </c>
      <c r="BZ49" s="124" t="s">
        <v>122</v>
      </c>
      <c r="CA49" s="124" t="s">
        <v>122</v>
      </c>
      <c r="CC49" s="124" t="s">
        <v>121</v>
      </c>
      <c r="CD49" s="124" t="s">
        <v>121</v>
      </c>
      <c r="CE49" s="124" t="s">
        <v>121</v>
      </c>
      <c r="CF49" s="124" t="s">
        <v>121</v>
      </c>
      <c r="CG49" s="124" t="s">
        <v>121</v>
      </c>
      <c r="CH49" s="124" t="s">
        <v>121</v>
      </c>
      <c r="CI49" s="124" t="s">
        <v>121</v>
      </c>
      <c r="CJ49" s="124" t="s">
        <v>121</v>
      </c>
      <c r="CK49" s="124" t="s">
        <v>121</v>
      </c>
      <c r="CL49" s="124" t="s">
        <v>121</v>
      </c>
      <c r="CN49" s="126" t="str">
        <f>IF(COUNTIF(Emargement!$M$8:$M$207,CY49),CY49," ")</f>
        <v xml:space="preserve"> </v>
      </c>
      <c r="CO49" s="126" t="str">
        <f>IF(COUNTIF(Emargement!$M$8:$M$207,CZ49),CZ49," ")</f>
        <v xml:space="preserve"> </v>
      </c>
      <c r="CP49" s="126" t="str">
        <f>IF(COUNTIF(Emargement!$M$8:$M$207,DA49),DA49," ")</f>
        <v xml:space="preserve"> </v>
      </c>
      <c r="CQ49" s="126" t="str">
        <f>IF(COUNTIF(Emargement!$M$8:$M$207,DB49),DB49," ")</f>
        <v xml:space="preserve"> </v>
      </c>
      <c r="CR49" s="126" t="str">
        <f>IF(COUNTIF(Emargement!$M$8:$M$207,DC49),DC49," ")</f>
        <v xml:space="preserve"> </v>
      </c>
      <c r="CS49" s="126" t="str">
        <f>IF(COUNTIF(Emargement!$M$8:$M$207,DD49),DD49," ")</f>
        <v xml:space="preserve"> </v>
      </c>
      <c r="CT49" s="126" t="str">
        <f>IF(COUNTIF(Emargement!$M$8:$M$207,DE49),DE49," ")</f>
        <v xml:space="preserve"> </v>
      </c>
      <c r="CU49" s="126" t="str">
        <f>IF(COUNTIF(Emargement!$M$8:$M$207,DF49),DF49," ")</f>
        <v xml:space="preserve"> </v>
      </c>
      <c r="CV49" s="126" t="str">
        <f>IF(COUNTIF(Emargement!$M$8:$M$207,DG49),DG49," ")</f>
        <v xml:space="preserve"> </v>
      </c>
      <c r="CW49" s="126" t="str">
        <f>IF(COUNTIF(Emargement!$M$8:$M$207,DH49),DH49," ")</f>
        <v xml:space="preserve"> </v>
      </c>
      <c r="CY49" s="3">
        <v>111</v>
      </c>
      <c r="CZ49" s="3">
        <v>112</v>
      </c>
      <c r="DA49" s="3">
        <v>113</v>
      </c>
      <c r="DB49" s="3">
        <v>114</v>
      </c>
      <c r="DC49" s="3">
        <v>115</v>
      </c>
      <c r="DD49" s="3">
        <v>116</v>
      </c>
      <c r="DE49" s="3">
        <v>117</v>
      </c>
      <c r="DF49" s="3">
        <v>118</v>
      </c>
      <c r="DG49" s="3">
        <v>119</v>
      </c>
      <c r="DH49" s="3">
        <v>120</v>
      </c>
      <c r="DJ49" s="227"/>
      <c r="DK49" s="137" t="s">
        <v>134</v>
      </c>
      <c r="DM49" s="145"/>
      <c r="DN49" s="146"/>
      <c r="DO49" s="145"/>
      <c r="DP49" s="146"/>
      <c r="DQ49" s="145"/>
      <c r="DR49" s="58"/>
      <c r="DS49" s="58"/>
      <c r="DT49" s="145"/>
      <c r="DU49" s="3">
        <v>2</v>
      </c>
      <c r="DX49" s="79"/>
      <c r="DY49" s="82"/>
      <c r="DZ49" s="80"/>
      <c r="EA49" s="82"/>
      <c r="EB49" s="81"/>
      <c r="EC49" s="81"/>
      <c r="ED49" s="83"/>
      <c r="EE49" s="80"/>
      <c r="EG49" s="84"/>
      <c r="EH49" s="3">
        <v>3</v>
      </c>
      <c r="EJ49" s="3" t="e">
        <f t="shared" si="91"/>
        <v>#N/A</v>
      </c>
      <c r="EK49" s="3">
        <f t="shared" si="27"/>
        <v>0</v>
      </c>
      <c r="EL49" s="84" t="str">
        <f t="shared" si="28"/>
        <v/>
      </c>
      <c r="EM49" s="89" t="e">
        <f t="shared" si="92"/>
        <v>#N/A</v>
      </c>
      <c r="EN49" s="3">
        <f t="shared" si="29"/>
        <v>0</v>
      </c>
      <c r="EO49" s="84" t="str">
        <f t="shared" si="30"/>
        <v/>
      </c>
      <c r="EP49" s="89" t="e">
        <f t="shared" si="93"/>
        <v>#N/A</v>
      </c>
      <c r="EQ49" s="3">
        <f t="shared" si="31"/>
        <v>0</v>
      </c>
      <c r="ER49" s="84" t="str">
        <f t="shared" si="32"/>
        <v/>
      </c>
    </row>
    <row r="50" spans="1:148" ht="15.75" x14ac:dyDescent="0.25">
      <c r="A50" s="1">
        <f t="shared" si="4"/>
        <v>43</v>
      </c>
      <c r="B50" s="1">
        <v>43</v>
      </c>
      <c r="C50" s="31">
        <v>43</v>
      </c>
      <c r="D50" s="151"/>
      <c r="E50" s="152">
        <f t="shared" si="33"/>
        <v>1</v>
      </c>
      <c r="F50" s="153">
        <f t="shared" si="34"/>
        <v>57</v>
      </c>
      <c r="G50" s="154">
        <f t="shared" si="35"/>
        <v>5</v>
      </c>
      <c r="I50" s="3">
        <f t="shared" si="5"/>
        <v>0</v>
      </c>
      <c r="J50" s="3">
        <f t="shared" si="6"/>
        <v>0</v>
      </c>
      <c r="K50" s="3">
        <f t="shared" si="86"/>
        <v>0</v>
      </c>
      <c r="N50" s="144" t="str">
        <f t="shared" si="75"/>
        <v/>
      </c>
      <c r="O50" s="143"/>
      <c r="P50" s="98" t="str">
        <f t="shared" si="50"/>
        <v/>
      </c>
      <c r="Q50" s="3">
        <f t="shared" si="87"/>
        <v>7025</v>
      </c>
      <c r="R50" s="3">
        <f t="shared" si="52"/>
        <v>7025</v>
      </c>
      <c r="S50" s="96" t="str">
        <f t="shared" si="88"/>
        <v/>
      </c>
      <c r="T50" s="97" t="str">
        <f t="shared" si="89"/>
        <v/>
      </c>
      <c r="U50" s="98" t="str">
        <f t="shared" si="90"/>
        <v/>
      </c>
      <c r="W50" s="89" t="str">
        <f t="shared" si="57"/>
        <v xml:space="preserve"> </v>
      </c>
      <c r="X50" s="3" t="str">
        <f t="shared" si="58"/>
        <v xml:space="preserve"> </v>
      </c>
      <c r="Y50" s="3" t="str">
        <f t="shared" si="59"/>
        <v xml:space="preserve"> </v>
      </c>
      <c r="Z50" s="3" t="str">
        <f t="shared" si="60"/>
        <v xml:space="preserve"> </v>
      </c>
      <c r="AA50" s="3" t="str">
        <f t="shared" si="61"/>
        <v>m.t</v>
      </c>
      <c r="AB50" s="3" t="str">
        <f t="shared" si="62"/>
        <v xml:space="preserve"> </v>
      </c>
      <c r="AC50" s="90" t="str">
        <f t="shared" si="63"/>
        <v xml:space="preserve"> </v>
      </c>
      <c r="AM50" s="89" t="str">
        <f t="shared" si="9"/>
        <v/>
      </c>
      <c r="AN50" s="89" t="str">
        <f t="shared" si="10"/>
        <v/>
      </c>
      <c r="AO50" s="3" t="str">
        <f t="shared" si="11"/>
        <v/>
      </c>
      <c r="AP50" s="3" t="str">
        <f t="shared" si="12"/>
        <v/>
      </c>
      <c r="AQ50" s="1" t="str">
        <f t="shared" si="13"/>
        <v/>
      </c>
      <c r="AR50" s="1" t="str">
        <f t="shared" si="14"/>
        <v/>
      </c>
      <c r="AS50" s="7" t="str">
        <f t="shared" si="15"/>
        <v/>
      </c>
      <c r="AT50" s="91">
        <f t="shared" si="16"/>
        <v>37.409252669039148</v>
      </c>
      <c r="AV50" s="160" t="str">
        <f t="shared" si="84"/>
        <v xml:space="preserve"> </v>
      </c>
      <c r="AW50" s="138" t="str">
        <f t="shared" si="76"/>
        <v xml:space="preserve"> </v>
      </c>
      <c r="AX50" s="138" t="str">
        <f t="shared" si="77"/>
        <v xml:space="preserve"> </v>
      </c>
      <c r="AY50" s="138" t="str">
        <f t="shared" si="78"/>
        <v xml:space="preserve"> </v>
      </c>
      <c r="AZ50" s="138" t="str">
        <f t="shared" si="79"/>
        <v xml:space="preserve"> </v>
      </c>
      <c r="BA50" s="138" t="str">
        <f t="shared" si="80"/>
        <v xml:space="preserve"> </v>
      </c>
      <c r="BB50" s="138" t="str">
        <f t="shared" si="81"/>
        <v xml:space="preserve"> </v>
      </c>
      <c r="BC50" s="138" t="str">
        <f t="shared" si="82"/>
        <v xml:space="preserve"> </v>
      </c>
      <c r="BD50" s="138" t="str">
        <f t="shared" si="85"/>
        <v xml:space="preserve"> </v>
      </c>
      <c r="BE50" s="161" t="str">
        <f t="shared" si="83"/>
        <v xml:space="preserve"> </v>
      </c>
      <c r="BF50" s="129"/>
      <c r="BG50" s="123" t="s">
        <v>120</v>
      </c>
      <c r="BH50" s="124" t="s">
        <v>120</v>
      </c>
      <c r="BI50" s="124" t="s">
        <v>120</v>
      </c>
      <c r="BJ50" s="124" t="s">
        <v>120</v>
      </c>
      <c r="BK50" s="124" t="s">
        <v>120</v>
      </c>
      <c r="BL50" s="124" t="s">
        <v>120</v>
      </c>
      <c r="BM50" s="124" t="s">
        <v>120</v>
      </c>
      <c r="BN50" s="124" t="s">
        <v>120</v>
      </c>
      <c r="BO50" s="124" t="s">
        <v>120</v>
      </c>
      <c r="BP50" s="124" t="s">
        <v>120</v>
      </c>
      <c r="BQ50" s="125"/>
      <c r="BR50" s="124" t="s">
        <v>122</v>
      </c>
      <c r="BS50" s="124" t="s">
        <v>122</v>
      </c>
      <c r="BT50" s="124" t="s">
        <v>122</v>
      </c>
      <c r="BU50" s="124" t="s">
        <v>122</v>
      </c>
      <c r="BV50" s="124" t="s">
        <v>122</v>
      </c>
      <c r="BW50" s="124" t="s">
        <v>122</v>
      </c>
      <c r="BX50" s="124" t="s">
        <v>122</v>
      </c>
      <c r="BY50" s="124" t="s">
        <v>122</v>
      </c>
      <c r="BZ50" s="124" t="s">
        <v>122</v>
      </c>
      <c r="CA50" s="124" t="s">
        <v>122</v>
      </c>
      <c r="CC50" s="124" t="s">
        <v>121</v>
      </c>
      <c r="CD50" s="124" t="s">
        <v>121</v>
      </c>
      <c r="CE50" s="124" t="s">
        <v>121</v>
      </c>
      <c r="CF50" s="124" t="s">
        <v>121</v>
      </c>
      <c r="CG50" s="124" t="s">
        <v>121</v>
      </c>
      <c r="CH50" s="124" t="s">
        <v>121</v>
      </c>
      <c r="CI50" s="124" t="s">
        <v>121</v>
      </c>
      <c r="CJ50" s="124" t="s">
        <v>121</v>
      </c>
      <c r="CK50" s="124" t="s">
        <v>121</v>
      </c>
      <c r="CL50" s="124" t="s">
        <v>121</v>
      </c>
      <c r="CN50" s="126" t="str">
        <f>IF(COUNTIF(Emargement!$M$8:$M$207,CY50),CY50," ")</f>
        <v xml:space="preserve"> </v>
      </c>
      <c r="CO50" s="126" t="str">
        <f>IF(COUNTIF(Emargement!$M$8:$M$207,CZ50),CZ50," ")</f>
        <v xml:space="preserve"> </v>
      </c>
      <c r="CP50" s="126" t="str">
        <f>IF(COUNTIF(Emargement!$M$8:$M$207,DA50),DA50," ")</f>
        <v xml:space="preserve"> </v>
      </c>
      <c r="CQ50" s="126" t="str">
        <f>IF(COUNTIF(Emargement!$M$8:$M$207,DB50),DB50," ")</f>
        <v xml:space="preserve"> </v>
      </c>
      <c r="CR50" s="126" t="str">
        <f>IF(COUNTIF(Emargement!$M$8:$M$207,DC50),DC50," ")</f>
        <v xml:space="preserve"> </v>
      </c>
      <c r="CS50" s="126" t="str">
        <f>IF(COUNTIF(Emargement!$M$8:$M$207,DD50),DD50," ")</f>
        <v xml:space="preserve"> </v>
      </c>
      <c r="CT50" s="126" t="str">
        <f>IF(COUNTIF(Emargement!$M$8:$M$207,DE50),DE50," ")</f>
        <v xml:space="preserve"> </v>
      </c>
      <c r="CU50" s="126" t="str">
        <f>IF(COUNTIF(Emargement!$M$8:$M$207,DF50),DF50," ")</f>
        <v xml:space="preserve"> </v>
      </c>
      <c r="CV50" s="126" t="str">
        <f>IF(COUNTIF(Emargement!$M$8:$M$207,DG50),DG50," ")</f>
        <v xml:space="preserve"> </v>
      </c>
      <c r="CW50" s="126" t="str">
        <f>IF(COUNTIF(Emargement!$M$8:$M$207,DH50),DH50," ")</f>
        <v xml:space="preserve"> </v>
      </c>
      <c r="CY50" s="3">
        <v>121</v>
      </c>
      <c r="CZ50" s="3">
        <v>122</v>
      </c>
      <c r="DA50" s="3">
        <v>123</v>
      </c>
      <c r="DB50" s="3">
        <v>124</v>
      </c>
      <c r="DC50" s="3">
        <v>125</v>
      </c>
      <c r="DD50" s="3">
        <v>126</v>
      </c>
      <c r="DE50" s="3">
        <v>127</v>
      </c>
      <c r="DF50" s="3">
        <v>128</v>
      </c>
      <c r="DG50" s="3">
        <v>129</v>
      </c>
      <c r="DH50" s="3">
        <v>130</v>
      </c>
      <c r="DK50" s="137"/>
      <c r="DM50" s="145"/>
      <c r="DN50" s="146"/>
      <c r="DO50" s="145"/>
      <c r="DP50" s="146"/>
      <c r="DQ50" s="145"/>
      <c r="DR50" s="58"/>
      <c r="DS50" s="58"/>
      <c r="DT50" s="145"/>
      <c r="DU50" s="3">
        <v>2</v>
      </c>
      <c r="DX50" s="79"/>
      <c r="DY50" s="82"/>
      <c r="DZ50" s="80"/>
      <c r="EA50" s="82"/>
      <c r="EB50" s="81"/>
      <c r="EC50" s="81"/>
      <c r="ED50" s="83"/>
      <c r="EE50" s="80"/>
      <c r="EG50" s="84"/>
      <c r="EH50" s="3">
        <v>3</v>
      </c>
      <c r="EJ50" s="3" t="e">
        <f t="shared" si="91"/>
        <v>#N/A</v>
      </c>
      <c r="EK50" s="3">
        <f t="shared" si="27"/>
        <v>0</v>
      </c>
      <c r="EL50" s="84" t="str">
        <f t="shared" si="28"/>
        <v/>
      </c>
      <c r="EM50" s="89" t="e">
        <f t="shared" si="92"/>
        <v>#N/A</v>
      </c>
      <c r="EN50" s="3">
        <f t="shared" si="29"/>
        <v>0</v>
      </c>
      <c r="EO50" s="84" t="str">
        <f t="shared" si="30"/>
        <v/>
      </c>
      <c r="EP50" s="89" t="e">
        <f t="shared" si="93"/>
        <v>#N/A</v>
      </c>
      <c r="EQ50" s="3">
        <f t="shared" si="31"/>
        <v>0</v>
      </c>
      <c r="ER50" s="84" t="str">
        <f t="shared" si="32"/>
        <v/>
      </c>
    </row>
    <row r="51" spans="1:148" ht="15.75" x14ac:dyDescent="0.25">
      <c r="A51" s="1">
        <f t="shared" si="4"/>
        <v>44</v>
      </c>
      <c r="B51" s="1">
        <v>44</v>
      </c>
      <c r="C51" s="31">
        <v>44</v>
      </c>
      <c r="D51" s="151"/>
      <c r="E51" s="152">
        <f t="shared" si="33"/>
        <v>1</v>
      </c>
      <c r="F51" s="153">
        <f t="shared" si="34"/>
        <v>57</v>
      </c>
      <c r="G51" s="154">
        <f t="shared" si="35"/>
        <v>5</v>
      </c>
      <c r="I51" s="3">
        <f t="shared" si="5"/>
        <v>0</v>
      </c>
      <c r="J51" s="3">
        <f t="shared" si="6"/>
        <v>0</v>
      </c>
      <c r="K51" s="3">
        <f t="shared" si="86"/>
        <v>0</v>
      </c>
      <c r="N51" s="144" t="str">
        <f t="shared" si="75"/>
        <v/>
      </c>
      <c r="O51" s="143"/>
      <c r="P51" s="98" t="str">
        <f t="shared" si="50"/>
        <v/>
      </c>
      <c r="Q51" s="3">
        <f t="shared" si="87"/>
        <v>7025</v>
      </c>
      <c r="R51" s="3">
        <f t="shared" si="52"/>
        <v>7025</v>
      </c>
      <c r="S51" s="96" t="str">
        <f t="shared" si="88"/>
        <v/>
      </c>
      <c r="T51" s="97" t="str">
        <f t="shared" si="89"/>
        <v/>
      </c>
      <c r="U51" s="98" t="str">
        <f t="shared" si="90"/>
        <v/>
      </c>
      <c r="W51" s="89" t="str">
        <f t="shared" si="57"/>
        <v xml:space="preserve"> </v>
      </c>
      <c r="X51" s="3" t="str">
        <f t="shared" si="58"/>
        <v xml:space="preserve"> </v>
      </c>
      <c r="Y51" s="3" t="str">
        <f t="shared" si="59"/>
        <v xml:space="preserve"> </v>
      </c>
      <c r="Z51" s="3" t="str">
        <f t="shared" si="60"/>
        <v xml:space="preserve"> </v>
      </c>
      <c r="AA51" s="3" t="str">
        <f t="shared" si="61"/>
        <v>m.t</v>
      </c>
      <c r="AB51" s="3" t="str">
        <f t="shared" si="62"/>
        <v xml:space="preserve"> </v>
      </c>
      <c r="AC51" s="90" t="str">
        <f t="shared" si="63"/>
        <v xml:space="preserve"> </v>
      </c>
      <c r="AM51" s="89" t="str">
        <f t="shared" si="9"/>
        <v/>
      </c>
      <c r="AN51" s="89" t="str">
        <f t="shared" si="10"/>
        <v/>
      </c>
      <c r="AO51" s="3" t="str">
        <f t="shared" si="11"/>
        <v/>
      </c>
      <c r="AP51" s="3" t="str">
        <f t="shared" si="12"/>
        <v/>
      </c>
      <c r="AQ51" s="1" t="str">
        <f t="shared" si="13"/>
        <v/>
      </c>
      <c r="AR51" s="1" t="str">
        <f t="shared" si="14"/>
        <v/>
      </c>
      <c r="AS51" s="7" t="str">
        <f t="shared" si="15"/>
        <v/>
      </c>
      <c r="AT51" s="91">
        <f t="shared" si="16"/>
        <v>37.409252669039148</v>
      </c>
      <c r="AV51" s="160" t="str">
        <f t="shared" si="84"/>
        <v xml:space="preserve"> </v>
      </c>
      <c r="AW51" s="138" t="str">
        <f t="shared" si="76"/>
        <v xml:space="preserve"> </v>
      </c>
      <c r="AX51" s="138" t="str">
        <f t="shared" si="77"/>
        <v xml:space="preserve"> </v>
      </c>
      <c r="AY51" s="138" t="str">
        <f t="shared" si="78"/>
        <v xml:space="preserve"> </v>
      </c>
      <c r="AZ51" s="138" t="str">
        <f t="shared" si="79"/>
        <v xml:space="preserve"> </v>
      </c>
      <c r="BA51" s="138" t="str">
        <f t="shared" si="80"/>
        <v xml:space="preserve"> </v>
      </c>
      <c r="BB51" s="138" t="str">
        <f t="shared" si="81"/>
        <v xml:space="preserve"> </v>
      </c>
      <c r="BC51" s="138" t="str">
        <f t="shared" si="82"/>
        <v xml:space="preserve"> </v>
      </c>
      <c r="BD51" s="138" t="str">
        <f t="shared" si="85"/>
        <v xml:space="preserve"> </v>
      </c>
      <c r="BE51" s="161" t="str">
        <f t="shared" si="83"/>
        <v xml:space="preserve"> </v>
      </c>
      <c r="BF51" s="129"/>
      <c r="BG51" s="123" t="s">
        <v>120</v>
      </c>
      <c r="BH51" s="124" t="s">
        <v>120</v>
      </c>
      <c r="BI51" s="124" t="s">
        <v>120</v>
      </c>
      <c r="BJ51" s="124" t="s">
        <v>120</v>
      </c>
      <c r="BK51" s="124" t="s">
        <v>120</v>
      </c>
      <c r="BL51" s="124" t="s">
        <v>120</v>
      </c>
      <c r="BM51" s="124" t="s">
        <v>120</v>
      </c>
      <c r="BN51" s="124" t="s">
        <v>120</v>
      </c>
      <c r="BO51" s="124" t="s">
        <v>120</v>
      </c>
      <c r="BP51" s="124" t="s">
        <v>120</v>
      </c>
      <c r="BQ51" s="125"/>
      <c r="BR51" s="124" t="s">
        <v>122</v>
      </c>
      <c r="BS51" s="124" t="s">
        <v>122</v>
      </c>
      <c r="BT51" s="124" t="s">
        <v>122</v>
      </c>
      <c r="BU51" s="124" t="s">
        <v>122</v>
      </c>
      <c r="BV51" s="124" t="s">
        <v>122</v>
      </c>
      <c r="BW51" s="124" t="s">
        <v>122</v>
      </c>
      <c r="BX51" s="124" t="s">
        <v>122</v>
      </c>
      <c r="BY51" s="124" t="s">
        <v>122</v>
      </c>
      <c r="BZ51" s="124" t="s">
        <v>122</v>
      </c>
      <c r="CA51" s="124" t="s">
        <v>122</v>
      </c>
      <c r="CC51" s="124" t="s">
        <v>121</v>
      </c>
      <c r="CD51" s="124" t="s">
        <v>121</v>
      </c>
      <c r="CE51" s="124" t="s">
        <v>121</v>
      </c>
      <c r="CF51" s="124" t="s">
        <v>121</v>
      </c>
      <c r="CG51" s="124" t="s">
        <v>121</v>
      </c>
      <c r="CH51" s="124" t="s">
        <v>121</v>
      </c>
      <c r="CI51" s="124" t="s">
        <v>121</v>
      </c>
      <c r="CJ51" s="124" t="s">
        <v>121</v>
      </c>
      <c r="CK51" s="124" t="s">
        <v>121</v>
      </c>
      <c r="CL51" s="124" t="s">
        <v>121</v>
      </c>
      <c r="CN51" s="126" t="str">
        <f>IF(COUNTIF(Emargement!$M$8:$M$207,CY51),CY51," ")</f>
        <v xml:space="preserve"> </v>
      </c>
      <c r="CO51" s="126" t="str">
        <f>IF(COUNTIF(Emargement!$M$8:$M$207,CZ51),CZ51," ")</f>
        <v xml:space="preserve"> </v>
      </c>
      <c r="CP51" s="126" t="str">
        <f>IF(COUNTIF(Emargement!$M$8:$M$207,DA51),DA51," ")</f>
        <v xml:space="preserve"> </v>
      </c>
      <c r="CQ51" s="126" t="str">
        <f>IF(COUNTIF(Emargement!$M$8:$M$207,DB51),DB51," ")</f>
        <v xml:space="preserve"> </v>
      </c>
      <c r="CR51" s="126" t="str">
        <f>IF(COUNTIF(Emargement!$M$8:$M$207,DC51),DC51," ")</f>
        <v xml:space="preserve"> </v>
      </c>
      <c r="CS51" s="126" t="str">
        <f>IF(COUNTIF(Emargement!$M$8:$M$207,DD51),DD51," ")</f>
        <v xml:space="preserve"> </v>
      </c>
      <c r="CT51" s="126" t="str">
        <f>IF(COUNTIF(Emargement!$M$8:$M$207,DE51),DE51," ")</f>
        <v xml:space="preserve"> </v>
      </c>
      <c r="CU51" s="126" t="str">
        <f>IF(COUNTIF(Emargement!$M$8:$M$207,DF51),DF51," ")</f>
        <v xml:space="preserve"> </v>
      </c>
      <c r="CV51" s="126" t="str">
        <f>IF(COUNTIF(Emargement!$M$8:$M$207,DG51),DG51," ")</f>
        <v xml:space="preserve"> </v>
      </c>
      <c r="CW51" s="126" t="str">
        <f>IF(COUNTIF(Emargement!$M$8:$M$207,DH51),DH51," ")</f>
        <v xml:space="preserve"> </v>
      </c>
      <c r="CY51" s="3">
        <v>131</v>
      </c>
      <c r="CZ51" s="3">
        <v>132</v>
      </c>
      <c r="DA51" s="3">
        <v>133</v>
      </c>
      <c r="DB51" s="3">
        <v>134</v>
      </c>
      <c r="DC51" s="3">
        <v>135</v>
      </c>
      <c r="DD51" s="3">
        <v>136</v>
      </c>
      <c r="DE51" s="3">
        <v>137</v>
      </c>
      <c r="DF51" s="3">
        <v>138</v>
      </c>
      <c r="DG51" s="3">
        <v>139</v>
      </c>
      <c r="DH51" s="3">
        <v>140</v>
      </c>
      <c r="DK51" s="137"/>
      <c r="DM51" s="145"/>
      <c r="DN51" s="146"/>
      <c r="DO51" s="145"/>
      <c r="DP51" s="146"/>
      <c r="DQ51" s="145"/>
      <c r="DR51" s="58"/>
      <c r="DS51" s="58"/>
      <c r="DT51" s="145"/>
      <c r="DU51" s="3">
        <v>2</v>
      </c>
      <c r="DX51" s="79"/>
      <c r="DY51" s="82"/>
      <c r="DZ51" s="80"/>
      <c r="EA51" s="82"/>
      <c r="EB51" s="81"/>
      <c r="EC51" s="81"/>
      <c r="ED51" s="83"/>
      <c r="EE51" s="80"/>
      <c r="EG51" s="84"/>
      <c r="EH51" s="3">
        <v>3</v>
      </c>
      <c r="EJ51" s="3" t="e">
        <f t="shared" si="91"/>
        <v>#N/A</v>
      </c>
      <c r="EK51" s="3">
        <f t="shared" si="27"/>
        <v>0</v>
      </c>
      <c r="EL51" s="84" t="str">
        <f t="shared" si="28"/>
        <v/>
      </c>
      <c r="EM51" s="89" t="e">
        <f t="shared" si="92"/>
        <v>#N/A</v>
      </c>
      <c r="EN51" s="3">
        <f t="shared" si="29"/>
        <v>0</v>
      </c>
      <c r="EO51" s="84" t="str">
        <f t="shared" si="30"/>
        <v/>
      </c>
      <c r="EP51" s="89" t="e">
        <f t="shared" si="93"/>
        <v>#N/A</v>
      </c>
      <c r="EQ51" s="3">
        <f t="shared" si="31"/>
        <v>0</v>
      </c>
      <c r="ER51" s="84" t="str">
        <f t="shared" si="32"/>
        <v/>
      </c>
    </row>
    <row r="52" spans="1:148" ht="15.75" x14ac:dyDescent="0.25">
      <c r="A52" s="1">
        <f t="shared" si="4"/>
        <v>45</v>
      </c>
      <c r="B52" s="1">
        <v>45</v>
      </c>
      <c r="C52" s="31">
        <v>45</v>
      </c>
      <c r="D52" s="151"/>
      <c r="E52" s="152">
        <f t="shared" si="33"/>
        <v>1</v>
      </c>
      <c r="F52" s="153">
        <f t="shared" si="34"/>
        <v>57</v>
      </c>
      <c r="G52" s="154">
        <f t="shared" si="35"/>
        <v>5</v>
      </c>
      <c r="I52" s="3">
        <f t="shared" si="5"/>
        <v>0</v>
      </c>
      <c r="J52" s="3">
        <f t="shared" si="6"/>
        <v>0</v>
      </c>
      <c r="K52" s="3">
        <f t="shared" si="86"/>
        <v>0</v>
      </c>
      <c r="N52" s="144" t="str">
        <f t="shared" si="75"/>
        <v/>
      </c>
      <c r="O52" s="143"/>
      <c r="P52" s="98" t="str">
        <f t="shared" si="50"/>
        <v/>
      </c>
      <c r="Q52" s="3">
        <f t="shared" si="87"/>
        <v>7025</v>
      </c>
      <c r="R52" s="3">
        <f t="shared" si="52"/>
        <v>7025</v>
      </c>
      <c r="S52" s="96" t="str">
        <f t="shared" si="88"/>
        <v/>
      </c>
      <c r="T52" s="97" t="str">
        <f t="shared" si="89"/>
        <v/>
      </c>
      <c r="U52" s="98" t="str">
        <f t="shared" si="90"/>
        <v/>
      </c>
      <c r="W52" s="89" t="str">
        <f t="shared" si="57"/>
        <v xml:space="preserve"> </v>
      </c>
      <c r="X52" s="3" t="str">
        <f t="shared" si="58"/>
        <v xml:space="preserve"> </v>
      </c>
      <c r="Y52" s="3" t="str">
        <f t="shared" si="59"/>
        <v xml:space="preserve"> </v>
      </c>
      <c r="Z52" s="3" t="str">
        <f t="shared" si="60"/>
        <v xml:space="preserve"> </v>
      </c>
      <c r="AA52" s="3" t="str">
        <f t="shared" si="61"/>
        <v>m.t</v>
      </c>
      <c r="AB52" s="3" t="str">
        <f t="shared" si="62"/>
        <v xml:space="preserve"> </v>
      </c>
      <c r="AC52" s="90" t="str">
        <f t="shared" si="63"/>
        <v xml:space="preserve"> </v>
      </c>
      <c r="AM52" s="89" t="str">
        <f t="shared" si="9"/>
        <v/>
      </c>
      <c r="AN52" s="89" t="str">
        <f t="shared" si="10"/>
        <v/>
      </c>
      <c r="AO52" s="3" t="str">
        <f t="shared" si="11"/>
        <v/>
      </c>
      <c r="AP52" s="3" t="str">
        <f t="shared" si="12"/>
        <v/>
      </c>
      <c r="AQ52" s="1" t="str">
        <f t="shared" si="13"/>
        <v/>
      </c>
      <c r="AR52" s="1" t="str">
        <f t="shared" si="14"/>
        <v/>
      </c>
      <c r="AS52" s="7" t="str">
        <f t="shared" si="15"/>
        <v/>
      </c>
      <c r="AT52" s="91">
        <f t="shared" si="16"/>
        <v>37.409252669039148</v>
      </c>
      <c r="AV52" s="160" t="str">
        <f t="shared" si="84"/>
        <v xml:space="preserve"> </v>
      </c>
      <c r="AW52" s="138" t="str">
        <f t="shared" si="76"/>
        <v xml:space="preserve"> </v>
      </c>
      <c r="AX52" s="138" t="str">
        <f t="shared" si="77"/>
        <v xml:space="preserve"> </v>
      </c>
      <c r="AY52" s="138" t="str">
        <f t="shared" si="78"/>
        <v xml:space="preserve"> </v>
      </c>
      <c r="AZ52" s="138" t="str">
        <f t="shared" si="79"/>
        <v xml:space="preserve"> </v>
      </c>
      <c r="BA52" s="138" t="str">
        <f t="shared" si="80"/>
        <v xml:space="preserve"> </v>
      </c>
      <c r="BB52" s="138" t="str">
        <f t="shared" si="81"/>
        <v xml:space="preserve"> </v>
      </c>
      <c r="BC52" s="138" t="str">
        <f t="shared" si="82"/>
        <v xml:space="preserve"> </v>
      </c>
      <c r="BD52" s="138" t="str">
        <f t="shared" si="85"/>
        <v xml:space="preserve"> </v>
      </c>
      <c r="BE52" s="161" t="str">
        <f t="shared" si="83"/>
        <v xml:space="preserve"> </v>
      </c>
      <c r="BF52" s="129"/>
      <c r="BG52" s="123" t="s">
        <v>120</v>
      </c>
      <c r="BH52" s="124" t="s">
        <v>120</v>
      </c>
      <c r="BI52" s="124" t="s">
        <v>120</v>
      </c>
      <c r="BJ52" s="124" t="s">
        <v>120</v>
      </c>
      <c r="BK52" s="124" t="s">
        <v>120</v>
      </c>
      <c r="BL52" s="124" t="s">
        <v>120</v>
      </c>
      <c r="BM52" s="124" t="s">
        <v>120</v>
      </c>
      <c r="BN52" s="124" t="s">
        <v>120</v>
      </c>
      <c r="BO52" s="124" t="s">
        <v>120</v>
      </c>
      <c r="BP52" s="124" t="s">
        <v>120</v>
      </c>
      <c r="BQ52" s="125"/>
      <c r="BR52" s="124" t="s">
        <v>122</v>
      </c>
      <c r="BS52" s="124" t="s">
        <v>122</v>
      </c>
      <c r="BT52" s="124" t="s">
        <v>122</v>
      </c>
      <c r="BU52" s="124" t="s">
        <v>122</v>
      </c>
      <c r="BV52" s="124" t="s">
        <v>122</v>
      </c>
      <c r="BW52" s="124" t="s">
        <v>122</v>
      </c>
      <c r="BX52" s="124" t="s">
        <v>122</v>
      </c>
      <c r="BY52" s="124" t="s">
        <v>122</v>
      </c>
      <c r="BZ52" s="124" t="s">
        <v>122</v>
      </c>
      <c r="CA52" s="124" t="s">
        <v>122</v>
      </c>
      <c r="CC52" s="124" t="s">
        <v>121</v>
      </c>
      <c r="CD52" s="124" t="s">
        <v>121</v>
      </c>
      <c r="CE52" s="124" t="s">
        <v>121</v>
      </c>
      <c r="CF52" s="124" t="s">
        <v>121</v>
      </c>
      <c r="CG52" s="124" t="s">
        <v>121</v>
      </c>
      <c r="CH52" s="124" t="s">
        <v>121</v>
      </c>
      <c r="CI52" s="124" t="s">
        <v>121</v>
      </c>
      <c r="CJ52" s="124" t="s">
        <v>121</v>
      </c>
      <c r="CK52" s="124" t="s">
        <v>121</v>
      </c>
      <c r="CL52" s="124" t="s">
        <v>121</v>
      </c>
      <c r="CN52" s="126" t="str">
        <f>IF(COUNTIF(Emargement!$M$8:$M$207,CY52),CY52," ")</f>
        <v xml:space="preserve"> </v>
      </c>
      <c r="CO52" s="126" t="str">
        <f>IF(COUNTIF(Emargement!$M$8:$M$207,CZ52),CZ52," ")</f>
        <v xml:space="preserve"> </v>
      </c>
      <c r="CP52" s="126" t="str">
        <f>IF(COUNTIF(Emargement!$M$8:$M$207,DA52),DA52," ")</f>
        <v xml:space="preserve"> </v>
      </c>
      <c r="CQ52" s="126" t="str">
        <f>IF(COUNTIF(Emargement!$M$8:$M$207,DB52),DB52," ")</f>
        <v xml:space="preserve"> </v>
      </c>
      <c r="CR52" s="126" t="str">
        <f>IF(COUNTIF(Emargement!$M$8:$M$207,DC52),DC52," ")</f>
        <v xml:space="preserve"> </v>
      </c>
      <c r="CS52" s="126" t="str">
        <f>IF(COUNTIF(Emargement!$M$8:$M$207,DD52),DD52," ")</f>
        <v xml:space="preserve"> </v>
      </c>
      <c r="CT52" s="126" t="str">
        <f>IF(COUNTIF(Emargement!$M$8:$M$207,DE52),DE52," ")</f>
        <v xml:space="preserve"> </v>
      </c>
      <c r="CU52" s="126" t="str">
        <f>IF(COUNTIF(Emargement!$M$8:$M$207,DF52),DF52," ")</f>
        <v xml:space="preserve"> </v>
      </c>
      <c r="CV52" s="126" t="str">
        <f>IF(COUNTIF(Emargement!$M$8:$M$207,DG52),DG52," ")</f>
        <v xml:space="preserve"> </v>
      </c>
      <c r="CW52" s="126" t="str">
        <f>IF(COUNTIF(Emargement!$M$8:$M$207,DH52),DH52," ")</f>
        <v xml:space="preserve"> </v>
      </c>
      <c r="CY52" s="3">
        <v>141</v>
      </c>
      <c r="CZ52" s="3">
        <v>142</v>
      </c>
      <c r="DA52" s="3">
        <v>143</v>
      </c>
      <c r="DB52" s="3">
        <v>144</v>
      </c>
      <c r="DC52" s="3">
        <v>145</v>
      </c>
      <c r="DD52" s="3">
        <v>146</v>
      </c>
      <c r="DE52" s="3">
        <v>147</v>
      </c>
      <c r="DF52" s="3">
        <v>148</v>
      </c>
      <c r="DG52" s="3">
        <v>149</v>
      </c>
      <c r="DH52" s="3">
        <v>150</v>
      </c>
      <c r="DJ52" s="223" t="s">
        <v>135</v>
      </c>
      <c r="DK52" s="137" t="s">
        <v>133</v>
      </c>
      <c r="DM52" s="145"/>
      <c r="DN52" s="146"/>
      <c r="DO52" s="145"/>
      <c r="DP52" s="146"/>
      <c r="DQ52" s="145"/>
      <c r="DR52" s="58"/>
      <c r="DS52" s="58"/>
      <c r="DT52" s="145"/>
      <c r="DU52" s="3">
        <v>2</v>
      </c>
      <c r="DX52" s="79"/>
      <c r="DY52" s="82"/>
      <c r="DZ52" s="80"/>
      <c r="EA52" s="82"/>
      <c r="EB52" s="81"/>
      <c r="EC52" s="81"/>
      <c r="ED52" s="83"/>
      <c r="EE52" s="80"/>
      <c r="EG52" s="84"/>
      <c r="EH52" s="3">
        <v>3</v>
      </c>
      <c r="EJ52" s="3" t="e">
        <f t="shared" si="91"/>
        <v>#N/A</v>
      </c>
      <c r="EK52" s="3">
        <f t="shared" si="27"/>
        <v>0</v>
      </c>
      <c r="EL52" s="84" t="str">
        <f t="shared" si="28"/>
        <v/>
      </c>
      <c r="EM52" s="89" t="e">
        <f t="shared" si="92"/>
        <v>#N/A</v>
      </c>
      <c r="EN52" s="3">
        <f t="shared" si="29"/>
        <v>0</v>
      </c>
      <c r="EO52" s="84" t="str">
        <f t="shared" si="30"/>
        <v/>
      </c>
      <c r="EP52" s="89" t="e">
        <f t="shared" si="93"/>
        <v>#N/A</v>
      </c>
      <c r="EQ52" s="3">
        <f t="shared" si="31"/>
        <v>0</v>
      </c>
      <c r="ER52" s="84" t="str">
        <f t="shared" si="32"/>
        <v/>
      </c>
    </row>
    <row r="53" spans="1:148" ht="15.75" x14ac:dyDescent="0.25">
      <c r="A53" s="1">
        <f t="shared" si="4"/>
        <v>46</v>
      </c>
      <c r="B53" s="1">
        <v>46</v>
      </c>
      <c r="C53" s="31">
        <v>46</v>
      </c>
      <c r="D53" s="151"/>
      <c r="E53" s="152">
        <f t="shared" si="33"/>
        <v>1</v>
      </c>
      <c r="F53" s="153">
        <f t="shared" si="34"/>
        <v>57</v>
      </c>
      <c r="G53" s="154">
        <f t="shared" si="35"/>
        <v>5</v>
      </c>
      <c r="I53" s="3">
        <f t="shared" si="5"/>
        <v>0</v>
      </c>
      <c r="J53" s="3">
        <f t="shared" si="6"/>
        <v>0</v>
      </c>
      <c r="K53" s="3">
        <f t="shared" si="86"/>
        <v>0</v>
      </c>
      <c r="N53" s="144" t="str">
        <f t="shared" si="75"/>
        <v/>
      </c>
      <c r="O53" s="143"/>
      <c r="P53" s="98" t="str">
        <f t="shared" si="50"/>
        <v/>
      </c>
      <c r="Q53" s="3">
        <f t="shared" si="87"/>
        <v>7025</v>
      </c>
      <c r="R53" s="3">
        <f t="shared" si="52"/>
        <v>7025</v>
      </c>
      <c r="S53" s="96" t="str">
        <f t="shared" si="88"/>
        <v/>
      </c>
      <c r="T53" s="97" t="str">
        <f t="shared" si="89"/>
        <v/>
      </c>
      <c r="U53" s="98" t="str">
        <f t="shared" si="90"/>
        <v/>
      </c>
      <c r="W53" s="89" t="str">
        <f t="shared" si="57"/>
        <v xml:space="preserve"> </v>
      </c>
      <c r="X53" s="3" t="str">
        <f t="shared" si="58"/>
        <v xml:space="preserve"> </v>
      </c>
      <c r="Y53" s="3" t="str">
        <f t="shared" si="59"/>
        <v xml:space="preserve"> </v>
      </c>
      <c r="Z53" s="3" t="str">
        <f t="shared" si="60"/>
        <v xml:space="preserve"> </v>
      </c>
      <c r="AA53" s="3" t="str">
        <f t="shared" si="61"/>
        <v>m.t</v>
      </c>
      <c r="AB53" s="3" t="str">
        <f t="shared" si="62"/>
        <v xml:space="preserve"> </v>
      </c>
      <c r="AC53" s="90" t="str">
        <f t="shared" si="63"/>
        <v xml:space="preserve"> </v>
      </c>
      <c r="AM53" s="89" t="str">
        <f t="shared" si="9"/>
        <v/>
      </c>
      <c r="AN53" s="89" t="str">
        <f t="shared" si="10"/>
        <v/>
      </c>
      <c r="AO53" s="3" t="str">
        <f t="shared" si="11"/>
        <v/>
      </c>
      <c r="AP53" s="3" t="str">
        <f t="shared" si="12"/>
        <v/>
      </c>
      <c r="AQ53" s="1" t="str">
        <f t="shared" si="13"/>
        <v/>
      </c>
      <c r="AR53" s="1" t="str">
        <f t="shared" si="14"/>
        <v/>
      </c>
      <c r="AS53" s="7" t="str">
        <f t="shared" si="15"/>
        <v/>
      </c>
      <c r="AT53" s="91">
        <f t="shared" si="16"/>
        <v>37.409252669039148</v>
      </c>
      <c r="AV53" s="160" t="str">
        <f t="shared" si="84"/>
        <v xml:space="preserve"> </v>
      </c>
      <c r="AW53" s="138" t="str">
        <f t="shared" si="76"/>
        <v xml:space="preserve"> </v>
      </c>
      <c r="AX53" s="138" t="str">
        <f t="shared" si="77"/>
        <v xml:space="preserve"> </v>
      </c>
      <c r="AY53" s="138" t="str">
        <f t="shared" si="78"/>
        <v xml:space="preserve"> </v>
      </c>
      <c r="AZ53" s="138" t="str">
        <f t="shared" si="79"/>
        <v xml:space="preserve"> </v>
      </c>
      <c r="BA53" s="138" t="str">
        <f t="shared" si="80"/>
        <v xml:space="preserve"> </v>
      </c>
      <c r="BB53" s="138" t="str">
        <f t="shared" si="81"/>
        <v xml:space="preserve"> </v>
      </c>
      <c r="BC53" s="138" t="str">
        <f t="shared" si="82"/>
        <v xml:space="preserve"> </v>
      </c>
      <c r="BD53" s="138" t="str">
        <f t="shared" si="85"/>
        <v xml:space="preserve"> </v>
      </c>
      <c r="BE53" s="161" t="str">
        <f t="shared" si="83"/>
        <v xml:space="preserve"> </v>
      </c>
      <c r="BF53" s="129"/>
      <c r="BG53" s="123" t="s">
        <v>120</v>
      </c>
      <c r="BH53" s="124" t="s">
        <v>120</v>
      </c>
      <c r="BI53" s="124" t="s">
        <v>120</v>
      </c>
      <c r="BJ53" s="124" t="s">
        <v>120</v>
      </c>
      <c r="BK53" s="124" t="s">
        <v>120</v>
      </c>
      <c r="BL53" s="124" t="s">
        <v>120</v>
      </c>
      <c r="BM53" s="124" t="s">
        <v>120</v>
      </c>
      <c r="BN53" s="124" t="s">
        <v>120</v>
      </c>
      <c r="BO53" s="124" t="s">
        <v>120</v>
      </c>
      <c r="BP53" s="124" t="s">
        <v>120</v>
      </c>
      <c r="BQ53" s="125"/>
      <c r="BR53" s="124" t="s">
        <v>122</v>
      </c>
      <c r="BS53" s="124" t="s">
        <v>122</v>
      </c>
      <c r="BT53" s="124" t="s">
        <v>122</v>
      </c>
      <c r="BU53" s="124" t="s">
        <v>122</v>
      </c>
      <c r="BV53" s="124" t="s">
        <v>122</v>
      </c>
      <c r="BW53" s="124" t="s">
        <v>122</v>
      </c>
      <c r="BX53" s="124" t="s">
        <v>122</v>
      </c>
      <c r="BY53" s="124" t="s">
        <v>122</v>
      </c>
      <c r="BZ53" s="124" t="s">
        <v>122</v>
      </c>
      <c r="CA53" s="124" t="s">
        <v>122</v>
      </c>
      <c r="CC53" s="124" t="s">
        <v>121</v>
      </c>
      <c r="CD53" s="124" t="s">
        <v>121</v>
      </c>
      <c r="CE53" s="124" t="s">
        <v>121</v>
      </c>
      <c r="CF53" s="124" t="s">
        <v>121</v>
      </c>
      <c r="CG53" s="124" t="s">
        <v>121</v>
      </c>
      <c r="CH53" s="124" t="s">
        <v>121</v>
      </c>
      <c r="CI53" s="124" t="s">
        <v>121</v>
      </c>
      <c r="CJ53" s="124" t="s">
        <v>121</v>
      </c>
      <c r="CK53" s="124" t="s">
        <v>121</v>
      </c>
      <c r="CL53" s="124" t="s">
        <v>121</v>
      </c>
      <c r="CN53" s="126" t="str">
        <f>IF(COUNTIF(Emargement!$M$8:$M$207,CY53),CY53," ")</f>
        <v xml:space="preserve"> </v>
      </c>
      <c r="CO53" s="126" t="str">
        <f>IF(COUNTIF(Emargement!$M$8:$M$207,CZ53),CZ53," ")</f>
        <v xml:space="preserve"> </v>
      </c>
      <c r="CP53" s="126" t="str">
        <f>IF(COUNTIF(Emargement!$M$8:$M$207,DA53),DA53," ")</f>
        <v xml:space="preserve"> </v>
      </c>
      <c r="CQ53" s="126" t="str">
        <f>IF(COUNTIF(Emargement!$M$8:$M$207,DB53),DB53," ")</f>
        <v xml:space="preserve"> </v>
      </c>
      <c r="CR53" s="126" t="str">
        <f>IF(COUNTIF(Emargement!$M$8:$M$207,DC53),DC53," ")</f>
        <v xml:space="preserve"> </v>
      </c>
      <c r="CS53" s="126" t="str">
        <f>IF(COUNTIF(Emargement!$M$8:$M$207,DD53),DD53," ")</f>
        <v xml:space="preserve"> </v>
      </c>
      <c r="CT53" s="126" t="str">
        <f>IF(COUNTIF(Emargement!$M$8:$M$207,DE53),DE53," ")</f>
        <v xml:space="preserve"> </v>
      </c>
      <c r="CU53" s="126" t="str">
        <f>IF(COUNTIF(Emargement!$M$8:$M$207,DF53),DF53," ")</f>
        <v xml:space="preserve"> </v>
      </c>
      <c r="CV53" s="126" t="str">
        <f>IF(COUNTIF(Emargement!$M$8:$M$207,DG53),DG53," ")</f>
        <v xml:space="preserve"> </v>
      </c>
      <c r="CW53" s="126" t="str">
        <f>IF(COUNTIF(Emargement!$M$8:$M$207,DH53),DH53," ")</f>
        <v xml:space="preserve"> </v>
      </c>
      <c r="CY53" s="3">
        <v>151</v>
      </c>
      <c r="CZ53" s="3">
        <v>152</v>
      </c>
      <c r="DA53" s="3">
        <v>153</v>
      </c>
      <c r="DB53" s="3">
        <v>154</v>
      </c>
      <c r="DC53" s="3">
        <v>155</v>
      </c>
      <c r="DD53" s="3">
        <v>156</v>
      </c>
      <c r="DE53" s="3">
        <v>157</v>
      </c>
      <c r="DF53" s="3">
        <v>158</v>
      </c>
      <c r="DG53" s="3">
        <v>159</v>
      </c>
      <c r="DH53" s="3">
        <v>160</v>
      </c>
      <c r="DJ53" s="224" t="s">
        <v>120</v>
      </c>
      <c r="DK53" s="137" t="s">
        <v>130</v>
      </c>
      <c r="DM53" s="145"/>
      <c r="DN53" s="146"/>
      <c r="DO53" s="145"/>
      <c r="DP53" s="146"/>
      <c r="DQ53" s="145"/>
      <c r="DR53" s="58"/>
      <c r="DS53" s="58"/>
      <c r="DT53" s="145"/>
      <c r="DU53" s="3">
        <v>2</v>
      </c>
      <c r="DX53" s="79"/>
      <c r="DY53" s="82"/>
      <c r="DZ53" s="80"/>
      <c r="EA53" s="82"/>
      <c r="EB53" s="81"/>
      <c r="EC53" s="81"/>
      <c r="ED53" s="83"/>
      <c r="EE53" s="80"/>
      <c r="EG53" s="84"/>
      <c r="EH53" s="3">
        <v>3</v>
      </c>
      <c r="EJ53" s="3" t="e">
        <f t="shared" si="91"/>
        <v>#N/A</v>
      </c>
      <c r="EK53" s="3">
        <f t="shared" si="27"/>
        <v>0</v>
      </c>
      <c r="EL53" s="84" t="str">
        <f t="shared" si="28"/>
        <v/>
      </c>
      <c r="EM53" s="89" t="e">
        <f t="shared" si="92"/>
        <v>#N/A</v>
      </c>
      <c r="EN53" s="3">
        <f t="shared" si="29"/>
        <v>0</v>
      </c>
      <c r="EO53" s="84" t="str">
        <f t="shared" si="30"/>
        <v/>
      </c>
      <c r="EP53" s="89" t="e">
        <f t="shared" si="93"/>
        <v>#N/A</v>
      </c>
      <c r="EQ53" s="3">
        <f t="shared" si="31"/>
        <v>0</v>
      </c>
      <c r="ER53" s="84" t="str">
        <f t="shared" si="32"/>
        <v/>
      </c>
    </row>
    <row r="54" spans="1:148" ht="15.75" x14ac:dyDescent="0.25">
      <c r="A54" s="1">
        <f t="shared" si="4"/>
        <v>47</v>
      </c>
      <c r="B54" s="1">
        <v>47</v>
      </c>
      <c r="C54" s="31">
        <v>47</v>
      </c>
      <c r="D54" s="151"/>
      <c r="E54" s="152">
        <f t="shared" si="33"/>
        <v>1</v>
      </c>
      <c r="F54" s="153">
        <f t="shared" si="34"/>
        <v>57</v>
      </c>
      <c r="G54" s="154">
        <f t="shared" si="35"/>
        <v>5</v>
      </c>
      <c r="I54" s="3">
        <f t="shared" si="5"/>
        <v>0</v>
      </c>
      <c r="J54" s="3">
        <f t="shared" si="6"/>
        <v>0</v>
      </c>
      <c r="K54" s="3">
        <f t="shared" si="86"/>
        <v>0</v>
      </c>
      <c r="N54" s="144" t="str">
        <f t="shared" si="75"/>
        <v/>
      </c>
      <c r="O54" s="143"/>
      <c r="P54" s="98" t="str">
        <f t="shared" si="50"/>
        <v/>
      </c>
      <c r="Q54" s="3">
        <f t="shared" si="87"/>
        <v>7025</v>
      </c>
      <c r="R54" s="3">
        <f t="shared" si="52"/>
        <v>7025</v>
      </c>
      <c r="S54" s="96" t="str">
        <f t="shared" si="88"/>
        <v/>
      </c>
      <c r="T54" s="97" t="str">
        <f t="shared" si="89"/>
        <v/>
      </c>
      <c r="U54" s="98" t="str">
        <f t="shared" si="90"/>
        <v/>
      </c>
      <c r="W54" s="89" t="str">
        <f t="shared" si="57"/>
        <v xml:space="preserve"> </v>
      </c>
      <c r="X54" s="3" t="str">
        <f t="shared" si="58"/>
        <v xml:space="preserve"> </v>
      </c>
      <c r="Y54" s="3" t="str">
        <f t="shared" si="59"/>
        <v xml:space="preserve"> </v>
      </c>
      <c r="Z54" s="3" t="str">
        <f t="shared" si="60"/>
        <v xml:space="preserve"> </v>
      </c>
      <c r="AA54" s="3" t="str">
        <f t="shared" si="61"/>
        <v>m.t</v>
      </c>
      <c r="AB54" s="3" t="str">
        <f t="shared" si="62"/>
        <v xml:space="preserve"> </v>
      </c>
      <c r="AC54" s="90" t="str">
        <f t="shared" si="63"/>
        <v xml:space="preserve"> </v>
      </c>
      <c r="AM54" s="89" t="str">
        <f t="shared" si="9"/>
        <v/>
      </c>
      <c r="AN54" s="89" t="str">
        <f t="shared" si="10"/>
        <v/>
      </c>
      <c r="AO54" s="3" t="str">
        <f t="shared" si="11"/>
        <v/>
      </c>
      <c r="AP54" s="3" t="str">
        <f t="shared" si="12"/>
        <v/>
      </c>
      <c r="AQ54" s="1" t="str">
        <f t="shared" si="13"/>
        <v/>
      </c>
      <c r="AR54" s="1" t="str">
        <f t="shared" si="14"/>
        <v/>
      </c>
      <c r="AS54" s="7" t="str">
        <f t="shared" si="15"/>
        <v/>
      </c>
      <c r="AT54" s="91">
        <f t="shared" si="16"/>
        <v>37.409252669039148</v>
      </c>
      <c r="AV54" s="160" t="str">
        <f t="shared" si="84"/>
        <v xml:space="preserve"> </v>
      </c>
      <c r="AW54" s="138" t="str">
        <f t="shared" si="76"/>
        <v xml:space="preserve"> </v>
      </c>
      <c r="AX54" s="138" t="str">
        <f t="shared" si="77"/>
        <v xml:space="preserve"> </v>
      </c>
      <c r="AY54" s="138" t="str">
        <f t="shared" si="78"/>
        <v xml:space="preserve"> </v>
      </c>
      <c r="AZ54" s="138" t="str">
        <f t="shared" si="79"/>
        <v xml:space="preserve"> </v>
      </c>
      <c r="BA54" s="138" t="str">
        <f t="shared" si="80"/>
        <v xml:space="preserve"> </v>
      </c>
      <c r="BB54" s="138" t="str">
        <f t="shared" si="81"/>
        <v xml:space="preserve"> </v>
      </c>
      <c r="BC54" s="138" t="str">
        <f t="shared" si="82"/>
        <v xml:space="preserve"> </v>
      </c>
      <c r="BD54" s="138" t="str">
        <f t="shared" si="85"/>
        <v xml:space="preserve"> </v>
      </c>
      <c r="BE54" s="161" t="str">
        <f t="shared" si="83"/>
        <v xml:space="preserve"> </v>
      </c>
      <c r="BF54" s="129"/>
      <c r="BG54" s="123" t="s">
        <v>120</v>
      </c>
      <c r="BH54" s="124" t="s">
        <v>120</v>
      </c>
      <c r="BI54" s="124" t="s">
        <v>120</v>
      </c>
      <c r="BJ54" s="124" t="s">
        <v>120</v>
      </c>
      <c r="BK54" s="124" t="s">
        <v>120</v>
      </c>
      <c r="BL54" s="124" t="s">
        <v>120</v>
      </c>
      <c r="BM54" s="124" t="s">
        <v>120</v>
      </c>
      <c r="BN54" s="124" t="s">
        <v>120</v>
      </c>
      <c r="BO54" s="124" t="s">
        <v>120</v>
      </c>
      <c r="BP54" s="124" t="s">
        <v>120</v>
      </c>
      <c r="BQ54" s="125"/>
      <c r="BR54" s="124" t="s">
        <v>122</v>
      </c>
      <c r="BS54" s="124" t="s">
        <v>122</v>
      </c>
      <c r="BT54" s="124" t="s">
        <v>122</v>
      </c>
      <c r="BU54" s="124" t="s">
        <v>122</v>
      </c>
      <c r="BV54" s="124" t="s">
        <v>122</v>
      </c>
      <c r="BW54" s="124" t="s">
        <v>122</v>
      </c>
      <c r="BX54" s="124" t="s">
        <v>122</v>
      </c>
      <c r="BY54" s="124" t="s">
        <v>122</v>
      </c>
      <c r="BZ54" s="124" t="s">
        <v>122</v>
      </c>
      <c r="CA54" s="124" t="s">
        <v>122</v>
      </c>
      <c r="CC54" s="124" t="s">
        <v>121</v>
      </c>
      <c r="CD54" s="124" t="s">
        <v>121</v>
      </c>
      <c r="CE54" s="124" t="s">
        <v>121</v>
      </c>
      <c r="CF54" s="124" t="s">
        <v>121</v>
      </c>
      <c r="CG54" s="124" t="s">
        <v>121</v>
      </c>
      <c r="CH54" s="124" t="s">
        <v>121</v>
      </c>
      <c r="CI54" s="124" t="s">
        <v>121</v>
      </c>
      <c r="CJ54" s="124" t="s">
        <v>121</v>
      </c>
      <c r="CK54" s="124" t="s">
        <v>121</v>
      </c>
      <c r="CL54" s="124" t="s">
        <v>121</v>
      </c>
      <c r="CN54" s="126" t="str">
        <f>IF(COUNTIF(Emargement!$M$8:$M$207,CY54),CY54," ")</f>
        <v xml:space="preserve"> </v>
      </c>
      <c r="CO54" s="126" t="str">
        <f>IF(COUNTIF(Emargement!$M$8:$M$207,CZ54),CZ54," ")</f>
        <v xml:space="preserve"> </v>
      </c>
      <c r="CP54" s="126" t="str">
        <f>IF(COUNTIF(Emargement!$M$8:$M$207,DA54),DA54," ")</f>
        <v xml:space="preserve"> </v>
      </c>
      <c r="CQ54" s="126" t="str">
        <f>IF(COUNTIF(Emargement!$M$8:$M$207,DB54),DB54," ")</f>
        <v xml:space="preserve"> </v>
      </c>
      <c r="CR54" s="126" t="str">
        <f>IF(COUNTIF(Emargement!$M$8:$M$207,DC54),DC54," ")</f>
        <v xml:space="preserve"> </v>
      </c>
      <c r="CS54" s="126" t="str">
        <f>IF(COUNTIF(Emargement!$M$8:$M$207,DD54),DD54," ")</f>
        <v xml:space="preserve"> </v>
      </c>
      <c r="CT54" s="126" t="str">
        <f>IF(COUNTIF(Emargement!$M$8:$M$207,DE54),DE54," ")</f>
        <v xml:space="preserve"> </v>
      </c>
      <c r="CU54" s="126" t="str">
        <f>IF(COUNTIF(Emargement!$M$8:$M$207,DF54),DF54," ")</f>
        <v xml:space="preserve"> </v>
      </c>
      <c r="CV54" s="126" t="str">
        <f>IF(COUNTIF(Emargement!$M$8:$M$207,DG54),DG54," ")</f>
        <v xml:space="preserve"> </v>
      </c>
      <c r="CW54" s="126" t="str">
        <f>IF(COUNTIF(Emargement!$M$8:$M$207,DH54),DH54," ")</f>
        <v xml:space="preserve"> </v>
      </c>
      <c r="CY54" s="3">
        <v>161</v>
      </c>
      <c r="CZ54" s="3">
        <v>162</v>
      </c>
      <c r="DA54" s="3">
        <v>163</v>
      </c>
      <c r="DB54" s="3">
        <v>164</v>
      </c>
      <c r="DC54" s="3">
        <v>165</v>
      </c>
      <c r="DD54" s="3">
        <v>166</v>
      </c>
      <c r="DE54" s="3">
        <v>167</v>
      </c>
      <c r="DF54" s="3">
        <v>168</v>
      </c>
      <c r="DG54" s="3">
        <v>169</v>
      </c>
      <c r="DH54" s="3">
        <v>170</v>
      </c>
      <c r="DJ54" s="225" t="s">
        <v>124</v>
      </c>
      <c r="DK54" s="137" t="s">
        <v>131</v>
      </c>
      <c r="DM54" s="145"/>
      <c r="DN54" s="146"/>
      <c r="DO54" s="145"/>
      <c r="DP54" s="146"/>
      <c r="DQ54" s="145"/>
      <c r="DR54" s="58"/>
      <c r="DS54" s="58"/>
      <c r="DT54" s="145"/>
      <c r="DU54" s="3">
        <v>2</v>
      </c>
      <c r="DX54" s="79"/>
      <c r="DY54" s="82"/>
      <c r="DZ54" s="80"/>
      <c r="EA54" s="82"/>
      <c r="EB54" s="81"/>
      <c r="EC54" s="81"/>
      <c r="ED54" s="83"/>
      <c r="EE54" s="80"/>
      <c r="EG54" s="84"/>
      <c r="EH54" s="3">
        <v>3</v>
      </c>
      <c r="EJ54" s="3" t="e">
        <f t="shared" si="91"/>
        <v>#N/A</v>
      </c>
      <c r="EK54" s="3">
        <f t="shared" si="27"/>
        <v>0</v>
      </c>
      <c r="EL54" s="84" t="str">
        <f t="shared" si="28"/>
        <v/>
      </c>
      <c r="EM54" s="89" t="e">
        <f t="shared" si="92"/>
        <v>#N/A</v>
      </c>
      <c r="EN54" s="3">
        <f t="shared" si="29"/>
        <v>0</v>
      </c>
      <c r="EO54" s="84" t="str">
        <f t="shared" si="30"/>
        <v/>
      </c>
      <c r="EP54" s="89" t="e">
        <f t="shared" si="93"/>
        <v>#N/A</v>
      </c>
      <c r="EQ54" s="3">
        <f t="shared" si="31"/>
        <v>0</v>
      </c>
      <c r="ER54" s="84" t="str">
        <f t="shared" si="32"/>
        <v/>
      </c>
    </row>
    <row r="55" spans="1:148" ht="15.75" x14ac:dyDescent="0.25">
      <c r="A55" s="1">
        <f t="shared" si="4"/>
        <v>48</v>
      </c>
      <c r="B55" s="1">
        <v>48</v>
      </c>
      <c r="C55" s="31">
        <v>48</v>
      </c>
      <c r="D55" s="151"/>
      <c r="E55" s="152">
        <f t="shared" si="33"/>
        <v>1</v>
      </c>
      <c r="F55" s="153">
        <f t="shared" si="34"/>
        <v>57</v>
      </c>
      <c r="G55" s="154">
        <f t="shared" si="35"/>
        <v>5</v>
      </c>
      <c r="I55" s="3">
        <f t="shared" si="5"/>
        <v>0</v>
      </c>
      <c r="J55" s="3">
        <f t="shared" si="6"/>
        <v>0</v>
      </c>
      <c r="K55" s="3">
        <f t="shared" si="86"/>
        <v>0</v>
      </c>
      <c r="N55" s="144" t="str">
        <f t="shared" si="75"/>
        <v/>
      </c>
      <c r="O55" s="143"/>
      <c r="P55" s="98" t="str">
        <f t="shared" si="50"/>
        <v/>
      </c>
      <c r="Q55" s="3">
        <f t="shared" si="87"/>
        <v>7025</v>
      </c>
      <c r="R55" s="3">
        <f t="shared" si="52"/>
        <v>7025</v>
      </c>
      <c r="S55" s="96" t="str">
        <f t="shared" si="88"/>
        <v/>
      </c>
      <c r="T55" s="97" t="str">
        <f t="shared" si="89"/>
        <v/>
      </c>
      <c r="U55" s="98" t="str">
        <f t="shared" si="90"/>
        <v/>
      </c>
      <c r="W55" s="89" t="str">
        <f t="shared" si="57"/>
        <v xml:space="preserve"> </v>
      </c>
      <c r="X55" s="3" t="str">
        <f t="shared" si="58"/>
        <v xml:space="preserve"> </v>
      </c>
      <c r="Y55" s="3" t="str">
        <f t="shared" si="59"/>
        <v xml:space="preserve"> </v>
      </c>
      <c r="Z55" s="3" t="str">
        <f t="shared" si="60"/>
        <v xml:space="preserve"> </v>
      </c>
      <c r="AA55" s="3" t="str">
        <f t="shared" si="61"/>
        <v>m.t</v>
      </c>
      <c r="AB55" s="3" t="str">
        <f t="shared" si="62"/>
        <v xml:space="preserve"> </v>
      </c>
      <c r="AC55" s="90" t="str">
        <f t="shared" si="63"/>
        <v xml:space="preserve"> </v>
      </c>
      <c r="AM55" s="89" t="str">
        <f t="shared" si="9"/>
        <v/>
      </c>
      <c r="AN55" s="89" t="str">
        <f t="shared" si="10"/>
        <v/>
      </c>
      <c r="AO55" s="3" t="str">
        <f t="shared" si="11"/>
        <v/>
      </c>
      <c r="AP55" s="3" t="str">
        <f t="shared" si="12"/>
        <v/>
      </c>
      <c r="AQ55" s="1" t="str">
        <f t="shared" si="13"/>
        <v/>
      </c>
      <c r="AR55" s="1" t="str">
        <f t="shared" si="14"/>
        <v/>
      </c>
      <c r="AS55" s="7" t="str">
        <f t="shared" si="15"/>
        <v/>
      </c>
      <c r="AT55" s="91">
        <f t="shared" si="16"/>
        <v>37.409252669039148</v>
      </c>
      <c r="AV55" s="160" t="str">
        <f t="shared" si="84"/>
        <v xml:space="preserve"> </v>
      </c>
      <c r="AW55" s="138" t="str">
        <f t="shared" si="76"/>
        <v xml:space="preserve"> </v>
      </c>
      <c r="AX55" s="138" t="str">
        <f t="shared" si="77"/>
        <v xml:space="preserve"> </v>
      </c>
      <c r="AY55" s="138" t="str">
        <f t="shared" si="78"/>
        <v xml:space="preserve"> </v>
      </c>
      <c r="AZ55" s="138" t="str">
        <f t="shared" si="79"/>
        <v xml:space="preserve"> </v>
      </c>
      <c r="BA55" s="138" t="str">
        <f t="shared" si="80"/>
        <v xml:space="preserve"> </v>
      </c>
      <c r="BB55" s="138" t="str">
        <f t="shared" si="81"/>
        <v xml:space="preserve"> </v>
      </c>
      <c r="BC55" s="138" t="str">
        <f t="shared" si="82"/>
        <v xml:space="preserve"> </v>
      </c>
      <c r="BD55" s="138" t="str">
        <f t="shared" si="85"/>
        <v xml:space="preserve"> </v>
      </c>
      <c r="BE55" s="161" t="str">
        <f t="shared" si="83"/>
        <v xml:space="preserve"> </v>
      </c>
      <c r="BF55" s="129"/>
      <c r="BG55" s="123" t="s">
        <v>120</v>
      </c>
      <c r="BH55" s="124" t="s">
        <v>120</v>
      </c>
      <c r="BI55" s="124" t="s">
        <v>120</v>
      </c>
      <c r="BJ55" s="124" t="s">
        <v>120</v>
      </c>
      <c r="BK55" s="124" t="s">
        <v>120</v>
      </c>
      <c r="BL55" s="124" t="s">
        <v>120</v>
      </c>
      <c r="BM55" s="124" t="s">
        <v>120</v>
      </c>
      <c r="BN55" s="124" t="s">
        <v>120</v>
      </c>
      <c r="BO55" s="124" t="s">
        <v>120</v>
      </c>
      <c r="BP55" s="124" t="s">
        <v>120</v>
      </c>
      <c r="BQ55" s="125"/>
      <c r="BR55" s="124" t="s">
        <v>122</v>
      </c>
      <c r="BS55" s="124" t="s">
        <v>122</v>
      </c>
      <c r="BT55" s="124" t="s">
        <v>122</v>
      </c>
      <c r="BU55" s="124" t="s">
        <v>122</v>
      </c>
      <c r="BV55" s="124" t="s">
        <v>122</v>
      </c>
      <c r="BW55" s="124" t="s">
        <v>122</v>
      </c>
      <c r="BX55" s="124" t="s">
        <v>122</v>
      </c>
      <c r="BY55" s="124" t="s">
        <v>122</v>
      </c>
      <c r="BZ55" s="124" t="s">
        <v>122</v>
      </c>
      <c r="CA55" s="124" t="s">
        <v>122</v>
      </c>
      <c r="CC55" s="124" t="s">
        <v>121</v>
      </c>
      <c r="CD55" s="124" t="s">
        <v>121</v>
      </c>
      <c r="CE55" s="124" t="s">
        <v>121</v>
      </c>
      <c r="CF55" s="124" t="s">
        <v>121</v>
      </c>
      <c r="CG55" s="124" t="s">
        <v>121</v>
      </c>
      <c r="CH55" s="124" t="s">
        <v>121</v>
      </c>
      <c r="CI55" s="124" t="s">
        <v>121</v>
      </c>
      <c r="CJ55" s="124" t="s">
        <v>121</v>
      </c>
      <c r="CK55" s="124" t="s">
        <v>121</v>
      </c>
      <c r="CL55" s="124" t="s">
        <v>121</v>
      </c>
      <c r="CN55" s="126" t="str">
        <f>IF(COUNTIF(Emargement!$M$8:$M$207,CY55),CY55," ")</f>
        <v xml:space="preserve"> </v>
      </c>
      <c r="CO55" s="126" t="str">
        <f>IF(COUNTIF(Emargement!$M$8:$M$207,CZ55),CZ55," ")</f>
        <v xml:space="preserve"> </v>
      </c>
      <c r="CP55" s="126" t="str">
        <f>IF(COUNTIF(Emargement!$M$8:$M$207,DA55),DA55," ")</f>
        <v xml:space="preserve"> </v>
      </c>
      <c r="CQ55" s="126" t="str">
        <f>IF(COUNTIF(Emargement!$M$8:$M$207,DB55),DB55," ")</f>
        <v xml:space="preserve"> </v>
      </c>
      <c r="CR55" s="126" t="str">
        <f>IF(COUNTIF(Emargement!$M$8:$M$207,DC55),DC55," ")</f>
        <v xml:space="preserve"> </v>
      </c>
      <c r="CS55" s="126" t="str">
        <f>IF(COUNTIF(Emargement!$M$8:$M$207,DD55),DD55," ")</f>
        <v xml:space="preserve"> </v>
      </c>
      <c r="CT55" s="126" t="str">
        <f>IF(COUNTIF(Emargement!$M$8:$M$207,DE55),DE55," ")</f>
        <v xml:space="preserve"> </v>
      </c>
      <c r="CU55" s="126" t="str">
        <f>IF(COUNTIF(Emargement!$M$8:$M$207,DF55),DF55," ")</f>
        <v xml:space="preserve"> </v>
      </c>
      <c r="CV55" s="126" t="str">
        <f>IF(COUNTIF(Emargement!$M$8:$M$207,DG55),DG55," ")</f>
        <v xml:space="preserve"> </v>
      </c>
      <c r="CW55" s="126" t="str">
        <f>IF(COUNTIF(Emargement!$M$8:$M$207,DH55),DH55," ")</f>
        <v xml:space="preserve"> </v>
      </c>
      <c r="CY55" s="3">
        <v>171</v>
      </c>
      <c r="CZ55" s="3">
        <v>172</v>
      </c>
      <c r="DA55" s="3">
        <v>173</v>
      </c>
      <c r="DB55" s="3">
        <v>174</v>
      </c>
      <c r="DC55" s="3">
        <v>175</v>
      </c>
      <c r="DD55" s="3">
        <v>176</v>
      </c>
      <c r="DE55" s="3">
        <v>177</v>
      </c>
      <c r="DF55" s="3">
        <v>178</v>
      </c>
      <c r="DG55" s="3">
        <v>179</v>
      </c>
      <c r="DH55" s="3">
        <v>180</v>
      </c>
      <c r="DJ55" s="226" t="s">
        <v>121</v>
      </c>
      <c r="DK55" s="137" t="s">
        <v>132</v>
      </c>
      <c r="DM55" s="145"/>
      <c r="DN55" s="146"/>
      <c r="DO55" s="145"/>
      <c r="DP55" s="146"/>
      <c r="DQ55" s="145"/>
      <c r="DR55" s="58"/>
      <c r="DS55" s="58"/>
      <c r="DT55" s="145"/>
      <c r="DU55" s="3">
        <v>2</v>
      </c>
      <c r="DX55" s="79"/>
      <c r="DY55" s="82"/>
      <c r="DZ55" s="80"/>
      <c r="EA55" s="82"/>
      <c r="EB55" s="81"/>
      <c r="EC55" s="81"/>
      <c r="ED55" s="83"/>
      <c r="EE55" s="80"/>
      <c r="EG55" s="84"/>
      <c r="EH55" s="3">
        <v>3</v>
      </c>
      <c r="EJ55" s="3" t="e">
        <f t="shared" si="91"/>
        <v>#N/A</v>
      </c>
      <c r="EK55" s="3">
        <f t="shared" si="27"/>
        <v>0</v>
      </c>
      <c r="EL55" s="84" t="str">
        <f t="shared" si="28"/>
        <v/>
      </c>
      <c r="EM55" s="89" t="e">
        <f t="shared" si="92"/>
        <v>#N/A</v>
      </c>
      <c r="EN55" s="3">
        <f t="shared" si="29"/>
        <v>0</v>
      </c>
      <c r="EO55" s="84" t="str">
        <f t="shared" si="30"/>
        <v/>
      </c>
      <c r="EP55" s="89" t="e">
        <f t="shared" si="93"/>
        <v>#N/A</v>
      </c>
      <c r="EQ55" s="3">
        <f t="shared" si="31"/>
        <v>0</v>
      </c>
      <c r="ER55" s="84" t="str">
        <f t="shared" si="32"/>
        <v/>
      </c>
    </row>
    <row r="56" spans="1:148" ht="15.75" x14ac:dyDescent="0.25">
      <c r="A56" s="1">
        <f t="shared" si="4"/>
        <v>49</v>
      </c>
      <c r="B56" s="1">
        <v>49</v>
      </c>
      <c r="C56" s="31">
        <v>49</v>
      </c>
      <c r="D56" s="151"/>
      <c r="E56" s="152">
        <f t="shared" si="33"/>
        <v>1</v>
      </c>
      <c r="F56" s="153">
        <f t="shared" si="34"/>
        <v>57</v>
      </c>
      <c r="G56" s="154">
        <f t="shared" si="35"/>
        <v>5</v>
      </c>
      <c r="I56" s="3">
        <f t="shared" si="5"/>
        <v>0</v>
      </c>
      <c r="J56" s="3">
        <f t="shared" si="6"/>
        <v>0</v>
      </c>
      <c r="K56" s="3">
        <f t="shared" si="86"/>
        <v>0</v>
      </c>
      <c r="N56" s="144" t="str">
        <f t="shared" si="75"/>
        <v/>
      </c>
      <c r="O56" s="143"/>
      <c r="P56" s="98" t="str">
        <f t="shared" si="50"/>
        <v/>
      </c>
      <c r="Q56" s="3">
        <f t="shared" si="87"/>
        <v>7025</v>
      </c>
      <c r="R56" s="3">
        <f t="shared" si="52"/>
        <v>7025</v>
      </c>
      <c r="S56" s="96" t="str">
        <f t="shared" si="88"/>
        <v/>
      </c>
      <c r="T56" s="97" t="str">
        <f t="shared" si="89"/>
        <v/>
      </c>
      <c r="U56" s="98" t="str">
        <f t="shared" si="90"/>
        <v/>
      </c>
      <c r="W56" s="89" t="str">
        <f t="shared" si="57"/>
        <v xml:space="preserve"> </v>
      </c>
      <c r="X56" s="3" t="str">
        <f t="shared" si="58"/>
        <v xml:space="preserve"> </v>
      </c>
      <c r="Y56" s="3" t="str">
        <f t="shared" si="59"/>
        <v xml:space="preserve"> </v>
      </c>
      <c r="Z56" s="3" t="str">
        <f t="shared" si="60"/>
        <v xml:space="preserve"> </v>
      </c>
      <c r="AA56" s="3" t="str">
        <f t="shared" si="61"/>
        <v>m.t</v>
      </c>
      <c r="AB56" s="3" t="str">
        <f t="shared" si="62"/>
        <v xml:space="preserve"> </v>
      </c>
      <c r="AC56" s="90" t="str">
        <f t="shared" si="63"/>
        <v xml:space="preserve"> </v>
      </c>
      <c r="AM56" s="89" t="str">
        <f t="shared" si="9"/>
        <v/>
      </c>
      <c r="AN56" s="89" t="str">
        <f t="shared" si="10"/>
        <v/>
      </c>
      <c r="AO56" s="3" t="str">
        <f t="shared" si="11"/>
        <v/>
      </c>
      <c r="AP56" s="3" t="str">
        <f t="shared" si="12"/>
        <v/>
      </c>
      <c r="AQ56" s="1" t="str">
        <f t="shared" si="13"/>
        <v/>
      </c>
      <c r="AR56" s="1" t="str">
        <f t="shared" si="14"/>
        <v/>
      </c>
      <c r="AS56" s="7" t="str">
        <f t="shared" si="15"/>
        <v/>
      </c>
      <c r="AT56" s="91">
        <f t="shared" si="16"/>
        <v>37.409252669039148</v>
      </c>
      <c r="AV56" s="160" t="str">
        <f t="shared" si="84"/>
        <v xml:space="preserve"> </v>
      </c>
      <c r="AW56" s="138" t="str">
        <f t="shared" si="76"/>
        <v xml:space="preserve"> </v>
      </c>
      <c r="AX56" s="138" t="str">
        <f t="shared" si="77"/>
        <v xml:space="preserve"> </v>
      </c>
      <c r="AY56" s="138" t="str">
        <f t="shared" si="78"/>
        <v xml:space="preserve"> </v>
      </c>
      <c r="AZ56" s="138" t="str">
        <f t="shared" si="79"/>
        <v xml:space="preserve"> </v>
      </c>
      <c r="BA56" s="138" t="str">
        <f t="shared" si="80"/>
        <v xml:space="preserve"> </v>
      </c>
      <c r="BB56" s="138" t="str">
        <f t="shared" si="81"/>
        <v xml:space="preserve"> </v>
      </c>
      <c r="BC56" s="138" t="str">
        <f t="shared" si="82"/>
        <v xml:space="preserve"> </v>
      </c>
      <c r="BD56" s="138" t="str">
        <f t="shared" si="85"/>
        <v xml:space="preserve"> </v>
      </c>
      <c r="BE56" s="161" t="str">
        <f t="shared" si="83"/>
        <v xml:space="preserve"> </v>
      </c>
      <c r="BF56" s="129"/>
      <c r="BG56" s="123" t="s">
        <v>120</v>
      </c>
      <c r="BH56" s="124" t="s">
        <v>120</v>
      </c>
      <c r="BI56" s="124" t="s">
        <v>120</v>
      </c>
      <c r="BJ56" s="124" t="s">
        <v>120</v>
      </c>
      <c r="BK56" s="124" t="s">
        <v>120</v>
      </c>
      <c r="BL56" s="124" t="s">
        <v>120</v>
      </c>
      <c r="BM56" s="124" t="s">
        <v>120</v>
      </c>
      <c r="BN56" s="124" t="s">
        <v>120</v>
      </c>
      <c r="BO56" s="124" t="s">
        <v>120</v>
      </c>
      <c r="BP56" s="124" t="s">
        <v>120</v>
      </c>
      <c r="BQ56" s="125"/>
      <c r="BR56" s="124" t="s">
        <v>122</v>
      </c>
      <c r="BS56" s="124" t="s">
        <v>122</v>
      </c>
      <c r="BT56" s="124" t="s">
        <v>122</v>
      </c>
      <c r="BU56" s="124" t="s">
        <v>122</v>
      </c>
      <c r="BV56" s="124" t="s">
        <v>122</v>
      </c>
      <c r="BW56" s="124" t="s">
        <v>122</v>
      </c>
      <c r="BX56" s="124" t="s">
        <v>122</v>
      </c>
      <c r="BY56" s="124" t="s">
        <v>122</v>
      </c>
      <c r="BZ56" s="124" t="s">
        <v>122</v>
      </c>
      <c r="CA56" s="124" t="s">
        <v>122</v>
      </c>
      <c r="CC56" s="124" t="s">
        <v>121</v>
      </c>
      <c r="CD56" s="124" t="s">
        <v>121</v>
      </c>
      <c r="CE56" s="124" t="s">
        <v>121</v>
      </c>
      <c r="CF56" s="124" t="s">
        <v>121</v>
      </c>
      <c r="CG56" s="124" t="s">
        <v>121</v>
      </c>
      <c r="CH56" s="124" t="s">
        <v>121</v>
      </c>
      <c r="CI56" s="124" t="s">
        <v>121</v>
      </c>
      <c r="CJ56" s="124" t="s">
        <v>121</v>
      </c>
      <c r="CK56" s="124" t="s">
        <v>121</v>
      </c>
      <c r="CL56" s="124" t="s">
        <v>121</v>
      </c>
      <c r="CN56" s="126" t="str">
        <f>IF(COUNTIF(Emargement!$M$8:$M$207,CY56),CY56," ")</f>
        <v xml:space="preserve"> </v>
      </c>
      <c r="CO56" s="126" t="str">
        <f>IF(COUNTIF(Emargement!$M$8:$M$207,CZ56),CZ56," ")</f>
        <v xml:space="preserve"> </v>
      </c>
      <c r="CP56" s="126" t="str">
        <f>IF(COUNTIF(Emargement!$M$8:$M$207,DA56),DA56," ")</f>
        <v xml:space="preserve"> </v>
      </c>
      <c r="CQ56" s="126" t="str">
        <f>IF(COUNTIF(Emargement!$M$8:$M$207,DB56),DB56," ")</f>
        <v xml:space="preserve"> </v>
      </c>
      <c r="CR56" s="126" t="str">
        <f>IF(COUNTIF(Emargement!$M$8:$M$207,DC56),DC56," ")</f>
        <v xml:space="preserve"> </v>
      </c>
      <c r="CS56" s="126" t="str">
        <f>IF(COUNTIF(Emargement!$M$8:$M$207,DD56),DD56," ")</f>
        <v xml:space="preserve"> </v>
      </c>
      <c r="CT56" s="126" t="str">
        <f>IF(COUNTIF(Emargement!$M$8:$M$207,DE56),DE56," ")</f>
        <v xml:space="preserve"> </v>
      </c>
      <c r="CU56" s="126" t="str">
        <f>IF(COUNTIF(Emargement!$M$8:$M$207,DF56),DF56," ")</f>
        <v xml:space="preserve"> </v>
      </c>
      <c r="CV56" s="126" t="str">
        <f>IF(COUNTIF(Emargement!$M$8:$M$207,DG56),DG56," ")</f>
        <v xml:space="preserve"> </v>
      </c>
      <c r="CW56" s="126" t="str">
        <f>IF(COUNTIF(Emargement!$M$8:$M$207,DH56),DH56," ")</f>
        <v xml:space="preserve"> </v>
      </c>
      <c r="CY56" s="3">
        <v>181</v>
      </c>
      <c r="CZ56" s="3">
        <v>182</v>
      </c>
      <c r="DA56" s="3">
        <v>183</v>
      </c>
      <c r="DB56" s="3">
        <v>184</v>
      </c>
      <c r="DC56" s="3">
        <v>185</v>
      </c>
      <c r="DD56" s="3">
        <v>186</v>
      </c>
      <c r="DE56" s="3">
        <v>187</v>
      </c>
      <c r="DF56" s="3">
        <v>188</v>
      </c>
      <c r="DG56" s="3">
        <v>189</v>
      </c>
      <c r="DH56" s="3">
        <v>190</v>
      </c>
      <c r="DJ56" s="227"/>
      <c r="DK56" s="137" t="s">
        <v>134</v>
      </c>
      <c r="DM56" s="145"/>
      <c r="DN56" s="146"/>
      <c r="DO56" s="145"/>
      <c r="DP56" s="146"/>
      <c r="DQ56" s="145"/>
      <c r="DR56" s="58"/>
      <c r="DS56" s="58"/>
      <c r="DT56" s="145"/>
      <c r="DU56" s="3">
        <v>2</v>
      </c>
      <c r="DX56" s="79"/>
      <c r="DY56" s="82"/>
      <c r="DZ56" s="80"/>
      <c r="EA56" s="82"/>
      <c r="EB56" s="81"/>
      <c r="EC56" s="81"/>
      <c r="ED56" s="83"/>
      <c r="EE56" s="80"/>
      <c r="EG56" s="84"/>
      <c r="EH56" s="3">
        <v>3</v>
      </c>
      <c r="EJ56" s="3" t="e">
        <f t="shared" si="91"/>
        <v>#N/A</v>
      </c>
      <c r="EK56" s="3">
        <f t="shared" si="27"/>
        <v>0</v>
      </c>
      <c r="EL56" s="84" t="str">
        <f t="shared" si="28"/>
        <v/>
      </c>
      <c r="EM56" s="89" t="e">
        <f t="shared" si="92"/>
        <v>#N/A</v>
      </c>
      <c r="EN56" s="3">
        <f t="shared" si="29"/>
        <v>0</v>
      </c>
      <c r="EO56" s="84" t="str">
        <f t="shared" si="30"/>
        <v/>
      </c>
      <c r="EP56" s="89" t="e">
        <f t="shared" si="93"/>
        <v>#N/A</v>
      </c>
      <c r="EQ56" s="3">
        <f t="shared" si="31"/>
        <v>0</v>
      </c>
      <c r="ER56" s="84" t="str">
        <f t="shared" si="32"/>
        <v/>
      </c>
    </row>
    <row r="57" spans="1:148" x14ac:dyDescent="0.25">
      <c r="A57" s="1">
        <f t="shared" si="4"/>
        <v>50</v>
      </c>
      <c r="B57" s="1">
        <v>50</v>
      </c>
      <c r="C57" s="31">
        <v>50</v>
      </c>
      <c r="D57" s="151"/>
      <c r="E57" s="152">
        <f t="shared" si="33"/>
        <v>1</v>
      </c>
      <c r="F57" s="153">
        <f t="shared" si="34"/>
        <v>57</v>
      </c>
      <c r="G57" s="154">
        <f t="shared" si="35"/>
        <v>5</v>
      </c>
      <c r="I57" s="3">
        <f t="shared" si="5"/>
        <v>0</v>
      </c>
      <c r="J57" s="3">
        <f t="shared" si="6"/>
        <v>0</v>
      </c>
      <c r="K57" s="3">
        <f t="shared" si="86"/>
        <v>0</v>
      </c>
      <c r="N57" s="144" t="str">
        <f t="shared" si="75"/>
        <v/>
      </c>
      <c r="O57" s="143"/>
      <c r="P57" s="98" t="str">
        <f t="shared" si="50"/>
        <v/>
      </c>
      <c r="Q57" s="3">
        <f t="shared" si="87"/>
        <v>7025</v>
      </c>
      <c r="R57" s="3">
        <f t="shared" si="52"/>
        <v>7025</v>
      </c>
      <c r="S57" s="96" t="str">
        <f t="shared" si="88"/>
        <v/>
      </c>
      <c r="T57" s="97" t="str">
        <f t="shared" si="89"/>
        <v/>
      </c>
      <c r="U57" s="98" t="str">
        <f t="shared" si="90"/>
        <v/>
      </c>
      <c r="W57" s="89" t="str">
        <f t="shared" si="57"/>
        <v xml:space="preserve"> </v>
      </c>
      <c r="X57" s="3" t="str">
        <f t="shared" si="58"/>
        <v xml:space="preserve"> </v>
      </c>
      <c r="Y57" s="3" t="str">
        <f t="shared" si="59"/>
        <v xml:space="preserve"> </v>
      </c>
      <c r="Z57" s="3" t="str">
        <f t="shared" si="60"/>
        <v xml:space="preserve"> </v>
      </c>
      <c r="AA57" s="3" t="str">
        <f t="shared" si="61"/>
        <v>m.t</v>
      </c>
      <c r="AB57" s="3" t="str">
        <f t="shared" si="62"/>
        <v xml:space="preserve"> </v>
      </c>
      <c r="AC57" s="90" t="str">
        <f t="shared" si="63"/>
        <v xml:space="preserve"> </v>
      </c>
      <c r="AM57" s="89" t="str">
        <f t="shared" si="9"/>
        <v/>
      </c>
      <c r="AN57" s="89" t="str">
        <f t="shared" si="10"/>
        <v/>
      </c>
      <c r="AO57" s="3" t="str">
        <f t="shared" si="11"/>
        <v/>
      </c>
      <c r="AP57" s="3" t="str">
        <f t="shared" si="12"/>
        <v/>
      </c>
      <c r="AQ57" s="1" t="str">
        <f t="shared" si="13"/>
        <v/>
      </c>
      <c r="AR57" s="1" t="str">
        <f t="shared" si="14"/>
        <v/>
      </c>
      <c r="AS57" s="7" t="str">
        <f t="shared" si="15"/>
        <v/>
      </c>
      <c r="AT57" s="91">
        <f t="shared" si="16"/>
        <v>37.409252669039148</v>
      </c>
      <c r="AV57" s="162" t="str">
        <f t="shared" si="84"/>
        <v xml:space="preserve"> </v>
      </c>
      <c r="AW57" s="163" t="str">
        <f t="shared" si="76"/>
        <v xml:space="preserve"> </v>
      </c>
      <c r="AX57" s="163" t="str">
        <f t="shared" si="77"/>
        <v xml:space="preserve"> </v>
      </c>
      <c r="AY57" s="163" t="str">
        <f t="shared" si="78"/>
        <v xml:space="preserve"> </v>
      </c>
      <c r="AZ57" s="163" t="str">
        <f t="shared" si="79"/>
        <v xml:space="preserve"> </v>
      </c>
      <c r="BA57" s="163" t="str">
        <f t="shared" si="80"/>
        <v xml:space="preserve"> </v>
      </c>
      <c r="BB57" s="163" t="str">
        <f t="shared" si="81"/>
        <v xml:space="preserve"> </v>
      </c>
      <c r="BC57" s="163" t="str">
        <f t="shared" si="82"/>
        <v xml:space="preserve"> </v>
      </c>
      <c r="BD57" s="163" t="str">
        <f t="shared" si="85"/>
        <v xml:space="preserve"> </v>
      </c>
      <c r="BE57" s="164" t="str">
        <f t="shared" si="83"/>
        <v xml:space="preserve"> </v>
      </c>
      <c r="BG57" s="123" t="s">
        <v>120</v>
      </c>
      <c r="BH57" s="124" t="s">
        <v>120</v>
      </c>
      <c r="BI57" s="124" t="s">
        <v>120</v>
      </c>
      <c r="BJ57" s="124" t="s">
        <v>120</v>
      </c>
      <c r="BK57" s="124" t="s">
        <v>120</v>
      </c>
      <c r="BL57" s="124" t="s">
        <v>120</v>
      </c>
      <c r="BM57" s="124" t="s">
        <v>120</v>
      </c>
      <c r="BN57" s="124" t="s">
        <v>120</v>
      </c>
      <c r="BO57" s="124" t="s">
        <v>120</v>
      </c>
      <c r="BP57" s="124" t="s">
        <v>120</v>
      </c>
      <c r="BQ57" s="125"/>
      <c r="BR57" s="124" t="s">
        <v>122</v>
      </c>
      <c r="BS57" s="124" t="s">
        <v>122</v>
      </c>
      <c r="BT57" s="124" t="s">
        <v>122</v>
      </c>
      <c r="BU57" s="124" t="s">
        <v>122</v>
      </c>
      <c r="BV57" s="124" t="s">
        <v>122</v>
      </c>
      <c r="BW57" s="124" t="s">
        <v>122</v>
      </c>
      <c r="BX57" s="124" t="s">
        <v>122</v>
      </c>
      <c r="BY57" s="124" t="s">
        <v>122</v>
      </c>
      <c r="BZ57" s="124" t="s">
        <v>122</v>
      </c>
      <c r="CA57" s="124" t="s">
        <v>122</v>
      </c>
      <c r="CC57" s="124" t="s">
        <v>121</v>
      </c>
      <c r="CD57" s="124" t="s">
        <v>121</v>
      </c>
      <c r="CE57" s="124" t="s">
        <v>121</v>
      </c>
      <c r="CF57" s="124" t="s">
        <v>121</v>
      </c>
      <c r="CG57" s="124" t="s">
        <v>121</v>
      </c>
      <c r="CH57" s="124" t="s">
        <v>121</v>
      </c>
      <c r="CI57" s="124" t="s">
        <v>121</v>
      </c>
      <c r="CJ57" s="124" t="s">
        <v>121</v>
      </c>
      <c r="CK57" s="124" t="s">
        <v>121</v>
      </c>
      <c r="CL57" s="124" t="s">
        <v>121</v>
      </c>
      <c r="CN57" s="126" t="str">
        <f>IF(COUNTIF(Emargement!$M$8:$M$207,CY57),CY57," ")</f>
        <v xml:space="preserve"> </v>
      </c>
      <c r="CO57" s="126" t="str">
        <f>IF(COUNTIF(Emargement!$M$8:$M$207,CZ57),CZ57," ")</f>
        <v xml:space="preserve"> </v>
      </c>
      <c r="CP57" s="126" t="str">
        <f>IF(COUNTIF(Emargement!$M$8:$M$207,DA57),DA57," ")</f>
        <v xml:space="preserve"> </v>
      </c>
      <c r="CQ57" s="126" t="str">
        <f>IF(COUNTIF(Emargement!$M$8:$M$207,DB57),DB57," ")</f>
        <v xml:space="preserve"> </v>
      </c>
      <c r="CR57" s="126" t="str">
        <f>IF(COUNTIF(Emargement!$M$8:$M$207,DC57),DC57," ")</f>
        <v xml:space="preserve"> </v>
      </c>
      <c r="CS57" s="126" t="str">
        <f>IF(COUNTIF(Emargement!$M$8:$M$207,DD57),DD57," ")</f>
        <v xml:space="preserve"> </v>
      </c>
      <c r="CT57" s="126" t="str">
        <f>IF(COUNTIF(Emargement!$M$8:$M$207,DE57),DE57," ")</f>
        <v xml:space="preserve"> </v>
      </c>
      <c r="CU57" s="126" t="str">
        <f>IF(COUNTIF(Emargement!$M$8:$M$207,DF57),DF57," ")</f>
        <v xml:space="preserve"> </v>
      </c>
      <c r="CV57" s="126" t="str">
        <f>IF(COUNTIF(Emargement!$M$8:$M$207,DG57),DG57," ")</f>
        <v xml:space="preserve"> </v>
      </c>
      <c r="CW57" s="126" t="str">
        <f>IF(COUNTIF(Emargement!$M$8:$M$207,DH57),DH57," ")</f>
        <v xml:space="preserve"> </v>
      </c>
      <c r="CY57" s="3">
        <v>191</v>
      </c>
      <c r="CZ57" s="3">
        <v>192</v>
      </c>
      <c r="DA57" s="3">
        <v>193</v>
      </c>
      <c r="DB57" s="3">
        <v>194</v>
      </c>
      <c r="DC57" s="3">
        <v>195</v>
      </c>
      <c r="DD57" s="3">
        <v>196</v>
      </c>
      <c r="DE57" s="3">
        <v>197</v>
      </c>
      <c r="DF57" s="3">
        <v>198</v>
      </c>
      <c r="DG57" s="3">
        <v>199</v>
      </c>
      <c r="DH57" s="3">
        <v>200</v>
      </c>
      <c r="DM57" s="145"/>
      <c r="DN57" s="146"/>
      <c r="DO57" s="145"/>
      <c r="DP57" s="146"/>
      <c r="DQ57" s="145"/>
      <c r="DR57" s="58"/>
      <c r="DS57" s="58"/>
      <c r="DT57" s="145"/>
      <c r="DU57" s="3">
        <v>2</v>
      </c>
      <c r="DX57" s="79"/>
      <c r="DY57" s="82"/>
      <c r="DZ57" s="80"/>
      <c r="EA57" s="82"/>
      <c r="EB57" s="81"/>
      <c r="EC57" s="81"/>
      <c r="ED57" s="83"/>
      <c r="EE57" s="80"/>
      <c r="EG57" s="84"/>
      <c r="EH57" s="3">
        <v>3</v>
      </c>
      <c r="EJ57" s="3" t="e">
        <f t="shared" si="91"/>
        <v>#N/A</v>
      </c>
      <c r="EK57" s="3">
        <f t="shared" si="27"/>
        <v>0</v>
      </c>
      <c r="EL57" s="84" t="str">
        <f t="shared" si="28"/>
        <v/>
      </c>
      <c r="EM57" s="89" t="e">
        <f t="shared" si="92"/>
        <v>#N/A</v>
      </c>
      <c r="EN57" s="3">
        <f t="shared" si="29"/>
        <v>0</v>
      </c>
      <c r="EO57" s="84" t="str">
        <f t="shared" si="30"/>
        <v/>
      </c>
      <c r="EP57" s="89" t="e">
        <f t="shared" si="93"/>
        <v>#N/A</v>
      </c>
      <c r="EQ57" s="3">
        <f t="shared" si="31"/>
        <v>0</v>
      </c>
      <c r="ER57" s="84" t="str">
        <f t="shared" si="32"/>
        <v/>
      </c>
    </row>
    <row r="58" spans="1:148" x14ac:dyDescent="0.25">
      <c r="A58" s="1">
        <f t="shared" si="4"/>
        <v>51</v>
      </c>
      <c r="B58" s="1">
        <v>51</v>
      </c>
      <c r="C58" s="31">
        <v>51</v>
      </c>
      <c r="D58" s="151"/>
      <c r="E58" s="152">
        <f t="shared" si="33"/>
        <v>1</v>
      </c>
      <c r="F58" s="153">
        <f t="shared" si="34"/>
        <v>57</v>
      </c>
      <c r="G58" s="154">
        <f t="shared" si="35"/>
        <v>5</v>
      </c>
      <c r="I58" s="3">
        <f t="shared" si="5"/>
        <v>0</v>
      </c>
      <c r="J58" s="3">
        <f t="shared" si="6"/>
        <v>0</v>
      </c>
      <c r="K58" s="3">
        <f t="shared" si="86"/>
        <v>0</v>
      </c>
      <c r="N58" s="144" t="str">
        <f t="shared" si="75"/>
        <v/>
      </c>
      <c r="O58" s="143"/>
      <c r="P58" s="98" t="str">
        <f t="shared" si="50"/>
        <v/>
      </c>
      <c r="Q58" s="3">
        <f t="shared" si="87"/>
        <v>7025</v>
      </c>
      <c r="R58" s="3">
        <f t="shared" si="52"/>
        <v>7025</v>
      </c>
      <c r="S58" s="96" t="str">
        <f t="shared" si="88"/>
        <v/>
      </c>
      <c r="T58" s="97" t="str">
        <f t="shared" si="89"/>
        <v/>
      </c>
      <c r="U58" s="98" t="str">
        <f t="shared" si="90"/>
        <v/>
      </c>
      <c r="W58" s="89" t="str">
        <f t="shared" si="57"/>
        <v xml:space="preserve"> </v>
      </c>
      <c r="X58" s="3" t="str">
        <f t="shared" si="58"/>
        <v xml:space="preserve"> </v>
      </c>
      <c r="Y58" s="3" t="str">
        <f t="shared" si="59"/>
        <v xml:space="preserve"> </v>
      </c>
      <c r="Z58" s="3" t="str">
        <f t="shared" si="60"/>
        <v xml:space="preserve"> </v>
      </c>
      <c r="AA58" s="3" t="str">
        <f t="shared" si="61"/>
        <v>m.t</v>
      </c>
      <c r="AB58" s="3" t="str">
        <f t="shared" si="62"/>
        <v xml:space="preserve"> </v>
      </c>
      <c r="AC58" s="90" t="str">
        <f t="shared" si="63"/>
        <v xml:space="preserve"> </v>
      </c>
      <c r="AM58" s="89" t="str">
        <f t="shared" si="9"/>
        <v/>
      </c>
      <c r="AN58" s="89" t="str">
        <f t="shared" si="10"/>
        <v/>
      </c>
      <c r="AO58" s="3" t="str">
        <f t="shared" si="11"/>
        <v/>
      </c>
      <c r="AP58" s="3" t="str">
        <f t="shared" si="12"/>
        <v/>
      </c>
      <c r="AQ58" s="1" t="str">
        <f t="shared" si="13"/>
        <v/>
      </c>
      <c r="AR58" s="1" t="str">
        <f t="shared" si="14"/>
        <v/>
      </c>
      <c r="AS58" s="7" t="str">
        <f t="shared" si="15"/>
        <v/>
      </c>
      <c r="AT58" s="91">
        <f t="shared" si="16"/>
        <v>37.409252669039148</v>
      </c>
      <c r="DM58" s="145"/>
      <c r="DN58" s="146"/>
      <c r="DO58" s="145"/>
      <c r="DP58" s="146"/>
      <c r="DQ58" s="145"/>
      <c r="DR58" s="58"/>
      <c r="DS58" s="58"/>
      <c r="DT58" s="145"/>
      <c r="DU58" s="3">
        <v>2</v>
      </c>
      <c r="DX58" s="79"/>
      <c r="DY58" s="82"/>
      <c r="DZ58" s="80"/>
      <c r="EA58" s="82"/>
      <c r="EB58" s="81"/>
      <c r="EC58" s="81"/>
      <c r="ED58" s="83"/>
      <c r="EE58" s="80"/>
      <c r="EG58" s="84"/>
      <c r="EH58" s="3">
        <v>3</v>
      </c>
      <c r="EJ58" s="3" t="e">
        <f t="shared" si="91"/>
        <v>#N/A</v>
      </c>
      <c r="EK58" s="3">
        <f t="shared" si="27"/>
        <v>0</v>
      </c>
      <c r="EL58" s="84" t="str">
        <f t="shared" si="28"/>
        <v/>
      </c>
      <c r="EM58" s="89" t="e">
        <f t="shared" si="92"/>
        <v>#N/A</v>
      </c>
      <c r="EN58" s="3">
        <f t="shared" si="29"/>
        <v>0</v>
      </c>
      <c r="EO58" s="84" t="str">
        <f t="shared" si="30"/>
        <v/>
      </c>
      <c r="EP58" s="89" t="e">
        <f t="shared" si="93"/>
        <v>#N/A</v>
      </c>
      <c r="EQ58" s="3">
        <f t="shared" si="31"/>
        <v>0</v>
      </c>
      <c r="ER58" s="84" t="str">
        <f t="shared" si="32"/>
        <v/>
      </c>
    </row>
    <row r="59" spans="1:148" x14ac:dyDescent="0.25">
      <c r="A59" s="1">
        <f t="shared" si="4"/>
        <v>52</v>
      </c>
      <c r="B59" s="1">
        <v>52</v>
      </c>
      <c r="C59" s="31">
        <v>52</v>
      </c>
      <c r="D59" s="151"/>
      <c r="E59" s="152">
        <f t="shared" si="33"/>
        <v>1</v>
      </c>
      <c r="F59" s="153">
        <f t="shared" si="34"/>
        <v>57</v>
      </c>
      <c r="G59" s="154">
        <f t="shared" si="35"/>
        <v>5</v>
      </c>
      <c r="I59" s="3">
        <f t="shared" si="5"/>
        <v>0</v>
      </c>
      <c r="J59" s="3">
        <f t="shared" si="6"/>
        <v>0</v>
      </c>
      <c r="K59" s="3">
        <f t="shared" si="86"/>
        <v>0</v>
      </c>
      <c r="N59" s="144" t="str">
        <f t="shared" si="75"/>
        <v/>
      </c>
      <c r="O59" s="143"/>
      <c r="P59" s="98" t="str">
        <f t="shared" si="50"/>
        <v/>
      </c>
      <c r="Q59" s="3">
        <f t="shared" si="87"/>
        <v>7025</v>
      </c>
      <c r="R59" s="3">
        <f t="shared" si="52"/>
        <v>7025</v>
      </c>
      <c r="S59" s="96" t="str">
        <f t="shared" si="88"/>
        <v/>
      </c>
      <c r="T59" s="97" t="str">
        <f t="shared" si="89"/>
        <v/>
      </c>
      <c r="U59" s="98" t="str">
        <f t="shared" si="90"/>
        <v/>
      </c>
      <c r="W59" s="89" t="str">
        <f t="shared" si="57"/>
        <v xml:space="preserve"> </v>
      </c>
      <c r="X59" s="3" t="str">
        <f t="shared" si="58"/>
        <v xml:space="preserve"> </v>
      </c>
      <c r="Y59" s="3" t="str">
        <f t="shared" si="59"/>
        <v xml:space="preserve"> </v>
      </c>
      <c r="Z59" s="3" t="str">
        <f t="shared" si="60"/>
        <v xml:space="preserve"> </v>
      </c>
      <c r="AA59" s="3" t="str">
        <f t="shared" si="61"/>
        <v>m.t</v>
      </c>
      <c r="AB59" s="3" t="str">
        <f t="shared" si="62"/>
        <v xml:space="preserve"> </v>
      </c>
      <c r="AC59" s="90" t="str">
        <f t="shared" si="63"/>
        <v xml:space="preserve"> </v>
      </c>
      <c r="AM59" s="89" t="str">
        <f t="shared" si="9"/>
        <v/>
      </c>
      <c r="AN59" s="89" t="str">
        <f t="shared" si="10"/>
        <v/>
      </c>
      <c r="AO59" s="3" t="str">
        <f t="shared" si="11"/>
        <v/>
      </c>
      <c r="AP59" s="3" t="str">
        <f t="shared" si="12"/>
        <v/>
      </c>
      <c r="AQ59" s="1" t="str">
        <f t="shared" si="13"/>
        <v/>
      </c>
      <c r="AR59" s="1" t="str">
        <f t="shared" si="14"/>
        <v/>
      </c>
      <c r="AS59" s="7" t="str">
        <f t="shared" si="15"/>
        <v/>
      </c>
      <c r="AT59" s="91">
        <f t="shared" si="16"/>
        <v>37.409252669039148</v>
      </c>
      <c r="DM59" s="145"/>
      <c r="DN59" s="146"/>
      <c r="DO59" s="145"/>
      <c r="DP59" s="146"/>
      <c r="DQ59" s="145"/>
      <c r="DR59" s="58"/>
      <c r="DS59" s="58"/>
      <c r="DT59" s="145"/>
      <c r="DU59" s="3">
        <v>2</v>
      </c>
      <c r="DX59" s="79"/>
      <c r="DY59" s="82"/>
      <c r="DZ59" s="80"/>
      <c r="EA59" s="82"/>
      <c r="EB59" s="81"/>
      <c r="EC59" s="81"/>
      <c r="ED59" s="83"/>
      <c r="EE59" s="80"/>
      <c r="EG59" s="84"/>
      <c r="EH59" s="3">
        <v>3</v>
      </c>
      <c r="EJ59" s="3" t="e">
        <f t="shared" si="91"/>
        <v>#N/A</v>
      </c>
      <c r="EK59" s="3">
        <f t="shared" si="27"/>
        <v>0</v>
      </c>
      <c r="EL59" s="84" t="str">
        <f t="shared" si="28"/>
        <v/>
      </c>
      <c r="EM59" s="89" t="e">
        <f t="shared" si="92"/>
        <v>#N/A</v>
      </c>
      <c r="EN59" s="3">
        <f t="shared" si="29"/>
        <v>0</v>
      </c>
      <c r="EO59" s="84" t="str">
        <f t="shared" si="30"/>
        <v/>
      </c>
      <c r="EP59" s="89" t="e">
        <f t="shared" si="93"/>
        <v>#N/A</v>
      </c>
      <c r="EQ59" s="3">
        <f t="shared" si="31"/>
        <v>0</v>
      </c>
      <c r="ER59" s="84" t="str">
        <f t="shared" si="32"/>
        <v/>
      </c>
    </row>
    <row r="60" spans="1:148" x14ac:dyDescent="0.25">
      <c r="A60" s="1">
        <f t="shared" si="4"/>
        <v>53</v>
      </c>
      <c r="B60" s="1">
        <v>53</v>
      </c>
      <c r="C60" s="31">
        <v>53</v>
      </c>
      <c r="D60" s="151"/>
      <c r="E60" s="152">
        <f t="shared" si="33"/>
        <v>1</v>
      </c>
      <c r="F60" s="153">
        <f t="shared" si="34"/>
        <v>57</v>
      </c>
      <c r="G60" s="154">
        <f t="shared" si="35"/>
        <v>5</v>
      </c>
      <c r="I60" s="3">
        <f t="shared" si="5"/>
        <v>0</v>
      </c>
      <c r="J60" s="3">
        <f t="shared" si="6"/>
        <v>0</v>
      </c>
      <c r="K60" s="3">
        <f t="shared" si="86"/>
        <v>0</v>
      </c>
      <c r="N60" s="144" t="str">
        <f t="shared" si="75"/>
        <v/>
      </c>
      <c r="O60" s="143"/>
      <c r="P60" s="98" t="str">
        <f t="shared" si="50"/>
        <v/>
      </c>
      <c r="Q60" s="3">
        <f t="shared" si="87"/>
        <v>7025</v>
      </c>
      <c r="R60" s="3">
        <f t="shared" si="52"/>
        <v>7025</v>
      </c>
      <c r="S60" s="96" t="str">
        <f t="shared" si="88"/>
        <v/>
      </c>
      <c r="T60" s="97" t="str">
        <f t="shared" si="89"/>
        <v/>
      </c>
      <c r="U60" s="98" t="str">
        <f t="shared" si="90"/>
        <v/>
      </c>
      <c r="W60" s="89" t="str">
        <f t="shared" si="57"/>
        <v xml:space="preserve"> </v>
      </c>
      <c r="X60" s="3" t="str">
        <f t="shared" si="58"/>
        <v xml:space="preserve"> </v>
      </c>
      <c r="Y60" s="3" t="str">
        <f t="shared" si="59"/>
        <v xml:space="preserve"> </v>
      </c>
      <c r="Z60" s="3" t="str">
        <f t="shared" si="60"/>
        <v xml:space="preserve"> </v>
      </c>
      <c r="AA60" s="3" t="str">
        <f t="shared" si="61"/>
        <v>m.t</v>
      </c>
      <c r="AB60" s="3" t="str">
        <f t="shared" si="62"/>
        <v xml:space="preserve"> </v>
      </c>
      <c r="AC60" s="90" t="str">
        <f t="shared" si="63"/>
        <v xml:space="preserve"> </v>
      </c>
      <c r="AM60" s="89" t="str">
        <f t="shared" si="9"/>
        <v/>
      </c>
      <c r="AN60" s="89" t="str">
        <f t="shared" si="10"/>
        <v/>
      </c>
      <c r="AO60" s="3" t="str">
        <f t="shared" si="11"/>
        <v/>
      </c>
      <c r="AP60" s="3" t="str">
        <f t="shared" si="12"/>
        <v/>
      </c>
      <c r="AQ60" s="1" t="str">
        <f t="shared" si="13"/>
        <v/>
      </c>
      <c r="AR60" s="1" t="str">
        <f t="shared" si="14"/>
        <v/>
      </c>
      <c r="AS60" s="7" t="str">
        <f t="shared" si="15"/>
        <v/>
      </c>
      <c r="AT60" s="91">
        <f t="shared" si="16"/>
        <v>37.409252669039148</v>
      </c>
      <c r="DM60" s="145"/>
      <c r="DN60" s="146"/>
      <c r="DO60" s="145"/>
      <c r="DP60" s="146"/>
      <c r="DQ60" s="145"/>
      <c r="DR60" s="58"/>
      <c r="DS60" s="58"/>
      <c r="DT60" s="145"/>
      <c r="DU60" s="3">
        <v>2</v>
      </c>
      <c r="DX60" s="79"/>
      <c r="DY60" s="82"/>
      <c r="DZ60" s="80"/>
      <c r="EA60" s="82"/>
      <c r="EB60" s="81"/>
      <c r="EC60" s="81"/>
      <c r="ED60" s="83"/>
      <c r="EE60" s="80"/>
      <c r="EG60" s="84"/>
      <c r="EH60" s="3">
        <v>3</v>
      </c>
      <c r="EJ60" s="3" t="e">
        <f t="shared" si="91"/>
        <v>#N/A</v>
      </c>
      <c r="EK60" s="3">
        <f t="shared" si="27"/>
        <v>0</v>
      </c>
      <c r="EL60" s="84" t="str">
        <f t="shared" si="28"/>
        <v/>
      </c>
      <c r="EM60" s="89" t="e">
        <f t="shared" si="92"/>
        <v>#N/A</v>
      </c>
      <c r="EN60" s="3">
        <f t="shared" si="29"/>
        <v>0</v>
      </c>
      <c r="EO60" s="84" t="str">
        <f t="shared" si="30"/>
        <v/>
      </c>
      <c r="EP60" s="89" t="e">
        <f t="shared" si="93"/>
        <v>#N/A</v>
      </c>
      <c r="EQ60" s="3">
        <f t="shared" si="31"/>
        <v>0</v>
      </c>
      <c r="ER60" s="84" t="str">
        <f t="shared" si="32"/>
        <v/>
      </c>
    </row>
    <row r="61" spans="1:148" x14ac:dyDescent="0.25">
      <c r="A61" s="1">
        <f t="shared" si="4"/>
        <v>54</v>
      </c>
      <c r="B61" s="1">
        <v>54</v>
      </c>
      <c r="C61" s="31">
        <v>54</v>
      </c>
      <c r="D61" s="151"/>
      <c r="E61" s="152">
        <f t="shared" si="33"/>
        <v>1</v>
      </c>
      <c r="F61" s="153">
        <f t="shared" si="34"/>
        <v>57</v>
      </c>
      <c r="G61" s="154">
        <f t="shared" si="35"/>
        <v>5</v>
      </c>
      <c r="I61" s="3">
        <f t="shared" si="5"/>
        <v>0</v>
      </c>
      <c r="J61" s="3">
        <f t="shared" si="6"/>
        <v>0</v>
      </c>
      <c r="K61" s="3">
        <f t="shared" si="86"/>
        <v>0</v>
      </c>
      <c r="N61" s="144" t="str">
        <f t="shared" si="75"/>
        <v/>
      </c>
      <c r="O61" s="143"/>
      <c r="P61" s="98" t="str">
        <f t="shared" si="50"/>
        <v/>
      </c>
      <c r="Q61" s="3">
        <f t="shared" si="87"/>
        <v>7025</v>
      </c>
      <c r="R61" s="3">
        <f t="shared" si="52"/>
        <v>7025</v>
      </c>
      <c r="S61" s="96" t="str">
        <f t="shared" si="88"/>
        <v/>
      </c>
      <c r="T61" s="97" t="str">
        <f t="shared" si="89"/>
        <v/>
      </c>
      <c r="U61" s="98" t="str">
        <f t="shared" si="90"/>
        <v/>
      </c>
      <c r="W61" s="89" t="str">
        <f t="shared" si="57"/>
        <v xml:space="preserve"> </v>
      </c>
      <c r="X61" s="3" t="str">
        <f t="shared" si="58"/>
        <v xml:space="preserve"> </v>
      </c>
      <c r="Y61" s="3" t="str">
        <f t="shared" si="59"/>
        <v xml:space="preserve"> </v>
      </c>
      <c r="Z61" s="3" t="str">
        <f t="shared" si="60"/>
        <v xml:space="preserve"> </v>
      </c>
      <c r="AA61" s="3" t="str">
        <f t="shared" si="61"/>
        <v>m.t</v>
      </c>
      <c r="AB61" s="3" t="str">
        <f t="shared" si="62"/>
        <v xml:space="preserve"> </v>
      </c>
      <c r="AC61" s="90" t="str">
        <f t="shared" si="63"/>
        <v xml:space="preserve"> </v>
      </c>
      <c r="AM61" s="89" t="str">
        <f t="shared" si="9"/>
        <v/>
      </c>
      <c r="AN61" s="89" t="str">
        <f t="shared" si="10"/>
        <v/>
      </c>
      <c r="AO61" s="3" t="str">
        <f t="shared" si="11"/>
        <v/>
      </c>
      <c r="AP61" s="3" t="str">
        <f t="shared" si="12"/>
        <v/>
      </c>
      <c r="AQ61" s="1" t="str">
        <f t="shared" si="13"/>
        <v/>
      </c>
      <c r="AR61" s="1" t="str">
        <f t="shared" si="14"/>
        <v/>
      </c>
      <c r="AS61" s="7" t="str">
        <f t="shared" si="15"/>
        <v/>
      </c>
      <c r="AT61" s="91">
        <f t="shared" si="16"/>
        <v>37.409252669039148</v>
      </c>
      <c r="DM61" s="145"/>
      <c r="DN61" s="146"/>
      <c r="DO61" s="145"/>
      <c r="DP61" s="146"/>
      <c r="DQ61" s="145"/>
      <c r="DR61" s="58"/>
      <c r="DS61" s="58"/>
      <c r="DT61" s="145"/>
      <c r="DU61" s="3">
        <v>2</v>
      </c>
      <c r="DX61" s="79"/>
      <c r="DY61" s="82"/>
      <c r="DZ61" s="80"/>
      <c r="EA61" s="82"/>
      <c r="EB61" s="81"/>
      <c r="EC61" s="81"/>
      <c r="ED61" s="83"/>
      <c r="EE61" s="80"/>
      <c r="EG61" s="84"/>
      <c r="EH61" s="3">
        <v>3</v>
      </c>
      <c r="EJ61" s="3" t="e">
        <f t="shared" si="91"/>
        <v>#N/A</v>
      </c>
      <c r="EK61" s="3">
        <f t="shared" si="27"/>
        <v>0</v>
      </c>
      <c r="EL61" s="84" t="str">
        <f t="shared" si="28"/>
        <v/>
      </c>
      <c r="EM61" s="89" t="e">
        <f t="shared" si="92"/>
        <v>#N/A</v>
      </c>
      <c r="EN61" s="3">
        <f t="shared" si="29"/>
        <v>0</v>
      </c>
      <c r="EO61" s="84" t="str">
        <f t="shared" si="30"/>
        <v/>
      </c>
      <c r="EP61" s="89" t="e">
        <f t="shared" si="93"/>
        <v>#N/A</v>
      </c>
      <c r="EQ61" s="3">
        <f t="shared" si="31"/>
        <v>0</v>
      </c>
      <c r="ER61" s="84" t="str">
        <f t="shared" si="32"/>
        <v/>
      </c>
    </row>
    <row r="62" spans="1:148" x14ac:dyDescent="0.25">
      <c r="A62" s="1">
        <f t="shared" si="4"/>
        <v>55</v>
      </c>
      <c r="B62" s="1">
        <v>55</v>
      </c>
      <c r="C62" s="31">
        <v>55</v>
      </c>
      <c r="D62" s="151"/>
      <c r="E62" s="152">
        <f t="shared" si="33"/>
        <v>1</v>
      </c>
      <c r="F62" s="153">
        <f t="shared" si="34"/>
        <v>57</v>
      </c>
      <c r="G62" s="154">
        <f t="shared" si="35"/>
        <v>5</v>
      </c>
      <c r="I62" s="3">
        <f t="shared" si="5"/>
        <v>0</v>
      </c>
      <c r="J62" s="3">
        <f t="shared" si="6"/>
        <v>0</v>
      </c>
      <c r="K62" s="3">
        <f t="shared" si="86"/>
        <v>0</v>
      </c>
      <c r="N62" s="144" t="str">
        <f t="shared" si="75"/>
        <v/>
      </c>
      <c r="O62" s="143"/>
      <c r="P62" s="98" t="str">
        <f t="shared" si="50"/>
        <v/>
      </c>
      <c r="Q62" s="3">
        <f t="shared" si="87"/>
        <v>7025</v>
      </c>
      <c r="R62" s="3">
        <f t="shared" si="52"/>
        <v>7025</v>
      </c>
      <c r="S62" s="96" t="str">
        <f t="shared" si="88"/>
        <v/>
      </c>
      <c r="T62" s="97" t="str">
        <f t="shared" si="89"/>
        <v/>
      </c>
      <c r="U62" s="98" t="str">
        <f t="shared" si="90"/>
        <v/>
      </c>
      <c r="W62" s="89" t="str">
        <f t="shared" si="57"/>
        <v xml:space="preserve"> </v>
      </c>
      <c r="X62" s="3" t="str">
        <f t="shared" si="58"/>
        <v xml:space="preserve"> </v>
      </c>
      <c r="Y62" s="3" t="str">
        <f t="shared" si="59"/>
        <v xml:space="preserve"> </v>
      </c>
      <c r="Z62" s="3" t="str">
        <f t="shared" si="60"/>
        <v xml:space="preserve"> </v>
      </c>
      <c r="AA62" s="3" t="str">
        <f t="shared" si="61"/>
        <v>m.t</v>
      </c>
      <c r="AB62" s="3" t="str">
        <f t="shared" si="62"/>
        <v xml:space="preserve"> </v>
      </c>
      <c r="AC62" s="90" t="str">
        <f t="shared" si="63"/>
        <v xml:space="preserve"> </v>
      </c>
      <c r="AM62" s="89" t="str">
        <f t="shared" si="9"/>
        <v/>
      </c>
      <c r="AN62" s="89" t="str">
        <f t="shared" si="10"/>
        <v/>
      </c>
      <c r="AO62" s="3" t="str">
        <f t="shared" si="11"/>
        <v/>
      </c>
      <c r="AP62" s="3" t="str">
        <f t="shared" si="12"/>
        <v/>
      </c>
      <c r="AQ62" s="1" t="str">
        <f t="shared" si="13"/>
        <v/>
      </c>
      <c r="AR62" s="1" t="str">
        <f t="shared" si="14"/>
        <v/>
      </c>
      <c r="AS62" s="7" t="str">
        <f t="shared" si="15"/>
        <v/>
      </c>
      <c r="AT62" s="91">
        <f t="shared" si="16"/>
        <v>37.409252669039148</v>
      </c>
      <c r="DM62" s="145"/>
      <c r="DN62" s="146"/>
      <c r="DO62" s="145"/>
      <c r="DP62" s="146"/>
      <c r="DQ62" s="145"/>
      <c r="DR62" s="58"/>
      <c r="DS62" s="58"/>
      <c r="DT62" s="145"/>
      <c r="DU62" s="3">
        <v>2</v>
      </c>
      <c r="DX62" s="79"/>
      <c r="DY62" s="82"/>
      <c r="DZ62" s="80"/>
      <c r="EA62" s="82"/>
      <c r="EB62" s="81"/>
      <c r="EC62" s="81"/>
      <c r="ED62" s="83"/>
      <c r="EE62" s="80"/>
      <c r="EG62" s="84"/>
      <c r="EH62" s="3">
        <v>3</v>
      </c>
      <c r="EJ62" s="3" t="e">
        <f t="shared" si="91"/>
        <v>#N/A</v>
      </c>
      <c r="EK62" s="3">
        <f t="shared" si="27"/>
        <v>0</v>
      </c>
      <c r="EL62" s="84" t="str">
        <f t="shared" si="28"/>
        <v/>
      </c>
      <c r="EM62" s="89" t="e">
        <f t="shared" si="92"/>
        <v>#N/A</v>
      </c>
      <c r="EN62" s="3">
        <f t="shared" si="29"/>
        <v>0</v>
      </c>
      <c r="EO62" s="84" t="str">
        <f t="shared" si="30"/>
        <v/>
      </c>
      <c r="EP62" s="89" t="e">
        <f t="shared" si="93"/>
        <v>#N/A</v>
      </c>
      <c r="EQ62" s="3">
        <f t="shared" si="31"/>
        <v>0</v>
      </c>
      <c r="ER62" s="84" t="str">
        <f t="shared" si="32"/>
        <v/>
      </c>
    </row>
    <row r="63" spans="1:148" x14ac:dyDescent="0.25">
      <c r="A63" s="1">
        <f t="shared" si="4"/>
        <v>56</v>
      </c>
      <c r="B63" s="1">
        <v>56</v>
      </c>
      <c r="C63" s="31">
        <v>56</v>
      </c>
      <c r="D63" s="151"/>
      <c r="E63" s="152">
        <f t="shared" si="33"/>
        <v>1</v>
      </c>
      <c r="F63" s="153">
        <f t="shared" si="34"/>
        <v>57</v>
      </c>
      <c r="G63" s="154">
        <f t="shared" si="35"/>
        <v>5</v>
      </c>
      <c r="I63" s="3">
        <f t="shared" si="5"/>
        <v>0</v>
      </c>
      <c r="J63" s="3">
        <f t="shared" si="6"/>
        <v>0</v>
      </c>
      <c r="K63" s="3">
        <f t="shared" si="86"/>
        <v>0</v>
      </c>
      <c r="N63" s="144" t="str">
        <f t="shared" si="75"/>
        <v/>
      </c>
      <c r="O63" s="143"/>
      <c r="P63" s="98" t="str">
        <f t="shared" si="50"/>
        <v/>
      </c>
      <c r="Q63" s="3">
        <f t="shared" si="87"/>
        <v>7025</v>
      </c>
      <c r="R63" s="3">
        <f t="shared" si="52"/>
        <v>7025</v>
      </c>
      <c r="S63" s="96" t="str">
        <f t="shared" si="88"/>
        <v/>
      </c>
      <c r="T63" s="97" t="str">
        <f t="shared" si="89"/>
        <v/>
      </c>
      <c r="U63" s="98" t="str">
        <f t="shared" si="90"/>
        <v/>
      </c>
      <c r="W63" s="89" t="str">
        <f t="shared" si="57"/>
        <v xml:space="preserve"> </v>
      </c>
      <c r="X63" s="3" t="str">
        <f t="shared" si="58"/>
        <v xml:space="preserve"> </v>
      </c>
      <c r="Y63" s="3" t="str">
        <f t="shared" si="59"/>
        <v xml:space="preserve"> </v>
      </c>
      <c r="Z63" s="3" t="str">
        <f t="shared" si="60"/>
        <v xml:space="preserve"> </v>
      </c>
      <c r="AA63" s="3" t="str">
        <f t="shared" si="61"/>
        <v>m.t</v>
      </c>
      <c r="AB63" s="3" t="str">
        <f t="shared" si="62"/>
        <v xml:space="preserve"> </v>
      </c>
      <c r="AC63" s="90" t="str">
        <f t="shared" si="63"/>
        <v xml:space="preserve"> </v>
      </c>
      <c r="AM63" s="89" t="str">
        <f t="shared" si="9"/>
        <v/>
      </c>
      <c r="AN63" s="89" t="str">
        <f t="shared" si="10"/>
        <v/>
      </c>
      <c r="AO63" s="3" t="str">
        <f t="shared" si="11"/>
        <v/>
      </c>
      <c r="AP63" s="3" t="str">
        <f t="shared" si="12"/>
        <v/>
      </c>
      <c r="AQ63" s="1" t="str">
        <f t="shared" si="13"/>
        <v/>
      </c>
      <c r="AR63" s="1" t="str">
        <f t="shared" si="14"/>
        <v/>
      </c>
      <c r="AS63" s="7" t="str">
        <f t="shared" si="15"/>
        <v/>
      </c>
      <c r="AT63" s="91">
        <f t="shared" si="16"/>
        <v>37.409252669039148</v>
      </c>
      <c r="DM63" s="145"/>
      <c r="DN63" s="146"/>
      <c r="DO63" s="145"/>
      <c r="DP63" s="146"/>
      <c r="DQ63" s="145"/>
      <c r="DR63" s="58"/>
      <c r="DS63" s="58"/>
      <c r="DT63" s="145"/>
      <c r="DU63" s="3">
        <v>2</v>
      </c>
      <c r="DX63" s="79"/>
      <c r="DY63" s="82"/>
      <c r="DZ63" s="80"/>
      <c r="EA63" s="82"/>
      <c r="EB63" s="81"/>
      <c r="EC63" s="81"/>
      <c r="ED63" s="83"/>
      <c r="EE63" s="80"/>
      <c r="EG63" s="84"/>
      <c r="EH63" s="3">
        <v>3</v>
      </c>
      <c r="EJ63" s="3" t="e">
        <f t="shared" si="91"/>
        <v>#N/A</v>
      </c>
      <c r="EK63" s="3">
        <f t="shared" si="27"/>
        <v>0</v>
      </c>
      <c r="EL63" s="84" t="str">
        <f t="shared" si="28"/>
        <v/>
      </c>
      <c r="EM63" s="89" t="e">
        <f t="shared" si="92"/>
        <v>#N/A</v>
      </c>
      <c r="EN63" s="3">
        <f t="shared" si="29"/>
        <v>0</v>
      </c>
      <c r="EO63" s="84" t="str">
        <f t="shared" si="30"/>
        <v/>
      </c>
      <c r="EP63" s="89" t="e">
        <f t="shared" si="93"/>
        <v>#N/A</v>
      </c>
      <c r="EQ63" s="3">
        <f t="shared" si="31"/>
        <v>0</v>
      </c>
      <c r="ER63" s="84" t="str">
        <f t="shared" si="32"/>
        <v/>
      </c>
    </row>
    <row r="64" spans="1:148" x14ac:dyDescent="0.25">
      <c r="A64" s="1">
        <f t="shared" si="4"/>
        <v>57</v>
      </c>
      <c r="B64" s="1">
        <v>57</v>
      </c>
      <c r="C64" s="31">
        <v>57</v>
      </c>
      <c r="D64" s="151"/>
      <c r="E64" s="152">
        <f t="shared" si="33"/>
        <v>1</v>
      </c>
      <c r="F64" s="153">
        <f t="shared" si="34"/>
        <v>57</v>
      </c>
      <c r="G64" s="154">
        <f t="shared" si="35"/>
        <v>5</v>
      </c>
      <c r="I64" s="3">
        <f t="shared" si="5"/>
        <v>0</v>
      </c>
      <c r="J64" s="3">
        <f t="shared" si="6"/>
        <v>0</v>
      </c>
      <c r="K64" s="3">
        <f t="shared" si="86"/>
        <v>0</v>
      </c>
      <c r="N64" s="144" t="str">
        <f t="shared" si="75"/>
        <v/>
      </c>
      <c r="O64" s="143"/>
      <c r="P64" s="98" t="str">
        <f t="shared" si="50"/>
        <v/>
      </c>
      <c r="Q64" s="3">
        <f t="shared" si="87"/>
        <v>7025</v>
      </c>
      <c r="R64" s="3">
        <f t="shared" si="52"/>
        <v>7025</v>
      </c>
      <c r="S64" s="96" t="str">
        <f t="shared" si="88"/>
        <v/>
      </c>
      <c r="T64" s="97" t="str">
        <f t="shared" si="89"/>
        <v/>
      </c>
      <c r="U64" s="98" t="str">
        <f t="shared" si="90"/>
        <v/>
      </c>
      <c r="W64" s="89" t="str">
        <f t="shared" si="57"/>
        <v xml:space="preserve"> </v>
      </c>
      <c r="X64" s="3" t="str">
        <f t="shared" si="58"/>
        <v xml:space="preserve"> </v>
      </c>
      <c r="Y64" s="3" t="str">
        <f t="shared" si="59"/>
        <v xml:space="preserve"> </v>
      </c>
      <c r="Z64" s="3" t="str">
        <f t="shared" si="60"/>
        <v xml:space="preserve"> </v>
      </c>
      <c r="AA64" s="3" t="str">
        <f t="shared" si="61"/>
        <v>m.t</v>
      </c>
      <c r="AB64" s="3" t="str">
        <f t="shared" si="62"/>
        <v xml:space="preserve"> </v>
      </c>
      <c r="AC64" s="90" t="str">
        <f t="shared" si="63"/>
        <v xml:space="preserve"> </v>
      </c>
      <c r="AM64" s="89" t="str">
        <f t="shared" si="9"/>
        <v/>
      </c>
      <c r="AN64" s="89" t="str">
        <f t="shared" si="10"/>
        <v/>
      </c>
      <c r="AO64" s="3" t="str">
        <f t="shared" si="11"/>
        <v/>
      </c>
      <c r="AP64" s="3" t="str">
        <f t="shared" si="12"/>
        <v/>
      </c>
      <c r="AQ64" s="1" t="str">
        <f t="shared" si="13"/>
        <v/>
      </c>
      <c r="AR64" s="1" t="str">
        <f t="shared" si="14"/>
        <v/>
      </c>
      <c r="AS64" s="7" t="str">
        <f t="shared" si="15"/>
        <v/>
      </c>
      <c r="AT64" s="91">
        <f t="shared" si="16"/>
        <v>37.409252669039148</v>
      </c>
      <c r="DM64" s="145"/>
      <c r="DN64" s="146"/>
      <c r="DO64" s="145"/>
      <c r="DP64" s="146"/>
      <c r="DQ64" s="145"/>
      <c r="DR64" s="58"/>
      <c r="DS64" s="58"/>
      <c r="DT64" s="145"/>
      <c r="DU64" s="3">
        <v>2</v>
      </c>
      <c r="DX64" s="79"/>
      <c r="DY64" s="82"/>
      <c r="DZ64" s="80"/>
      <c r="EA64" s="82"/>
      <c r="EB64" s="81"/>
      <c r="EC64" s="81"/>
      <c r="ED64" s="83"/>
      <c r="EE64" s="80"/>
      <c r="EG64" s="84"/>
      <c r="EH64" s="3">
        <v>3</v>
      </c>
      <c r="EJ64" s="3" t="e">
        <f t="shared" si="91"/>
        <v>#N/A</v>
      </c>
      <c r="EK64" s="3">
        <f t="shared" si="27"/>
        <v>0</v>
      </c>
      <c r="EL64" s="84" t="str">
        <f t="shared" si="28"/>
        <v/>
      </c>
      <c r="EM64" s="89" t="e">
        <f t="shared" si="92"/>
        <v>#N/A</v>
      </c>
      <c r="EN64" s="3">
        <f t="shared" si="29"/>
        <v>0</v>
      </c>
      <c r="EO64" s="84" t="str">
        <f t="shared" si="30"/>
        <v/>
      </c>
      <c r="EP64" s="89" t="e">
        <f t="shared" si="93"/>
        <v>#N/A</v>
      </c>
      <c r="EQ64" s="3">
        <f t="shared" si="31"/>
        <v>0</v>
      </c>
      <c r="ER64" s="84" t="str">
        <f t="shared" si="32"/>
        <v/>
      </c>
    </row>
    <row r="65" spans="1:148" x14ac:dyDescent="0.25">
      <c r="A65" s="1">
        <f t="shared" si="4"/>
        <v>58</v>
      </c>
      <c r="B65" s="1">
        <v>58</v>
      </c>
      <c r="C65" s="31">
        <v>58</v>
      </c>
      <c r="D65" s="151"/>
      <c r="E65" s="152">
        <f t="shared" si="33"/>
        <v>1</v>
      </c>
      <c r="F65" s="153">
        <f t="shared" si="34"/>
        <v>57</v>
      </c>
      <c r="G65" s="154">
        <f t="shared" si="35"/>
        <v>5</v>
      </c>
      <c r="I65" s="3">
        <f t="shared" si="5"/>
        <v>0</v>
      </c>
      <c r="J65" s="3">
        <f t="shared" si="6"/>
        <v>0</v>
      </c>
      <c r="K65" s="3">
        <f t="shared" si="86"/>
        <v>0</v>
      </c>
      <c r="N65" s="144" t="str">
        <f t="shared" si="75"/>
        <v/>
      </c>
      <c r="O65" s="143"/>
      <c r="P65" s="98" t="str">
        <f t="shared" si="50"/>
        <v/>
      </c>
      <c r="Q65" s="3">
        <f t="shared" si="87"/>
        <v>7025</v>
      </c>
      <c r="R65" s="3">
        <f t="shared" si="52"/>
        <v>7025</v>
      </c>
      <c r="S65" s="96" t="str">
        <f t="shared" si="88"/>
        <v/>
      </c>
      <c r="T65" s="97" t="str">
        <f t="shared" si="89"/>
        <v/>
      </c>
      <c r="U65" s="98" t="str">
        <f t="shared" si="90"/>
        <v/>
      </c>
      <c r="W65" s="89" t="str">
        <f t="shared" si="57"/>
        <v xml:space="preserve"> </v>
      </c>
      <c r="X65" s="3" t="str">
        <f t="shared" si="58"/>
        <v xml:space="preserve"> </v>
      </c>
      <c r="Y65" s="3" t="str">
        <f t="shared" si="59"/>
        <v xml:space="preserve"> </v>
      </c>
      <c r="Z65" s="3" t="str">
        <f t="shared" si="60"/>
        <v xml:space="preserve"> </v>
      </c>
      <c r="AA65" s="3" t="str">
        <f t="shared" si="61"/>
        <v>m.t</v>
      </c>
      <c r="AB65" s="3" t="str">
        <f t="shared" si="62"/>
        <v xml:space="preserve"> </v>
      </c>
      <c r="AC65" s="90" t="str">
        <f t="shared" si="63"/>
        <v xml:space="preserve"> </v>
      </c>
      <c r="AM65" s="89" t="str">
        <f t="shared" si="9"/>
        <v/>
      </c>
      <c r="AN65" s="89" t="str">
        <f t="shared" si="10"/>
        <v/>
      </c>
      <c r="AO65" s="3" t="str">
        <f t="shared" si="11"/>
        <v/>
      </c>
      <c r="AP65" s="3" t="str">
        <f t="shared" si="12"/>
        <v/>
      </c>
      <c r="AQ65" s="1" t="str">
        <f t="shared" si="13"/>
        <v/>
      </c>
      <c r="AR65" s="1" t="str">
        <f t="shared" si="14"/>
        <v/>
      </c>
      <c r="AS65" s="7" t="str">
        <f t="shared" si="15"/>
        <v/>
      </c>
      <c r="AT65" s="91">
        <f t="shared" si="16"/>
        <v>37.409252669039148</v>
      </c>
      <c r="DM65" s="145"/>
      <c r="DN65" s="146"/>
      <c r="DO65" s="145"/>
      <c r="DP65" s="146"/>
      <c r="DQ65" s="145"/>
      <c r="DR65" s="58"/>
      <c r="DS65" s="58"/>
      <c r="DT65" s="145"/>
      <c r="DU65" s="3">
        <v>2</v>
      </c>
      <c r="DX65" s="79"/>
      <c r="DY65" s="82"/>
      <c r="DZ65" s="80"/>
      <c r="EA65" s="82"/>
      <c r="EB65" s="81"/>
      <c r="EC65" s="81"/>
      <c r="ED65" s="83"/>
      <c r="EE65" s="80"/>
      <c r="EG65" s="84"/>
      <c r="EH65" s="3">
        <v>3</v>
      </c>
      <c r="EJ65" s="3" t="e">
        <f t="shared" si="91"/>
        <v>#N/A</v>
      </c>
      <c r="EK65" s="3">
        <f t="shared" si="27"/>
        <v>0</v>
      </c>
      <c r="EL65" s="84" t="str">
        <f t="shared" si="28"/>
        <v/>
      </c>
      <c r="EM65" s="89" t="e">
        <f t="shared" si="92"/>
        <v>#N/A</v>
      </c>
      <c r="EN65" s="3">
        <f t="shared" si="29"/>
        <v>0</v>
      </c>
      <c r="EO65" s="84" t="str">
        <f t="shared" si="30"/>
        <v/>
      </c>
      <c r="EP65" s="89" t="e">
        <f t="shared" si="93"/>
        <v>#N/A</v>
      </c>
      <c r="EQ65" s="3">
        <f t="shared" si="31"/>
        <v>0</v>
      </c>
      <c r="ER65" s="84" t="str">
        <f t="shared" si="32"/>
        <v/>
      </c>
    </row>
    <row r="66" spans="1:148" x14ac:dyDescent="0.25">
      <c r="A66" s="1">
        <f t="shared" si="4"/>
        <v>59</v>
      </c>
      <c r="B66" s="1">
        <v>59</v>
      </c>
      <c r="C66" s="31">
        <v>59</v>
      </c>
      <c r="D66" s="151"/>
      <c r="E66" s="152">
        <f t="shared" si="33"/>
        <v>1</v>
      </c>
      <c r="F66" s="153">
        <f t="shared" si="34"/>
        <v>57</v>
      </c>
      <c r="G66" s="154">
        <f t="shared" si="35"/>
        <v>5</v>
      </c>
      <c r="I66" s="3">
        <f t="shared" si="5"/>
        <v>0</v>
      </c>
      <c r="J66" s="3">
        <f t="shared" si="6"/>
        <v>0</v>
      </c>
      <c r="K66" s="3">
        <f t="shared" si="86"/>
        <v>0</v>
      </c>
      <c r="N66" s="144" t="str">
        <f t="shared" si="75"/>
        <v/>
      </c>
      <c r="O66" s="143"/>
      <c r="P66" s="98" t="str">
        <f t="shared" si="50"/>
        <v/>
      </c>
      <c r="Q66" s="3">
        <f t="shared" si="87"/>
        <v>7025</v>
      </c>
      <c r="R66" s="3">
        <f t="shared" si="52"/>
        <v>7025</v>
      </c>
      <c r="S66" s="96" t="str">
        <f t="shared" si="88"/>
        <v/>
      </c>
      <c r="T66" s="97" t="str">
        <f t="shared" si="89"/>
        <v/>
      </c>
      <c r="U66" s="98" t="str">
        <f t="shared" si="90"/>
        <v/>
      </c>
      <c r="W66" s="89" t="str">
        <f t="shared" si="57"/>
        <v xml:space="preserve"> </v>
      </c>
      <c r="X66" s="3" t="str">
        <f t="shared" si="58"/>
        <v xml:space="preserve"> </v>
      </c>
      <c r="Y66" s="3" t="str">
        <f t="shared" si="59"/>
        <v xml:space="preserve"> </v>
      </c>
      <c r="Z66" s="3" t="str">
        <f t="shared" si="60"/>
        <v xml:space="preserve"> </v>
      </c>
      <c r="AA66" s="3" t="str">
        <f t="shared" si="61"/>
        <v>m.t</v>
      </c>
      <c r="AB66" s="3" t="str">
        <f t="shared" si="62"/>
        <v xml:space="preserve"> </v>
      </c>
      <c r="AC66" s="90" t="str">
        <f t="shared" si="63"/>
        <v xml:space="preserve"> </v>
      </c>
      <c r="AM66" s="89" t="str">
        <f t="shared" si="9"/>
        <v/>
      </c>
      <c r="AN66" s="89" t="str">
        <f t="shared" si="10"/>
        <v/>
      </c>
      <c r="AO66" s="3" t="str">
        <f t="shared" si="11"/>
        <v/>
      </c>
      <c r="AP66" s="3" t="str">
        <f t="shared" si="12"/>
        <v/>
      </c>
      <c r="AQ66" s="1" t="str">
        <f t="shared" si="13"/>
        <v/>
      </c>
      <c r="AR66" s="1" t="str">
        <f t="shared" si="14"/>
        <v/>
      </c>
      <c r="AS66" s="7" t="str">
        <f t="shared" si="15"/>
        <v/>
      </c>
      <c r="AT66" s="91">
        <f t="shared" si="16"/>
        <v>37.409252669039148</v>
      </c>
      <c r="DM66" s="145"/>
      <c r="DN66" s="146"/>
      <c r="DO66" s="145"/>
      <c r="DP66" s="146"/>
      <c r="DQ66" s="145"/>
      <c r="DR66" s="58"/>
      <c r="DS66" s="58"/>
      <c r="DT66" s="145"/>
      <c r="DU66" s="3">
        <v>2</v>
      </c>
      <c r="DX66" s="79"/>
      <c r="DY66" s="82"/>
      <c r="DZ66" s="80"/>
      <c r="EA66" s="82"/>
      <c r="EB66" s="81"/>
      <c r="EC66" s="81"/>
      <c r="ED66" s="83"/>
      <c r="EE66" s="80"/>
      <c r="EG66" s="84"/>
      <c r="EH66" s="3">
        <v>3</v>
      </c>
      <c r="EJ66" s="3" t="e">
        <f t="shared" si="91"/>
        <v>#N/A</v>
      </c>
      <c r="EK66" s="3">
        <f t="shared" si="27"/>
        <v>0</v>
      </c>
      <c r="EL66" s="84" t="str">
        <f t="shared" si="28"/>
        <v/>
      </c>
      <c r="EM66" s="89" t="e">
        <f t="shared" si="92"/>
        <v>#N/A</v>
      </c>
      <c r="EN66" s="3">
        <f t="shared" si="29"/>
        <v>0</v>
      </c>
      <c r="EO66" s="84" t="str">
        <f t="shared" si="30"/>
        <v/>
      </c>
      <c r="EP66" s="89" t="e">
        <f t="shared" si="93"/>
        <v>#N/A</v>
      </c>
      <c r="EQ66" s="3">
        <f t="shared" si="31"/>
        <v>0</v>
      </c>
      <c r="ER66" s="84" t="str">
        <f t="shared" si="32"/>
        <v/>
      </c>
    </row>
    <row r="67" spans="1:148" ht="15.75" x14ac:dyDescent="0.25">
      <c r="A67" s="1">
        <f t="shared" si="4"/>
        <v>60</v>
      </c>
      <c r="B67" s="1">
        <v>60</v>
      </c>
      <c r="C67" s="31">
        <v>60</v>
      </c>
      <c r="D67" s="151"/>
      <c r="E67" s="152">
        <f t="shared" si="33"/>
        <v>1</v>
      </c>
      <c r="F67" s="153">
        <f t="shared" si="34"/>
        <v>57</v>
      </c>
      <c r="G67" s="154">
        <f t="shared" si="35"/>
        <v>5</v>
      </c>
      <c r="I67" s="3">
        <f t="shared" si="5"/>
        <v>0</v>
      </c>
      <c r="J67" s="3">
        <f t="shared" si="6"/>
        <v>0</v>
      </c>
      <c r="K67" s="3">
        <f t="shared" si="86"/>
        <v>0</v>
      </c>
      <c r="N67" s="144" t="str">
        <f t="shared" si="75"/>
        <v/>
      </c>
      <c r="O67" s="143"/>
      <c r="P67" s="98" t="str">
        <f t="shared" si="50"/>
        <v/>
      </c>
      <c r="Q67" s="3">
        <f t="shared" si="87"/>
        <v>7025</v>
      </c>
      <c r="R67" s="3">
        <f t="shared" si="52"/>
        <v>7025</v>
      </c>
      <c r="S67" s="96" t="str">
        <f t="shared" si="88"/>
        <v/>
      </c>
      <c r="T67" s="97" t="str">
        <f t="shared" si="89"/>
        <v/>
      </c>
      <c r="U67" s="98" t="str">
        <f t="shared" si="90"/>
        <v/>
      </c>
      <c r="W67" s="89" t="str">
        <f t="shared" si="57"/>
        <v xml:space="preserve"> </v>
      </c>
      <c r="X67" s="3" t="str">
        <f t="shared" si="58"/>
        <v xml:space="preserve"> </v>
      </c>
      <c r="Y67" s="3" t="str">
        <f t="shared" si="59"/>
        <v xml:space="preserve"> </v>
      </c>
      <c r="Z67" s="3" t="str">
        <f t="shared" si="60"/>
        <v xml:space="preserve"> </v>
      </c>
      <c r="AA67" s="3" t="str">
        <f t="shared" si="61"/>
        <v>m.t</v>
      </c>
      <c r="AB67" s="3" t="str">
        <f t="shared" si="62"/>
        <v xml:space="preserve"> </v>
      </c>
      <c r="AC67" s="90" t="str">
        <f t="shared" si="63"/>
        <v xml:space="preserve"> </v>
      </c>
      <c r="AM67" s="89" t="str">
        <f t="shared" si="9"/>
        <v/>
      </c>
      <c r="AN67" s="89" t="str">
        <f t="shared" si="10"/>
        <v/>
      </c>
      <c r="AO67" s="3" t="str">
        <f t="shared" si="11"/>
        <v/>
      </c>
      <c r="AP67" s="3" t="str">
        <f t="shared" si="12"/>
        <v/>
      </c>
      <c r="AQ67" s="1" t="str">
        <f t="shared" si="13"/>
        <v/>
      </c>
      <c r="AR67" s="1" t="str">
        <f t="shared" si="14"/>
        <v/>
      </c>
      <c r="AS67" s="7" t="str">
        <f t="shared" si="15"/>
        <v/>
      </c>
      <c r="AT67" s="91">
        <f t="shared" si="16"/>
        <v>37.409252669039148</v>
      </c>
      <c r="AV67" s="157">
        <f>IF(COUNTIF(Ndoss,CN67),CN67,IF(COUNTIF(abandon,CN67),"AB",IF(COUNTIF(Npartant,CN67),"NP",IF((CN67=" ")," ","NC"))))</f>
        <v>1</v>
      </c>
      <c r="AW67" s="158">
        <f t="shared" ref="AW67:AW86" si="94">IF(COUNTIF(Ndoss,CO67),CO67,IF(COUNTIF(abandon,CO67),"AB",IF(COUNTIF(Npartant,CO67),"NP",IF((CO67=" ")," ","NC"))))</f>
        <v>2</v>
      </c>
      <c r="AX67" s="158">
        <f t="shared" ref="AX67:AX86" si="95">IF(COUNTIF(Ndoss,CP67),CP67,IF(COUNTIF(abandon,CP67),"AB",IF(COUNTIF(Npartant,CP67),"NP",IF((CP67=" ")," ","NC"))))</f>
        <v>3</v>
      </c>
      <c r="AY67" s="158">
        <f t="shared" ref="AY67:AY86" si="96">IF(COUNTIF(Ndoss,CQ67),CQ67,IF(COUNTIF(abandon,CQ67),"AB",IF(COUNTIF(Npartant,CQ67),"NP",IF((CQ67=" ")," ","NC"))))</f>
        <v>4</v>
      </c>
      <c r="AZ67" s="158">
        <f t="shared" ref="AZ67:AZ86" si="97">IF(COUNTIF(Ndoss,CR67),CR67,IF(COUNTIF(abandon,CR67),"AB",IF(COUNTIF(Npartant,CR67),"NP",IF((CR67=" ")," ","NC"))))</f>
        <v>5</v>
      </c>
      <c r="BA67" s="158">
        <f t="shared" ref="BA67:BA86" si="98">IF(COUNTIF(Ndoss,CS67),CS67,IF(COUNTIF(abandon,CS67),"AB",IF(COUNTIF(Npartant,CS67),"NP",IF((CS67=" ")," ","NC"))))</f>
        <v>6</v>
      </c>
      <c r="BB67" s="158">
        <f t="shared" ref="BB67:BB86" si="99">IF(COUNTIF(Ndoss,CT67),CT67,IF(COUNTIF(abandon,CT67),"AB",IF(COUNTIF(Npartant,CT67),"NP",IF((CT67=" ")," ","NC"))))</f>
        <v>7</v>
      </c>
      <c r="BC67" s="158">
        <f t="shared" ref="BC67:BC86" si="100">IF(COUNTIF(Ndoss,CU67),CU67,IF(COUNTIF(abandon,CU67),"AB",IF(COUNTIF(Npartant,CU67),"NP",IF((CU67=" ")," ","NC"))))</f>
        <v>8</v>
      </c>
      <c r="BD67" s="158" t="str">
        <f>IF(COUNTIF(Ndoss,CV67),CV67,IF(COUNTIF(abandon,CV67),"AB",IF(COUNTIF(Npartant,CV67),"NP",IF((CV67=" ")," ","NC"))))</f>
        <v>NP</v>
      </c>
      <c r="BE67" s="159">
        <f t="shared" ref="BE67:BE86" si="101">IF(COUNTIF(Ndoss,CW67),CW67,IF(COUNTIF(abandon,CW67),"AB",IF(COUNTIF(Npartant,CW67),"NP",IF((CW67=" ")," ","NC"))))</f>
        <v>10</v>
      </c>
      <c r="BF67" s="129"/>
      <c r="BG67" s="123" t="s">
        <v>120</v>
      </c>
      <c r="BH67" s="124" t="s">
        <v>120</v>
      </c>
      <c r="BI67" s="124" t="s">
        <v>120</v>
      </c>
      <c r="BJ67" s="124" t="s">
        <v>120</v>
      </c>
      <c r="BK67" s="124" t="s">
        <v>120</v>
      </c>
      <c r="BL67" s="124" t="s">
        <v>120</v>
      </c>
      <c r="BM67" s="124" t="s">
        <v>120</v>
      </c>
      <c r="BN67" s="124" t="s">
        <v>120</v>
      </c>
      <c r="BO67" s="124" t="s">
        <v>120</v>
      </c>
      <c r="BP67" s="124" t="s">
        <v>120</v>
      </c>
      <c r="BQ67" s="125"/>
      <c r="BR67" s="124" t="s">
        <v>122</v>
      </c>
      <c r="BS67" s="124" t="s">
        <v>122</v>
      </c>
      <c r="BT67" s="124" t="s">
        <v>122</v>
      </c>
      <c r="BU67" s="124" t="s">
        <v>122</v>
      </c>
      <c r="BV67" s="124" t="s">
        <v>122</v>
      </c>
      <c r="BW67" s="124" t="s">
        <v>122</v>
      </c>
      <c r="BX67" s="124" t="s">
        <v>122</v>
      </c>
      <c r="BY67" s="124" t="s">
        <v>122</v>
      </c>
      <c r="BZ67" s="124" t="s">
        <v>122</v>
      </c>
      <c r="CA67" s="124" t="s">
        <v>122</v>
      </c>
      <c r="CC67" s="124" t="s">
        <v>121</v>
      </c>
      <c r="CD67" s="124" t="s">
        <v>121</v>
      </c>
      <c r="CE67" s="124" t="s">
        <v>121</v>
      </c>
      <c r="CF67" s="124" t="s">
        <v>121</v>
      </c>
      <c r="CG67" s="124" t="s">
        <v>121</v>
      </c>
      <c r="CH67" s="124" t="s">
        <v>121</v>
      </c>
      <c r="CI67" s="124" t="s">
        <v>121</v>
      </c>
      <c r="CJ67" s="124" t="s">
        <v>121</v>
      </c>
      <c r="CK67" s="124" t="s">
        <v>121</v>
      </c>
      <c r="CL67" s="124" t="s">
        <v>121</v>
      </c>
      <c r="CN67" s="126">
        <f>IF(COUNTIF(Emargement!$M$8:$M$207,CY67),CY67," ")</f>
        <v>1</v>
      </c>
      <c r="CO67" s="126">
        <f>IF(COUNTIF(Emargement!$M$8:$M$207,CZ67),CZ67," ")</f>
        <v>2</v>
      </c>
      <c r="CP67" s="126">
        <f>IF(COUNTIF(Emargement!$M$8:$M$207,DA67),DA67," ")</f>
        <v>3</v>
      </c>
      <c r="CQ67" s="126">
        <f>IF(COUNTIF(Emargement!$M$8:$M$207,DB67),DB67," ")</f>
        <v>4</v>
      </c>
      <c r="CR67" s="126">
        <f>IF(COUNTIF(Emargement!$M$8:$M$207,DC67),DC67," ")</f>
        <v>5</v>
      </c>
      <c r="CS67" s="126">
        <f>IF(COUNTIF(Emargement!$M$8:$M$207,DD67),DD67," ")</f>
        <v>6</v>
      </c>
      <c r="CT67" s="126">
        <f>IF(COUNTIF(Emargement!$M$8:$M$207,DE67),DE67," ")</f>
        <v>7</v>
      </c>
      <c r="CU67" s="126">
        <f>IF(COUNTIF(Emargement!$M$8:$M$207,DF67),DF67," ")</f>
        <v>8</v>
      </c>
      <c r="CV67" s="126">
        <f>IF(COUNTIF(Emargement!$M$8:$M$207,DG67),DG67," ")</f>
        <v>9</v>
      </c>
      <c r="CW67" s="126">
        <f>IF(COUNTIF(Emargement!$M$8:$M$207,DH67),DH67," ")</f>
        <v>10</v>
      </c>
      <c r="CY67" s="3">
        <v>1</v>
      </c>
      <c r="CZ67" s="3">
        <v>2</v>
      </c>
      <c r="DA67" s="3">
        <v>3</v>
      </c>
      <c r="DB67" s="3">
        <v>4</v>
      </c>
      <c r="DC67" s="3">
        <v>5</v>
      </c>
      <c r="DD67" s="3">
        <v>6</v>
      </c>
      <c r="DE67" s="3">
        <v>7</v>
      </c>
      <c r="DF67" s="3">
        <v>8</v>
      </c>
      <c r="DG67" s="3">
        <v>9</v>
      </c>
      <c r="DH67" s="3">
        <v>10</v>
      </c>
      <c r="DM67" s="145"/>
      <c r="DN67" s="146"/>
      <c r="DO67" s="145"/>
      <c r="DP67" s="146"/>
      <c r="DQ67" s="145"/>
      <c r="DR67" s="58"/>
      <c r="DS67" s="58"/>
      <c r="DT67" s="145"/>
      <c r="DU67" s="3">
        <v>2</v>
      </c>
      <c r="DX67" s="79"/>
      <c r="DY67" s="82"/>
      <c r="DZ67" s="80"/>
      <c r="EA67" s="82"/>
      <c r="EB67" s="81"/>
      <c r="EC67" s="81"/>
      <c r="ED67" s="83"/>
      <c r="EE67" s="80"/>
      <c r="EG67" s="84"/>
      <c r="EH67" s="3">
        <v>3</v>
      </c>
      <c r="EJ67" s="3" t="e">
        <f t="shared" si="91"/>
        <v>#N/A</v>
      </c>
      <c r="EK67" s="3">
        <f t="shared" si="27"/>
        <v>0</v>
      </c>
      <c r="EL67" s="84" t="str">
        <f t="shared" si="28"/>
        <v/>
      </c>
      <c r="EM67" s="89" t="e">
        <f t="shared" si="92"/>
        <v>#N/A</v>
      </c>
      <c r="EN67" s="3">
        <f t="shared" si="29"/>
        <v>0</v>
      </c>
      <c r="EO67" s="84" t="str">
        <f t="shared" si="30"/>
        <v/>
      </c>
      <c r="EP67" s="89" t="e">
        <f t="shared" si="93"/>
        <v>#N/A</v>
      </c>
      <c r="EQ67" s="3">
        <f t="shared" si="31"/>
        <v>0</v>
      </c>
      <c r="ER67" s="84" t="str">
        <f t="shared" si="32"/>
        <v/>
      </c>
    </row>
    <row r="68" spans="1:148" ht="15.75" x14ac:dyDescent="0.25">
      <c r="A68" s="1">
        <f t="shared" si="4"/>
        <v>61</v>
      </c>
      <c r="B68" s="1">
        <v>61</v>
      </c>
      <c r="C68" s="31">
        <v>61</v>
      </c>
      <c r="D68" s="151"/>
      <c r="E68" s="152">
        <f t="shared" si="33"/>
        <v>1</v>
      </c>
      <c r="F68" s="153">
        <f t="shared" si="34"/>
        <v>57</v>
      </c>
      <c r="G68" s="154">
        <f t="shared" si="35"/>
        <v>5</v>
      </c>
      <c r="I68" s="3">
        <f t="shared" si="5"/>
        <v>0</v>
      </c>
      <c r="J68" s="3">
        <f t="shared" si="6"/>
        <v>0</v>
      </c>
      <c r="K68" s="3">
        <f t="shared" si="86"/>
        <v>0</v>
      </c>
      <c r="N68" s="144" t="str">
        <f t="shared" si="75"/>
        <v/>
      </c>
      <c r="O68" s="143"/>
      <c r="P68" s="98" t="str">
        <f t="shared" si="50"/>
        <v/>
      </c>
      <c r="Q68" s="3">
        <f t="shared" si="87"/>
        <v>7025</v>
      </c>
      <c r="R68" s="3">
        <f t="shared" si="52"/>
        <v>7025</v>
      </c>
      <c r="S68" s="96" t="str">
        <f t="shared" si="88"/>
        <v/>
      </c>
      <c r="T68" s="97" t="str">
        <f t="shared" si="89"/>
        <v/>
      </c>
      <c r="U68" s="98" t="str">
        <f t="shared" si="90"/>
        <v/>
      </c>
      <c r="W68" s="89" t="str">
        <f t="shared" si="57"/>
        <v xml:space="preserve"> </v>
      </c>
      <c r="X68" s="3" t="str">
        <f t="shared" si="58"/>
        <v xml:space="preserve"> </v>
      </c>
      <c r="Y68" s="3" t="str">
        <f t="shared" si="59"/>
        <v xml:space="preserve"> </v>
      </c>
      <c r="Z68" s="3" t="str">
        <f t="shared" si="60"/>
        <v xml:space="preserve"> </v>
      </c>
      <c r="AA68" s="3" t="str">
        <f t="shared" si="61"/>
        <v>m.t</v>
      </c>
      <c r="AB68" s="3" t="str">
        <f t="shared" si="62"/>
        <v xml:space="preserve"> </v>
      </c>
      <c r="AC68" s="90" t="str">
        <f t="shared" si="63"/>
        <v xml:space="preserve"> </v>
      </c>
      <c r="AM68" s="89" t="str">
        <f t="shared" si="9"/>
        <v/>
      </c>
      <c r="AN68" s="89" t="str">
        <f t="shared" si="10"/>
        <v/>
      </c>
      <c r="AO68" s="3" t="str">
        <f t="shared" si="11"/>
        <v/>
      </c>
      <c r="AP68" s="3" t="str">
        <f t="shared" si="12"/>
        <v/>
      </c>
      <c r="AQ68" s="1" t="str">
        <f t="shared" si="13"/>
        <v/>
      </c>
      <c r="AR68" s="1" t="str">
        <f t="shared" si="14"/>
        <v/>
      </c>
      <c r="AS68" s="7" t="str">
        <f t="shared" si="15"/>
        <v/>
      </c>
      <c r="AT68" s="91">
        <f t="shared" si="16"/>
        <v>37.409252669039148</v>
      </c>
      <c r="AV68" s="160">
        <f t="shared" ref="AV68:AV86" si="102">IF(COUNTIF(Ndoss,CN68),CN68,IF(COUNTIF(abandon,CN68),"AB",IF(COUNTIF(Npartant,CN68),"NP",IF((CN68=" ")," ","NC"))))</f>
        <v>11</v>
      </c>
      <c r="AW68" s="138">
        <f t="shared" si="94"/>
        <v>12</v>
      </c>
      <c r="AX68" s="138">
        <f t="shared" si="95"/>
        <v>13</v>
      </c>
      <c r="AY68" s="138">
        <f t="shared" si="96"/>
        <v>14</v>
      </c>
      <c r="AZ68" s="138">
        <f t="shared" si="97"/>
        <v>15</v>
      </c>
      <c r="BA68" s="138">
        <f t="shared" si="98"/>
        <v>16</v>
      </c>
      <c r="BB68" s="138">
        <f t="shared" si="99"/>
        <v>17</v>
      </c>
      <c r="BC68" s="138">
        <f t="shared" si="100"/>
        <v>18</v>
      </c>
      <c r="BD68" s="138">
        <f t="shared" ref="BD68:BD86" si="103">IF(COUNTIF(Ndoss,CV68),CV68,IF(COUNTIF(abandon,CV68),"AB",IF(COUNTIF(Npartant,CV68),"NP",IF((CV68=" ")," ","NC"))))</f>
        <v>19</v>
      </c>
      <c r="BE68" s="161">
        <f t="shared" si="101"/>
        <v>20</v>
      </c>
      <c r="BF68" s="129"/>
      <c r="BG68" s="123" t="s">
        <v>120</v>
      </c>
      <c r="BH68" s="124" t="s">
        <v>120</v>
      </c>
      <c r="BI68" s="124" t="s">
        <v>120</v>
      </c>
      <c r="BJ68" s="124" t="s">
        <v>120</v>
      </c>
      <c r="BK68" s="124" t="s">
        <v>120</v>
      </c>
      <c r="BL68" s="124" t="s">
        <v>120</v>
      </c>
      <c r="BM68" s="124" t="s">
        <v>120</v>
      </c>
      <c r="BN68" s="124" t="s">
        <v>120</v>
      </c>
      <c r="BO68" s="124" t="s">
        <v>120</v>
      </c>
      <c r="BP68" s="124" t="s">
        <v>120</v>
      </c>
      <c r="BQ68" s="125"/>
      <c r="BR68" s="124" t="s">
        <v>122</v>
      </c>
      <c r="BS68" s="124" t="s">
        <v>122</v>
      </c>
      <c r="BT68" s="124" t="s">
        <v>122</v>
      </c>
      <c r="BU68" s="124" t="s">
        <v>122</v>
      </c>
      <c r="BV68" s="124" t="s">
        <v>122</v>
      </c>
      <c r="BW68" s="124" t="s">
        <v>122</v>
      </c>
      <c r="BX68" s="124" t="s">
        <v>122</v>
      </c>
      <c r="BY68" s="124" t="s">
        <v>122</v>
      </c>
      <c r="BZ68" s="124" t="s">
        <v>122</v>
      </c>
      <c r="CA68" s="124" t="s">
        <v>122</v>
      </c>
      <c r="CC68" s="124" t="s">
        <v>121</v>
      </c>
      <c r="CD68" s="124" t="s">
        <v>121</v>
      </c>
      <c r="CE68" s="124" t="s">
        <v>121</v>
      </c>
      <c r="CF68" s="124" t="s">
        <v>121</v>
      </c>
      <c r="CG68" s="124" t="s">
        <v>121</v>
      </c>
      <c r="CH68" s="124" t="s">
        <v>121</v>
      </c>
      <c r="CI68" s="124" t="s">
        <v>121</v>
      </c>
      <c r="CJ68" s="124" t="s">
        <v>121</v>
      </c>
      <c r="CK68" s="124" t="s">
        <v>121</v>
      </c>
      <c r="CL68" s="124" t="s">
        <v>121</v>
      </c>
      <c r="CN68" s="126">
        <f>IF(COUNTIF(Emargement!$M$8:$M$207,CY68),CY68," ")</f>
        <v>11</v>
      </c>
      <c r="CO68" s="126">
        <f>IF(COUNTIF(Emargement!$M$8:$M$207,CZ68),CZ68," ")</f>
        <v>12</v>
      </c>
      <c r="CP68" s="126">
        <f>IF(COUNTIF(Emargement!$M$8:$M$207,DA68),DA68," ")</f>
        <v>13</v>
      </c>
      <c r="CQ68" s="126">
        <f>IF(COUNTIF(Emargement!$M$8:$M$207,DB68),DB68," ")</f>
        <v>14</v>
      </c>
      <c r="CR68" s="126">
        <f>IF(COUNTIF(Emargement!$M$8:$M$207,DC68),DC68," ")</f>
        <v>15</v>
      </c>
      <c r="CS68" s="126">
        <f>IF(COUNTIF(Emargement!$M$8:$M$207,DD68),DD68," ")</f>
        <v>16</v>
      </c>
      <c r="CT68" s="126">
        <f>IF(COUNTIF(Emargement!$M$8:$M$207,DE68),DE68," ")</f>
        <v>17</v>
      </c>
      <c r="CU68" s="126">
        <f>IF(COUNTIF(Emargement!$M$8:$M$207,DF68),DF68," ")</f>
        <v>18</v>
      </c>
      <c r="CV68" s="126">
        <f>IF(COUNTIF(Emargement!$M$8:$M$207,DG68),DG68," ")</f>
        <v>19</v>
      </c>
      <c r="CW68" s="126">
        <f>IF(COUNTIF(Emargement!$M$8:$M$207,DH68),DH68," ")</f>
        <v>20</v>
      </c>
      <c r="CY68" s="3">
        <v>11</v>
      </c>
      <c r="CZ68" s="3">
        <v>12</v>
      </c>
      <c r="DA68" s="3">
        <v>13</v>
      </c>
      <c r="DB68" s="3">
        <v>14</v>
      </c>
      <c r="DC68" s="3">
        <v>15</v>
      </c>
      <c r="DD68" s="3">
        <v>16</v>
      </c>
      <c r="DE68" s="3">
        <v>17</v>
      </c>
      <c r="DF68" s="3">
        <v>18</v>
      </c>
      <c r="DG68" s="3">
        <v>19</v>
      </c>
      <c r="DH68" s="3">
        <v>20</v>
      </c>
      <c r="DJ68" s="223" t="s">
        <v>135</v>
      </c>
      <c r="DK68" s="137" t="s">
        <v>133</v>
      </c>
      <c r="DM68" s="145"/>
      <c r="DN68" s="146"/>
      <c r="DO68" s="145"/>
      <c r="DP68" s="146"/>
      <c r="DQ68" s="145"/>
      <c r="DR68" s="58"/>
      <c r="DS68" s="58"/>
      <c r="DT68" s="145"/>
      <c r="DU68" s="3">
        <v>2</v>
      </c>
      <c r="DX68" s="79"/>
      <c r="DY68" s="82"/>
      <c r="DZ68" s="80"/>
      <c r="EA68" s="82"/>
      <c r="EB68" s="81"/>
      <c r="EC68" s="81"/>
      <c r="ED68" s="83"/>
      <c r="EE68" s="80"/>
      <c r="EG68" s="84"/>
      <c r="EH68" s="3">
        <v>3</v>
      </c>
      <c r="EJ68" s="3" t="e">
        <f t="shared" si="91"/>
        <v>#N/A</v>
      </c>
      <c r="EK68" s="3">
        <f t="shared" si="27"/>
        <v>0</v>
      </c>
      <c r="EL68" s="84" t="str">
        <f t="shared" si="28"/>
        <v/>
      </c>
      <c r="EM68" s="89" t="e">
        <f t="shared" si="92"/>
        <v>#N/A</v>
      </c>
      <c r="EN68" s="3">
        <f t="shared" si="29"/>
        <v>0</v>
      </c>
      <c r="EO68" s="84" t="str">
        <f t="shared" si="30"/>
        <v/>
      </c>
      <c r="EP68" s="89" t="e">
        <f t="shared" si="93"/>
        <v>#N/A</v>
      </c>
      <c r="EQ68" s="3">
        <f t="shared" si="31"/>
        <v>0</v>
      </c>
      <c r="ER68" s="84" t="str">
        <f t="shared" si="32"/>
        <v/>
      </c>
    </row>
    <row r="69" spans="1:148" ht="15.75" x14ac:dyDescent="0.25">
      <c r="A69" s="1">
        <f t="shared" si="4"/>
        <v>62</v>
      </c>
      <c r="B69" s="1">
        <v>62</v>
      </c>
      <c r="C69" s="31">
        <v>62</v>
      </c>
      <c r="D69" s="151"/>
      <c r="E69" s="152">
        <f t="shared" si="33"/>
        <v>1</v>
      </c>
      <c r="F69" s="153">
        <f t="shared" si="34"/>
        <v>57</v>
      </c>
      <c r="G69" s="154">
        <f t="shared" si="35"/>
        <v>5</v>
      </c>
      <c r="I69" s="3">
        <f t="shared" si="5"/>
        <v>0</v>
      </c>
      <c r="J69" s="3">
        <f t="shared" si="6"/>
        <v>0</v>
      </c>
      <c r="K69" s="3">
        <f t="shared" si="86"/>
        <v>0</v>
      </c>
      <c r="N69" s="144" t="str">
        <f t="shared" si="75"/>
        <v/>
      </c>
      <c r="O69" s="143"/>
      <c r="P69" s="98" t="str">
        <f t="shared" si="50"/>
        <v/>
      </c>
      <c r="Q69" s="3">
        <f t="shared" si="87"/>
        <v>7025</v>
      </c>
      <c r="R69" s="3">
        <f t="shared" si="52"/>
        <v>7025</v>
      </c>
      <c r="S69" s="96" t="str">
        <f t="shared" si="88"/>
        <v/>
      </c>
      <c r="T69" s="97" t="str">
        <f t="shared" si="89"/>
        <v/>
      </c>
      <c r="U69" s="98" t="str">
        <f t="shared" si="90"/>
        <v/>
      </c>
      <c r="W69" s="89" t="str">
        <f t="shared" si="57"/>
        <v xml:space="preserve"> </v>
      </c>
      <c r="X69" s="3" t="str">
        <f t="shared" si="58"/>
        <v xml:space="preserve"> </v>
      </c>
      <c r="Y69" s="3" t="str">
        <f t="shared" si="59"/>
        <v xml:space="preserve"> </v>
      </c>
      <c r="Z69" s="3" t="str">
        <f t="shared" si="60"/>
        <v xml:space="preserve"> </v>
      </c>
      <c r="AA69" s="3" t="str">
        <f t="shared" si="61"/>
        <v>m.t</v>
      </c>
      <c r="AB69" s="3" t="str">
        <f t="shared" si="62"/>
        <v xml:space="preserve"> </v>
      </c>
      <c r="AC69" s="90" t="str">
        <f t="shared" si="63"/>
        <v xml:space="preserve"> </v>
      </c>
      <c r="AM69" s="89" t="str">
        <f t="shared" si="9"/>
        <v/>
      </c>
      <c r="AN69" s="89" t="str">
        <f t="shared" si="10"/>
        <v/>
      </c>
      <c r="AO69" s="3" t="str">
        <f t="shared" si="11"/>
        <v/>
      </c>
      <c r="AP69" s="3" t="str">
        <f t="shared" si="12"/>
        <v/>
      </c>
      <c r="AQ69" s="1" t="str">
        <f t="shared" si="13"/>
        <v/>
      </c>
      <c r="AR69" s="1" t="str">
        <f t="shared" si="14"/>
        <v/>
      </c>
      <c r="AS69" s="7" t="str">
        <f t="shared" si="15"/>
        <v/>
      </c>
      <c r="AT69" s="91">
        <f t="shared" si="16"/>
        <v>37.409252669039148</v>
      </c>
      <c r="AV69" s="160">
        <f t="shared" si="102"/>
        <v>21</v>
      </c>
      <c r="AW69" s="138">
        <f t="shared" si="94"/>
        <v>22</v>
      </c>
      <c r="AX69" s="138">
        <f t="shared" si="95"/>
        <v>23</v>
      </c>
      <c r="AY69" s="138">
        <f t="shared" si="96"/>
        <v>24</v>
      </c>
      <c r="AZ69" s="138" t="str">
        <f t="shared" si="97"/>
        <v xml:space="preserve"> </v>
      </c>
      <c r="BA69" s="138" t="str">
        <f t="shared" si="98"/>
        <v xml:space="preserve"> </v>
      </c>
      <c r="BB69" s="138" t="str">
        <f t="shared" si="99"/>
        <v>NC</v>
      </c>
      <c r="BC69" s="138" t="str">
        <f t="shared" si="100"/>
        <v xml:space="preserve"> </v>
      </c>
      <c r="BD69" s="138" t="str">
        <f t="shared" si="103"/>
        <v xml:space="preserve"> </v>
      </c>
      <c r="BE69" s="161" t="str">
        <f t="shared" si="101"/>
        <v xml:space="preserve"> </v>
      </c>
      <c r="BF69" s="129"/>
      <c r="BG69" s="123" t="s">
        <v>120</v>
      </c>
      <c r="BH69" s="124" t="s">
        <v>120</v>
      </c>
      <c r="BI69" s="124" t="s">
        <v>120</v>
      </c>
      <c r="BJ69" s="124" t="s">
        <v>120</v>
      </c>
      <c r="BK69" s="124" t="s">
        <v>120</v>
      </c>
      <c r="BL69" s="124" t="s">
        <v>120</v>
      </c>
      <c r="BM69" s="124" t="s">
        <v>120</v>
      </c>
      <c r="BN69" s="124" t="s">
        <v>120</v>
      </c>
      <c r="BO69" s="124" t="s">
        <v>120</v>
      </c>
      <c r="BP69" s="124" t="s">
        <v>120</v>
      </c>
      <c r="BQ69" s="125"/>
      <c r="BR69" s="124" t="s">
        <v>122</v>
      </c>
      <c r="BS69" s="124" t="s">
        <v>122</v>
      </c>
      <c r="BT69" s="124" t="s">
        <v>122</v>
      </c>
      <c r="BU69" s="124" t="s">
        <v>122</v>
      </c>
      <c r="BV69" s="124" t="s">
        <v>122</v>
      </c>
      <c r="BW69" s="124" t="s">
        <v>122</v>
      </c>
      <c r="BX69" s="124" t="s">
        <v>122</v>
      </c>
      <c r="BY69" s="124" t="s">
        <v>122</v>
      </c>
      <c r="BZ69" s="124" t="s">
        <v>122</v>
      </c>
      <c r="CA69" s="124" t="s">
        <v>122</v>
      </c>
      <c r="CC69" s="124" t="s">
        <v>121</v>
      </c>
      <c r="CD69" s="124" t="s">
        <v>121</v>
      </c>
      <c r="CE69" s="124" t="s">
        <v>121</v>
      </c>
      <c r="CF69" s="124" t="s">
        <v>121</v>
      </c>
      <c r="CG69" s="124" t="s">
        <v>121</v>
      </c>
      <c r="CH69" s="124" t="s">
        <v>121</v>
      </c>
      <c r="CI69" s="124" t="s">
        <v>121</v>
      </c>
      <c r="CJ69" s="124" t="s">
        <v>121</v>
      </c>
      <c r="CK69" s="124" t="s">
        <v>121</v>
      </c>
      <c r="CL69" s="124" t="s">
        <v>121</v>
      </c>
      <c r="CN69" s="126">
        <f>IF(COUNTIF(Emargement!$M$8:$M$207,CY69),CY69," ")</f>
        <v>21</v>
      </c>
      <c r="CO69" s="126">
        <f>IF(COUNTIF(Emargement!$M$8:$M$207,CZ69),CZ69," ")</f>
        <v>22</v>
      </c>
      <c r="CP69" s="126">
        <f>IF(COUNTIF(Emargement!$M$8:$M$207,DA69),DA69," ")</f>
        <v>23</v>
      </c>
      <c r="CQ69" s="126">
        <f>IF(COUNTIF(Emargement!$M$8:$M$207,DB69),DB69," ")</f>
        <v>24</v>
      </c>
      <c r="CR69" s="126" t="str">
        <f>IF(COUNTIF(Emargement!$M$8:$M$207,DC69),DC69," ")</f>
        <v xml:space="preserve"> </v>
      </c>
      <c r="CS69" s="126" t="str">
        <f>IF(COUNTIF(Emargement!$M$8:$M$207,DD69),DD69," ")</f>
        <v xml:space="preserve"> </v>
      </c>
      <c r="CT69" s="126">
        <f>IF(COUNTIF(Emargement!$M$8:$M$207,DE69),DE69," ")</f>
        <v>27</v>
      </c>
      <c r="CU69" s="126" t="str">
        <f>IF(COUNTIF(Emargement!$M$8:$M$207,DF69),DF69," ")</f>
        <v xml:space="preserve"> </v>
      </c>
      <c r="CV69" s="126" t="str">
        <f>IF(COUNTIF(Emargement!$M$8:$M$207,DG69),DG69," ")</f>
        <v xml:space="preserve"> </v>
      </c>
      <c r="CW69" s="126" t="str">
        <f>IF(COUNTIF(Emargement!$M$8:$M$207,DH69),DH69," ")</f>
        <v xml:space="preserve"> </v>
      </c>
      <c r="CY69" s="3">
        <v>21</v>
      </c>
      <c r="CZ69" s="3">
        <v>22</v>
      </c>
      <c r="DA69" s="3">
        <v>23</v>
      </c>
      <c r="DB69" s="3">
        <v>24</v>
      </c>
      <c r="DC69" s="3">
        <v>25</v>
      </c>
      <c r="DD69" s="3">
        <v>26</v>
      </c>
      <c r="DE69" s="3">
        <v>27</v>
      </c>
      <c r="DF69" s="3">
        <v>28</v>
      </c>
      <c r="DG69" s="3">
        <v>29</v>
      </c>
      <c r="DH69" s="3">
        <v>30</v>
      </c>
      <c r="DJ69" s="224" t="s">
        <v>120</v>
      </c>
      <c r="DK69" s="137" t="s">
        <v>130</v>
      </c>
      <c r="DM69" s="145"/>
      <c r="DN69" s="146"/>
      <c r="DO69" s="145"/>
      <c r="DP69" s="146"/>
      <c r="DQ69" s="145"/>
      <c r="DR69" s="58"/>
      <c r="DS69" s="58"/>
      <c r="DT69" s="145"/>
      <c r="DU69" s="3">
        <v>2</v>
      </c>
      <c r="DX69" s="79"/>
      <c r="DY69" s="82"/>
      <c r="DZ69" s="80"/>
      <c r="EA69" s="82"/>
      <c r="EB69" s="81"/>
      <c r="EC69" s="81"/>
      <c r="ED69" s="83"/>
      <c r="EE69" s="80"/>
      <c r="EG69" s="84"/>
      <c r="EH69" s="3">
        <v>3</v>
      </c>
      <c r="EJ69" s="3" t="e">
        <f t="shared" si="91"/>
        <v>#N/A</v>
      </c>
      <c r="EK69" s="3">
        <f t="shared" si="27"/>
        <v>0</v>
      </c>
      <c r="EL69" s="84" t="str">
        <f t="shared" si="28"/>
        <v/>
      </c>
      <c r="EM69" s="89" t="e">
        <f t="shared" si="92"/>
        <v>#N/A</v>
      </c>
      <c r="EN69" s="3">
        <f t="shared" si="29"/>
        <v>0</v>
      </c>
      <c r="EO69" s="84" t="str">
        <f t="shared" si="30"/>
        <v/>
      </c>
      <c r="EP69" s="89" t="e">
        <f t="shared" si="93"/>
        <v>#N/A</v>
      </c>
      <c r="EQ69" s="3">
        <f t="shared" si="31"/>
        <v>0</v>
      </c>
      <c r="ER69" s="84" t="str">
        <f t="shared" si="32"/>
        <v/>
      </c>
    </row>
    <row r="70" spans="1:148" ht="15.75" x14ac:dyDescent="0.25">
      <c r="A70" s="1">
        <f t="shared" si="4"/>
        <v>63</v>
      </c>
      <c r="B70" s="1">
        <v>63</v>
      </c>
      <c r="C70" s="31">
        <v>63</v>
      </c>
      <c r="D70" s="151"/>
      <c r="E70" s="152">
        <f t="shared" si="33"/>
        <v>1</v>
      </c>
      <c r="F70" s="153">
        <f t="shared" si="34"/>
        <v>57</v>
      </c>
      <c r="G70" s="154">
        <f t="shared" si="35"/>
        <v>5</v>
      </c>
      <c r="I70" s="3">
        <f t="shared" si="5"/>
        <v>0</v>
      </c>
      <c r="J70" s="3">
        <f t="shared" si="6"/>
        <v>0</v>
      </c>
      <c r="K70" s="3">
        <f t="shared" si="86"/>
        <v>0</v>
      </c>
      <c r="N70" s="144" t="str">
        <f t="shared" si="75"/>
        <v/>
      </c>
      <c r="O70" s="143"/>
      <c r="P70" s="98" t="str">
        <f t="shared" si="50"/>
        <v/>
      </c>
      <c r="Q70" s="3">
        <f t="shared" si="87"/>
        <v>7025</v>
      </c>
      <c r="R70" s="3">
        <f t="shared" si="52"/>
        <v>7025</v>
      </c>
      <c r="S70" s="96" t="str">
        <f t="shared" si="88"/>
        <v/>
      </c>
      <c r="T70" s="97" t="str">
        <f t="shared" si="89"/>
        <v/>
      </c>
      <c r="U70" s="98" t="str">
        <f t="shared" si="90"/>
        <v/>
      </c>
      <c r="W70" s="89" t="str">
        <f t="shared" si="57"/>
        <v xml:space="preserve"> </v>
      </c>
      <c r="X70" s="3" t="str">
        <f t="shared" si="58"/>
        <v xml:space="preserve"> </v>
      </c>
      <c r="Y70" s="3" t="str">
        <f t="shared" si="59"/>
        <v xml:space="preserve"> </v>
      </c>
      <c r="Z70" s="3" t="str">
        <f t="shared" si="60"/>
        <v xml:space="preserve"> </v>
      </c>
      <c r="AA70" s="3" t="str">
        <f t="shared" si="61"/>
        <v>m.t</v>
      </c>
      <c r="AB70" s="3" t="str">
        <f t="shared" si="62"/>
        <v xml:space="preserve"> </v>
      </c>
      <c r="AC70" s="90" t="str">
        <f t="shared" si="63"/>
        <v xml:space="preserve"> </v>
      </c>
      <c r="AM70" s="89" t="str">
        <f t="shared" si="9"/>
        <v/>
      </c>
      <c r="AN70" s="89" t="str">
        <f t="shared" si="10"/>
        <v/>
      </c>
      <c r="AO70" s="3" t="str">
        <f t="shared" si="11"/>
        <v/>
      </c>
      <c r="AP70" s="3" t="str">
        <f t="shared" si="12"/>
        <v/>
      </c>
      <c r="AQ70" s="1" t="str">
        <f t="shared" si="13"/>
        <v/>
      </c>
      <c r="AR70" s="1" t="str">
        <f t="shared" si="14"/>
        <v/>
      </c>
      <c r="AS70" s="7" t="str">
        <f t="shared" si="15"/>
        <v/>
      </c>
      <c r="AT70" s="91">
        <f t="shared" si="16"/>
        <v>37.409252669039148</v>
      </c>
      <c r="AV70" s="160" t="str">
        <f t="shared" si="102"/>
        <v xml:space="preserve"> </v>
      </c>
      <c r="AW70" s="138" t="str">
        <f t="shared" si="94"/>
        <v xml:space="preserve"> </v>
      </c>
      <c r="AX70" s="138" t="str">
        <f t="shared" si="95"/>
        <v xml:space="preserve"> </v>
      </c>
      <c r="AY70" s="138" t="str">
        <f t="shared" si="96"/>
        <v xml:space="preserve"> </v>
      </c>
      <c r="AZ70" s="138" t="str">
        <f t="shared" si="97"/>
        <v xml:space="preserve"> </v>
      </c>
      <c r="BA70" s="138" t="str">
        <f t="shared" si="98"/>
        <v xml:space="preserve"> </v>
      </c>
      <c r="BB70" s="138" t="str">
        <f t="shared" si="99"/>
        <v xml:space="preserve"> </v>
      </c>
      <c r="BC70" s="138" t="str">
        <f t="shared" si="100"/>
        <v xml:space="preserve"> </v>
      </c>
      <c r="BD70" s="138" t="str">
        <f t="shared" si="103"/>
        <v xml:space="preserve"> </v>
      </c>
      <c r="BE70" s="161" t="str">
        <f t="shared" si="101"/>
        <v xml:space="preserve"> </v>
      </c>
      <c r="BF70" s="129"/>
      <c r="BG70" s="123" t="s">
        <v>120</v>
      </c>
      <c r="BH70" s="124" t="s">
        <v>120</v>
      </c>
      <c r="BI70" s="124" t="s">
        <v>120</v>
      </c>
      <c r="BJ70" s="124" t="s">
        <v>120</v>
      </c>
      <c r="BK70" s="124" t="s">
        <v>120</v>
      </c>
      <c r="BL70" s="124" t="s">
        <v>120</v>
      </c>
      <c r="BM70" s="124" t="s">
        <v>120</v>
      </c>
      <c r="BN70" s="124" t="s">
        <v>120</v>
      </c>
      <c r="BO70" s="124" t="s">
        <v>120</v>
      </c>
      <c r="BP70" s="124" t="s">
        <v>120</v>
      </c>
      <c r="BQ70" s="125"/>
      <c r="BR70" s="124" t="s">
        <v>122</v>
      </c>
      <c r="BS70" s="124" t="s">
        <v>122</v>
      </c>
      <c r="BT70" s="124" t="s">
        <v>122</v>
      </c>
      <c r="BU70" s="124" t="s">
        <v>122</v>
      </c>
      <c r="BV70" s="124" t="s">
        <v>122</v>
      </c>
      <c r="BW70" s="124" t="s">
        <v>122</v>
      </c>
      <c r="BX70" s="124" t="s">
        <v>122</v>
      </c>
      <c r="BY70" s="124" t="s">
        <v>122</v>
      </c>
      <c r="BZ70" s="124" t="s">
        <v>122</v>
      </c>
      <c r="CA70" s="124" t="s">
        <v>122</v>
      </c>
      <c r="CC70" s="124" t="s">
        <v>121</v>
      </c>
      <c r="CD70" s="124" t="s">
        <v>121</v>
      </c>
      <c r="CE70" s="124" t="s">
        <v>121</v>
      </c>
      <c r="CF70" s="124" t="s">
        <v>121</v>
      </c>
      <c r="CG70" s="124" t="s">
        <v>121</v>
      </c>
      <c r="CH70" s="124" t="s">
        <v>121</v>
      </c>
      <c r="CI70" s="124" t="s">
        <v>121</v>
      </c>
      <c r="CJ70" s="124" t="s">
        <v>121</v>
      </c>
      <c r="CK70" s="124" t="s">
        <v>121</v>
      </c>
      <c r="CL70" s="124" t="s">
        <v>121</v>
      </c>
      <c r="CN70" s="126" t="str">
        <f>IF(COUNTIF(Emargement!$M$8:$M$207,CY70),CY70," ")</f>
        <v xml:space="preserve"> </v>
      </c>
      <c r="CO70" s="126" t="str">
        <f>IF(COUNTIF(Emargement!$M$8:$M$207,CZ70),CZ70," ")</f>
        <v xml:space="preserve"> </v>
      </c>
      <c r="CP70" s="126" t="str">
        <f>IF(COUNTIF(Emargement!$M$8:$M$207,DA70),DA70," ")</f>
        <v xml:space="preserve"> </v>
      </c>
      <c r="CQ70" s="126" t="str">
        <f>IF(COUNTIF(Emargement!$M$8:$M$207,DB70),DB70," ")</f>
        <v xml:space="preserve"> </v>
      </c>
      <c r="CR70" s="126" t="str">
        <f>IF(COUNTIF(Emargement!$M$8:$M$207,DC70),DC70," ")</f>
        <v xml:space="preserve"> </v>
      </c>
      <c r="CS70" s="126" t="str">
        <f>IF(COUNTIF(Emargement!$M$8:$M$207,DD70),DD70," ")</f>
        <v xml:space="preserve"> </v>
      </c>
      <c r="CT70" s="126" t="str">
        <f>IF(COUNTIF(Emargement!$M$8:$M$207,DE70),DE70," ")</f>
        <v xml:space="preserve"> </v>
      </c>
      <c r="CU70" s="126" t="str">
        <f>IF(COUNTIF(Emargement!$M$8:$M$207,DF70),DF70," ")</f>
        <v xml:space="preserve"> </v>
      </c>
      <c r="CV70" s="126" t="str">
        <f>IF(COUNTIF(Emargement!$M$8:$M$207,DG70),DG70," ")</f>
        <v xml:space="preserve"> </v>
      </c>
      <c r="CW70" s="126" t="str">
        <f>IF(COUNTIF(Emargement!$M$8:$M$207,DH70),DH70," ")</f>
        <v xml:space="preserve"> </v>
      </c>
      <c r="CY70" s="3">
        <v>31</v>
      </c>
      <c r="CZ70" s="3">
        <v>32</v>
      </c>
      <c r="DA70" s="3">
        <v>33</v>
      </c>
      <c r="DB70" s="3">
        <v>34</v>
      </c>
      <c r="DC70" s="3">
        <v>35</v>
      </c>
      <c r="DD70" s="3">
        <v>36</v>
      </c>
      <c r="DE70" s="3">
        <v>37</v>
      </c>
      <c r="DF70" s="3">
        <v>38</v>
      </c>
      <c r="DG70" s="3">
        <v>39</v>
      </c>
      <c r="DH70" s="3">
        <v>40</v>
      </c>
      <c r="DJ70" s="225" t="s">
        <v>124</v>
      </c>
      <c r="DK70" s="137" t="s">
        <v>131</v>
      </c>
      <c r="DM70" s="145"/>
      <c r="DN70" s="146"/>
      <c r="DO70" s="145"/>
      <c r="DP70" s="146"/>
      <c r="DQ70" s="145"/>
      <c r="DR70" s="58"/>
      <c r="DS70" s="58"/>
      <c r="DT70" s="145"/>
      <c r="DU70" s="3">
        <v>2</v>
      </c>
      <c r="DX70" s="79"/>
      <c r="DY70" s="82"/>
      <c r="DZ70" s="80"/>
      <c r="EA70" s="82"/>
      <c r="EB70" s="81"/>
      <c r="EC70" s="81"/>
      <c r="ED70" s="83"/>
      <c r="EE70" s="80"/>
      <c r="EG70" s="84"/>
      <c r="EH70" s="3">
        <v>3</v>
      </c>
      <c r="EJ70" s="3" t="e">
        <f t="shared" si="91"/>
        <v>#N/A</v>
      </c>
      <c r="EK70" s="3">
        <f t="shared" si="27"/>
        <v>0</v>
      </c>
      <c r="EL70" s="84" t="str">
        <f t="shared" si="28"/>
        <v/>
      </c>
      <c r="EM70" s="89" t="e">
        <f t="shared" si="92"/>
        <v>#N/A</v>
      </c>
      <c r="EN70" s="3">
        <f t="shared" si="29"/>
        <v>0</v>
      </c>
      <c r="EO70" s="84" t="str">
        <f t="shared" si="30"/>
        <v/>
      </c>
      <c r="EP70" s="89" t="e">
        <f t="shared" si="93"/>
        <v>#N/A</v>
      </c>
      <c r="EQ70" s="3">
        <f t="shared" si="31"/>
        <v>0</v>
      </c>
      <c r="ER70" s="84" t="str">
        <f t="shared" si="32"/>
        <v/>
      </c>
    </row>
    <row r="71" spans="1:148" ht="15.75" x14ac:dyDescent="0.25">
      <c r="A71" s="1">
        <f t="shared" si="4"/>
        <v>64</v>
      </c>
      <c r="B71" s="1">
        <v>64</v>
      </c>
      <c r="C71" s="31">
        <v>64</v>
      </c>
      <c r="D71" s="151"/>
      <c r="E71" s="152">
        <f t="shared" si="33"/>
        <v>1</v>
      </c>
      <c r="F71" s="153">
        <f t="shared" si="34"/>
        <v>57</v>
      </c>
      <c r="G71" s="154">
        <f t="shared" si="35"/>
        <v>5</v>
      </c>
      <c r="I71" s="3">
        <f t="shared" si="5"/>
        <v>0</v>
      </c>
      <c r="J71" s="3">
        <f t="shared" si="6"/>
        <v>0</v>
      </c>
      <c r="K71" s="3">
        <f t="shared" si="86"/>
        <v>0</v>
      </c>
      <c r="N71" s="144" t="str">
        <f t="shared" si="75"/>
        <v/>
      </c>
      <c r="O71" s="143"/>
      <c r="P71" s="98" t="str">
        <f t="shared" si="50"/>
        <v/>
      </c>
      <c r="Q71" s="3">
        <f t="shared" si="87"/>
        <v>7025</v>
      </c>
      <c r="R71" s="3">
        <f t="shared" si="52"/>
        <v>7025</v>
      </c>
      <c r="S71" s="96" t="str">
        <f t="shared" si="88"/>
        <v/>
      </c>
      <c r="T71" s="97" t="str">
        <f t="shared" si="89"/>
        <v/>
      </c>
      <c r="U71" s="98" t="str">
        <f t="shared" si="90"/>
        <v/>
      </c>
      <c r="W71" s="89" t="str">
        <f t="shared" si="57"/>
        <v xml:space="preserve"> </v>
      </c>
      <c r="X71" s="3" t="str">
        <f t="shared" si="58"/>
        <v xml:space="preserve"> </v>
      </c>
      <c r="Y71" s="3" t="str">
        <f t="shared" si="59"/>
        <v xml:space="preserve"> </v>
      </c>
      <c r="Z71" s="3" t="str">
        <f t="shared" si="60"/>
        <v xml:space="preserve"> </v>
      </c>
      <c r="AA71" s="3" t="str">
        <f t="shared" si="61"/>
        <v>m.t</v>
      </c>
      <c r="AB71" s="3" t="str">
        <f t="shared" si="62"/>
        <v xml:space="preserve"> </v>
      </c>
      <c r="AC71" s="90" t="str">
        <f t="shared" si="63"/>
        <v xml:space="preserve"> </v>
      </c>
      <c r="AM71" s="89" t="str">
        <f t="shared" si="9"/>
        <v/>
      </c>
      <c r="AN71" s="89" t="str">
        <f t="shared" si="10"/>
        <v/>
      </c>
      <c r="AO71" s="3" t="str">
        <f t="shared" si="11"/>
        <v/>
      </c>
      <c r="AP71" s="3" t="str">
        <f t="shared" si="12"/>
        <v/>
      </c>
      <c r="AQ71" s="1" t="str">
        <f t="shared" si="13"/>
        <v/>
      </c>
      <c r="AR71" s="1" t="str">
        <f t="shared" si="14"/>
        <v/>
      </c>
      <c r="AS71" s="7" t="str">
        <f t="shared" si="15"/>
        <v/>
      </c>
      <c r="AT71" s="91">
        <f t="shared" si="16"/>
        <v>37.409252669039148</v>
      </c>
      <c r="AV71" s="160" t="str">
        <f t="shared" si="102"/>
        <v>NC</v>
      </c>
      <c r="AW71" s="138" t="str">
        <f t="shared" si="94"/>
        <v xml:space="preserve"> </v>
      </c>
      <c r="AX71" s="138" t="str">
        <f t="shared" si="95"/>
        <v xml:space="preserve"> </v>
      </c>
      <c r="AY71" s="138" t="str">
        <f t="shared" si="96"/>
        <v xml:space="preserve"> </v>
      </c>
      <c r="AZ71" s="138" t="str">
        <f t="shared" si="97"/>
        <v xml:space="preserve"> </v>
      </c>
      <c r="BA71" s="138" t="str">
        <f t="shared" si="98"/>
        <v xml:space="preserve"> </v>
      </c>
      <c r="BB71" s="138" t="str">
        <f t="shared" si="99"/>
        <v xml:space="preserve"> </v>
      </c>
      <c r="BC71" s="138" t="str">
        <f t="shared" si="100"/>
        <v xml:space="preserve"> </v>
      </c>
      <c r="BD71" s="138" t="str">
        <f t="shared" si="103"/>
        <v xml:space="preserve"> </v>
      </c>
      <c r="BE71" s="161" t="str">
        <f t="shared" si="101"/>
        <v xml:space="preserve"> </v>
      </c>
      <c r="BF71" s="129"/>
      <c r="BG71" s="123" t="s">
        <v>120</v>
      </c>
      <c r="BH71" s="124" t="s">
        <v>120</v>
      </c>
      <c r="BI71" s="124" t="s">
        <v>120</v>
      </c>
      <c r="BJ71" s="124" t="s">
        <v>120</v>
      </c>
      <c r="BK71" s="124" t="s">
        <v>120</v>
      </c>
      <c r="BL71" s="124" t="s">
        <v>120</v>
      </c>
      <c r="BM71" s="124" t="s">
        <v>120</v>
      </c>
      <c r="BN71" s="124" t="s">
        <v>120</v>
      </c>
      <c r="BO71" s="124" t="s">
        <v>120</v>
      </c>
      <c r="BP71" s="124" t="s">
        <v>120</v>
      </c>
      <c r="BQ71" s="125"/>
      <c r="BR71" s="124" t="s">
        <v>122</v>
      </c>
      <c r="BS71" s="124" t="s">
        <v>122</v>
      </c>
      <c r="BT71" s="124" t="s">
        <v>122</v>
      </c>
      <c r="BU71" s="124" t="s">
        <v>122</v>
      </c>
      <c r="BV71" s="124" t="s">
        <v>122</v>
      </c>
      <c r="BW71" s="124" t="s">
        <v>122</v>
      </c>
      <c r="BX71" s="124" t="s">
        <v>122</v>
      </c>
      <c r="BY71" s="124" t="s">
        <v>122</v>
      </c>
      <c r="BZ71" s="124" t="s">
        <v>122</v>
      </c>
      <c r="CA71" s="124" t="s">
        <v>122</v>
      </c>
      <c r="CC71" s="124" t="s">
        <v>121</v>
      </c>
      <c r="CD71" s="124" t="s">
        <v>121</v>
      </c>
      <c r="CE71" s="124" t="s">
        <v>121</v>
      </c>
      <c r="CF71" s="124" t="s">
        <v>121</v>
      </c>
      <c r="CG71" s="124" t="s">
        <v>121</v>
      </c>
      <c r="CH71" s="124" t="s">
        <v>121</v>
      </c>
      <c r="CI71" s="124" t="s">
        <v>121</v>
      </c>
      <c r="CJ71" s="124" t="s">
        <v>121</v>
      </c>
      <c r="CK71" s="124" t="s">
        <v>121</v>
      </c>
      <c r="CL71" s="124" t="s">
        <v>121</v>
      </c>
      <c r="CN71" s="126">
        <f>IF(COUNTIF(Emargement!$M$8:$M$207,CY71),CY71," ")</f>
        <v>41</v>
      </c>
      <c r="CO71" s="126" t="str">
        <f>IF(COUNTIF(Emargement!$M$8:$M$207,CZ71),CZ71," ")</f>
        <v xml:space="preserve"> </v>
      </c>
      <c r="CP71" s="126" t="str">
        <f>IF(COUNTIF(Emargement!$M$8:$M$207,DA71),DA71," ")</f>
        <v xml:space="preserve"> </v>
      </c>
      <c r="CQ71" s="126" t="str">
        <f>IF(COUNTIF(Emargement!$M$8:$M$207,DB71),DB71," ")</f>
        <v xml:space="preserve"> </v>
      </c>
      <c r="CR71" s="126" t="str">
        <f>IF(COUNTIF(Emargement!$M$8:$M$207,DC71),DC71," ")</f>
        <v xml:space="preserve"> </v>
      </c>
      <c r="CS71" s="126" t="str">
        <f>IF(COUNTIF(Emargement!$M$8:$M$207,DD71),DD71," ")</f>
        <v xml:space="preserve"> </v>
      </c>
      <c r="CT71" s="126" t="str">
        <f>IF(COUNTIF(Emargement!$M$8:$M$207,DE71),DE71," ")</f>
        <v xml:space="preserve"> </v>
      </c>
      <c r="CU71" s="126" t="str">
        <f>IF(COUNTIF(Emargement!$M$8:$M$207,DF71),DF71," ")</f>
        <v xml:space="preserve"> </v>
      </c>
      <c r="CV71" s="126" t="str">
        <f>IF(COUNTIF(Emargement!$M$8:$M$207,DG71),DG71," ")</f>
        <v xml:space="preserve"> </v>
      </c>
      <c r="CW71" s="126" t="str">
        <f>IF(COUNTIF(Emargement!$M$8:$M$207,DH71),DH71," ")</f>
        <v xml:space="preserve"> </v>
      </c>
      <c r="CY71" s="3">
        <v>41</v>
      </c>
      <c r="CZ71" s="3">
        <v>42</v>
      </c>
      <c r="DA71" s="3">
        <v>43</v>
      </c>
      <c r="DB71" s="3">
        <v>44</v>
      </c>
      <c r="DC71" s="3">
        <v>45</v>
      </c>
      <c r="DD71" s="3">
        <v>46</v>
      </c>
      <c r="DE71" s="3">
        <v>47</v>
      </c>
      <c r="DF71" s="3">
        <v>48</v>
      </c>
      <c r="DG71" s="3">
        <v>49</v>
      </c>
      <c r="DH71" s="3">
        <v>50</v>
      </c>
      <c r="DJ71" s="226" t="s">
        <v>121</v>
      </c>
      <c r="DK71" s="137" t="s">
        <v>132</v>
      </c>
      <c r="DM71" s="145"/>
      <c r="DN71" s="146"/>
      <c r="DO71" s="145"/>
      <c r="DP71" s="146"/>
      <c r="DQ71" s="145"/>
      <c r="DR71" s="58"/>
      <c r="DS71" s="58"/>
      <c r="DT71" s="145"/>
      <c r="DU71" s="3">
        <v>2</v>
      </c>
      <c r="DX71" s="79"/>
      <c r="DY71" s="82"/>
      <c r="DZ71" s="80"/>
      <c r="EA71" s="82"/>
      <c r="EB71" s="81"/>
      <c r="EC71" s="81"/>
      <c r="ED71" s="83"/>
      <c r="EE71" s="80"/>
      <c r="EG71" s="84"/>
      <c r="EH71" s="3">
        <v>3</v>
      </c>
      <c r="EJ71" s="3" t="e">
        <f t="shared" si="91"/>
        <v>#N/A</v>
      </c>
      <c r="EK71" s="3">
        <f t="shared" si="27"/>
        <v>0</v>
      </c>
      <c r="EL71" s="84" t="str">
        <f t="shared" si="28"/>
        <v/>
      </c>
      <c r="EM71" s="89" t="e">
        <f t="shared" si="92"/>
        <v>#N/A</v>
      </c>
      <c r="EN71" s="3">
        <f t="shared" si="29"/>
        <v>0</v>
      </c>
      <c r="EO71" s="84" t="str">
        <f t="shared" si="30"/>
        <v/>
      </c>
      <c r="EP71" s="89" t="e">
        <f t="shared" si="93"/>
        <v>#N/A</v>
      </c>
      <c r="EQ71" s="3">
        <f t="shared" si="31"/>
        <v>0</v>
      </c>
      <c r="ER71" s="84" t="str">
        <f t="shared" si="32"/>
        <v/>
      </c>
    </row>
    <row r="72" spans="1:148" ht="15.75" x14ac:dyDescent="0.25">
      <c r="A72" s="1">
        <f t="shared" si="4"/>
        <v>65</v>
      </c>
      <c r="B72" s="1">
        <v>65</v>
      </c>
      <c r="C72" s="31">
        <v>65</v>
      </c>
      <c r="D72" s="151"/>
      <c r="E72" s="152">
        <f t="shared" si="33"/>
        <v>1</v>
      </c>
      <c r="F72" s="153">
        <f t="shared" si="34"/>
        <v>57</v>
      </c>
      <c r="G72" s="154">
        <f t="shared" si="35"/>
        <v>5</v>
      </c>
      <c r="I72" s="3">
        <f t="shared" si="5"/>
        <v>0</v>
      </c>
      <c r="J72" s="3">
        <f t="shared" si="6"/>
        <v>0</v>
      </c>
      <c r="K72" s="3">
        <f t="shared" ref="K72:K103" si="104">COUNTIF(Ndoss,I72)</f>
        <v>0</v>
      </c>
      <c r="N72" s="144" t="str">
        <f t="shared" si="75"/>
        <v/>
      </c>
      <c r="O72" s="143"/>
      <c r="P72" s="98" t="str">
        <f t="shared" si="50"/>
        <v/>
      </c>
      <c r="Q72" s="3">
        <f t="shared" ref="Q72:Q103" si="105">E72*3600+F72*60+G72</f>
        <v>7025</v>
      </c>
      <c r="R72" s="3">
        <f t="shared" si="52"/>
        <v>7025</v>
      </c>
      <c r="S72" s="96" t="str">
        <f t="shared" ref="S72:S79" si="106">EL72</f>
        <v/>
      </c>
      <c r="T72" s="97" t="str">
        <f t="shared" ref="T72:T103" si="107">EO72</f>
        <v/>
      </c>
      <c r="U72" s="98" t="str">
        <f t="shared" ref="U72:U103" si="108">ER72</f>
        <v/>
      </c>
      <c r="W72" s="89" t="str">
        <f t="shared" si="57"/>
        <v xml:space="preserve"> </v>
      </c>
      <c r="X72" s="3" t="str">
        <f t="shared" si="58"/>
        <v xml:space="preserve"> </v>
      </c>
      <c r="Y72" s="3" t="str">
        <f t="shared" si="59"/>
        <v xml:space="preserve"> </v>
      </c>
      <c r="Z72" s="3" t="str">
        <f t="shared" si="60"/>
        <v xml:space="preserve"> </v>
      </c>
      <c r="AA72" s="3" t="str">
        <f t="shared" si="61"/>
        <v>m.t</v>
      </c>
      <c r="AB72" s="3" t="str">
        <f t="shared" si="62"/>
        <v xml:space="preserve"> </v>
      </c>
      <c r="AC72" s="90" t="str">
        <f t="shared" si="63"/>
        <v xml:space="preserve"> </v>
      </c>
      <c r="AM72" s="89" t="str">
        <f t="shared" si="9"/>
        <v/>
      </c>
      <c r="AN72" s="89" t="str">
        <f t="shared" si="10"/>
        <v/>
      </c>
      <c r="AO72" s="3" t="str">
        <f t="shared" si="11"/>
        <v/>
      </c>
      <c r="AP72" s="3" t="str">
        <f t="shared" si="12"/>
        <v/>
      </c>
      <c r="AQ72" s="1" t="str">
        <f t="shared" si="13"/>
        <v/>
      </c>
      <c r="AR72" s="1" t="str">
        <f t="shared" si="14"/>
        <v/>
      </c>
      <c r="AS72" s="7" t="str">
        <f t="shared" si="15"/>
        <v/>
      </c>
      <c r="AT72" s="91">
        <f t="shared" si="16"/>
        <v>37.409252669039148</v>
      </c>
      <c r="AV72" s="160" t="str">
        <f t="shared" si="102"/>
        <v xml:space="preserve"> </v>
      </c>
      <c r="AW72" s="138" t="str">
        <f t="shared" si="94"/>
        <v xml:space="preserve"> </v>
      </c>
      <c r="AX72" s="138" t="str">
        <f t="shared" si="95"/>
        <v xml:space="preserve"> </v>
      </c>
      <c r="AY72" s="138" t="str">
        <f t="shared" si="96"/>
        <v xml:space="preserve"> </v>
      </c>
      <c r="AZ72" s="138" t="str">
        <f t="shared" si="97"/>
        <v xml:space="preserve"> </v>
      </c>
      <c r="BA72" s="138" t="str">
        <f t="shared" si="98"/>
        <v xml:space="preserve"> </v>
      </c>
      <c r="BB72" s="138" t="str">
        <f t="shared" si="99"/>
        <v xml:space="preserve"> </v>
      </c>
      <c r="BC72" s="138" t="str">
        <f t="shared" si="100"/>
        <v xml:space="preserve"> </v>
      </c>
      <c r="BD72" s="138" t="str">
        <f t="shared" si="103"/>
        <v xml:space="preserve"> </v>
      </c>
      <c r="BE72" s="161" t="str">
        <f t="shared" si="101"/>
        <v xml:space="preserve"> </v>
      </c>
      <c r="BF72" s="129"/>
      <c r="BG72" s="123" t="s">
        <v>120</v>
      </c>
      <c r="BH72" s="124" t="s">
        <v>120</v>
      </c>
      <c r="BI72" s="124" t="s">
        <v>120</v>
      </c>
      <c r="BJ72" s="124" t="s">
        <v>120</v>
      </c>
      <c r="BK72" s="124" t="s">
        <v>120</v>
      </c>
      <c r="BL72" s="124" t="s">
        <v>120</v>
      </c>
      <c r="BM72" s="124" t="s">
        <v>120</v>
      </c>
      <c r="BN72" s="124" t="s">
        <v>120</v>
      </c>
      <c r="BO72" s="124" t="s">
        <v>120</v>
      </c>
      <c r="BP72" s="124" t="s">
        <v>120</v>
      </c>
      <c r="BQ72" s="125"/>
      <c r="BR72" s="124" t="s">
        <v>122</v>
      </c>
      <c r="BS72" s="124" t="s">
        <v>122</v>
      </c>
      <c r="BT72" s="124" t="s">
        <v>122</v>
      </c>
      <c r="BU72" s="124" t="s">
        <v>122</v>
      </c>
      <c r="BV72" s="124" t="s">
        <v>122</v>
      </c>
      <c r="BW72" s="124" t="s">
        <v>122</v>
      </c>
      <c r="BX72" s="124" t="s">
        <v>122</v>
      </c>
      <c r="BY72" s="124" t="s">
        <v>122</v>
      </c>
      <c r="BZ72" s="124" t="s">
        <v>122</v>
      </c>
      <c r="CA72" s="124" t="s">
        <v>122</v>
      </c>
      <c r="CC72" s="124" t="s">
        <v>121</v>
      </c>
      <c r="CD72" s="124" t="s">
        <v>121</v>
      </c>
      <c r="CE72" s="124" t="s">
        <v>121</v>
      </c>
      <c r="CF72" s="124" t="s">
        <v>121</v>
      </c>
      <c r="CG72" s="124" t="s">
        <v>121</v>
      </c>
      <c r="CH72" s="124" t="s">
        <v>121</v>
      </c>
      <c r="CI72" s="124" t="s">
        <v>121</v>
      </c>
      <c r="CJ72" s="124" t="s">
        <v>121</v>
      </c>
      <c r="CK72" s="124" t="s">
        <v>121</v>
      </c>
      <c r="CL72" s="124" t="s">
        <v>121</v>
      </c>
      <c r="CN72" s="126" t="str">
        <f>IF(COUNTIF(Emargement!$M$8:$M$207,CY72),CY72," ")</f>
        <v xml:space="preserve"> </v>
      </c>
      <c r="CO72" s="126" t="str">
        <f>IF(COUNTIF(Emargement!$M$8:$M$207,CZ72),CZ72," ")</f>
        <v xml:space="preserve"> </v>
      </c>
      <c r="CP72" s="126" t="str">
        <f>IF(COUNTIF(Emargement!$M$8:$M$207,DA72),DA72," ")</f>
        <v xml:space="preserve"> </v>
      </c>
      <c r="CQ72" s="126" t="str">
        <f>IF(COUNTIF(Emargement!$M$8:$M$207,DB72),DB72," ")</f>
        <v xml:space="preserve"> </v>
      </c>
      <c r="CR72" s="126" t="str">
        <f>IF(COUNTIF(Emargement!$M$8:$M$207,DC72),DC72," ")</f>
        <v xml:space="preserve"> </v>
      </c>
      <c r="CS72" s="126" t="str">
        <f>IF(COUNTIF(Emargement!$M$8:$M$207,DD72),DD72," ")</f>
        <v xml:space="preserve"> </v>
      </c>
      <c r="CT72" s="126" t="str">
        <f>IF(COUNTIF(Emargement!$M$8:$M$207,DE72),DE72," ")</f>
        <v xml:space="preserve"> </v>
      </c>
      <c r="CU72" s="126" t="str">
        <f>IF(COUNTIF(Emargement!$M$8:$M$207,DF72),DF72," ")</f>
        <v xml:space="preserve"> </v>
      </c>
      <c r="CV72" s="126" t="str">
        <f>IF(COUNTIF(Emargement!$M$8:$M$207,DG72),DG72," ")</f>
        <v xml:space="preserve"> </v>
      </c>
      <c r="CW72" s="126" t="str">
        <f>IF(COUNTIF(Emargement!$M$8:$M$207,DH72),DH72," ")</f>
        <v xml:space="preserve"> </v>
      </c>
      <c r="CY72" s="3">
        <v>51</v>
      </c>
      <c r="CZ72" s="3">
        <v>52</v>
      </c>
      <c r="DA72" s="3">
        <v>53</v>
      </c>
      <c r="DB72" s="3">
        <v>54</v>
      </c>
      <c r="DC72" s="3">
        <v>55</v>
      </c>
      <c r="DD72" s="3">
        <v>56</v>
      </c>
      <c r="DE72" s="3">
        <v>57</v>
      </c>
      <c r="DF72" s="3">
        <v>58</v>
      </c>
      <c r="DG72" s="3">
        <v>59</v>
      </c>
      <c r="DH72" s="3">
        <v>60</v>
      </c>
      <c r="DJ72" s="227"/>
      <c r="DK72" s="137" t="s">
        <v>134</v>
      </c>
      <c r="DM72" s="145"/>
      <c r="DN72" s="146"/>
      <c r="DO72" s="145"/>
      <c r="DP72" s="146"/>
      <c r="DQ72" s="145"/>
      <c r="DR72" s="58"/>
      <c r="DS72" s="58"/>
      <c r="DT72" s="145"/>
      <c r="DU72" s="3">
        <v>2</v>
      </c>
      <c r="DX72" s="79"/>
      <c r="DY72" s="82"/>
      <c r="DZ72" s="80"/>
      <c r="EA72" s="82"/>
      <c r="EB72" s="81"/>
      <c r="EC72" s="81"/>
      <c r="ED72" s="83"/>
      <c r="EE72" s="80"/>
      <c r="EG72" s="84"/>
      <c r="EH72" s="3">
        <v>3</v>
      </c>
      <c r="EJ72" s="3" t="e">
        <f t="shared" ref="EJ72:EJ103" si="109">VLOOKUP(D72,Tour1,2,FALSE)</f>
        <v>#N/A</v>
      </c>
      <c r="EK72" s="3">
        <f t="shared" si="27"/>
        <v>0</v>
      </c>
      <c r="EL72" s="84" t="str">
        <f t="shared" si="28"/>
        <v/>
      </c>
      <c r="EM72" s="89" t="e">
        <f t="shared" ref="EM72:EM103" si="110">VLOOKUP(D72,Tour2,2,FALSE)</f>
        <v>#N/A</v>
      </c>
      <c r="EN72" s="3">
        <f t="shared" si="29"/>
        <v>0</v>
      </c>
      <c r="EO72" s="84" t="str">
        <f t="shared" si="30"/>
        <v/>
      </c>
      <c r="EP72" s="89" t="e">
        <f t="shared" ref="EP72:EP103" si="111">VLOOKUP(D72,Aban,2,FALSE)</f>
        <v>#N/A</v>
      </c>
      <c r="EQ72" s="3">
        <f t="shared" si="31"/>
        <v>0</v>
      </c>
      <c r="ER72" s="84" t="str">
        <f t="shared" si="32"/>
        <v/>
      </c>
    </row>
    <row r="73" spans="1:148" ht="15.75" x14ac:dyDescent="0.25">
      <c r="A73" s="1">
        <f t="shared" ref="A73:A136" si="112">IF(C73=B73,B73,"-")</f>
        <v>66</v>
      </c>
      <c r="B73" s="1">
        <v>66</v>
      </c>
      <c r="C73" s="31">
        <v>66</v>
      </c>
      <c r="D73" s="151"/>
      <c r="E73" s="152">
        <f t="shared" si="33"/>
        <v>1</v>
      </c>
      <c r="F73" s="153">
        <f t="shared" si="34"/>
        <v>57</v>
      </c>
      <c r="G73" s="154">
        <f t="shared" si="35"/>
        <v>5</v>
      </c>
      <c r="I73" s="3">
        <f t="shared" ref="I73:I136" si="113">D73</f>
        <v>0</v>
      </c>
      <c r="J73" s="3">
        <f t="shared" ref="J73:J136" si="114">COUNTIF(Npartant,I73)</f>
        <v>0</v>
      </c>
      <c r="K73" s="3">
        <f t="shared" si="104"/>
        <v>0</v>
      </c>
      <c r="N73" s="144" t="str">
        <f t="shared" si="75"/>
        <v/>
      </c>
      <c r="O73" s="143"/>
      <c r="P73" s="98" t="str">
        <f t="shared" si="50"/>
        <v/>
      </c>
      <c r="Q73" s="3">
        <f t="shared" si="105"/>
        <v>7025</v>
      </c>
      <c r="R73" s="3">
        <f t="shared" si="52"/>
        <v>7025</v>
      </c>
      <c r="S73" s="96" t="str">
        <f t="shared" si="106"/>
        <v/>
      </c>
      <c r="T73" s="97" t="str">
        <f t="shared" si="107"/>
        <v/>
      </c>
      <c r="U73" s="98" t="str">
        <f t="shared" si="108"/>
        <v/>
      </c>
      <c r="W73" s="89" t="str">
        <f t="shared" si="57"/>
        <v xml:space="preserve"> </v>
      </c>
      <c r="X73" s="3" t="str">
        <f t="shared" si="58"/>
        <v xml:space="preserve"> </v>
      </c>
      <c r="Y73" s="3" t="str">
        <f t="shared" si="59"/>
        <v xml:space="preserve"> </v>
      </c>
      <c r="Z73" s="3" t="str">
        <f t="shared" si="60"/>
        <v xml:space="preserve"> </v>
      </c>
      <c r="AA73" s="3" t="str">
        <f t="shared" si="61"/>
        <v>m.t</v>
      </c>
      <c r="AB73" s="3" t="str">
        <f t="shared" si="62"/>
        <v xml:space="preserve"> </v>
      </c>
      <c r="AC73" s="90" t="str">
        <f t="shared" si="63"/>
        <v xml:space="preserve"> </v>
      </c>
      <c r="AM73" s="89" t="str">
        <f t="shared" ref="AM73:AM136" si="115">IF(D73="","",INDEX(Bd,D73,2))</f>
        <v/>
      </c>
      <c r="AN73" s="89" t="str">
        <f t="shared" ref="AN73:AN136" si="116">IF(protec=2,AM73,"Non autorisé!")</f>
        <v/>
      </c>
      <c r="AO73" s="3" t="str">
        <f t="shared" ref="AO73:AO136" si="117">IF(D73="","",INDEX(Bd,D73,3))</f>
        <v/>
      </c>
      <c r="AP73" s="3" t="str">
        <f t="shared" ref="AP73:AP136" si="118">IF(D73="","",INDEX(Bd,D73,4))</f>
        <v/>
      </c>
      <c r="AQ73" s="1" t="str">
        <f t="shared" ref="AQ73:AQ136" si="119">IF(D73="","",INDEX(Bd,D73,5))</f>
        <v/>
      </c>
      <c r="AR73" s="1" t="str">
        <f t="shared" ref="AR73:AR136" si="120">IF(D73="","",INDEX(Bd,D73,7))</f>
        <v/>
      </c>
      <c r="AS73" s="7" t="str">
        <f t="shared" ref="AS73:AS136" si="121">IF(D73="","",INDEX(Bd,D73,6))</f>
        <v/>
      </c>
      <c r="AT73" s="91">
        <f t="shared" ref="AT73:AT136" si="122">IF(KIL*(E73+F73+G73)&gt;0,KIL/(E73+F73/60+G73/3600),"")</f>
        <v>37.409252669039148</v>
      </c>
      <c r="AV73" s="160" t="str">
        <f t="shared" si="102"/>
        <v xml:space="preserve"> </v>
      </c>
      <c r="AW73" s="138" t="str">
        <f t="shared" si="94"/>
        <v xml:space="preserve"> </v>
      </c>
      <c r="AX73" s="138" t="str">
        <f t="shared" si="95"/>
        <v xml:space="preserve"> </v>
      </c>
      <c r="AY73" s="138" t="str">
        <f t="shared" si="96"/>
        <v xml:space="preserve"> </v>
      </c>
      <c r="AZ73" s="138" t="str">
        <f t="shared" si="97"/>
        <v xml:space="preserve"> </v>
      </c>
      <c r="BA73" s="138" t="str">
        <f t="shared" si="98"/>
        <v xml:space="preserve"> </v>
      </c>
      <c r="BB73" s="138" t="str">
        <f t="shared" si="99"/>
        <v xml:space="preserve"> </v>
      </c>
      <c r="BC73" s="138" t="str">
        <f t="shared" si="100"/>
        <v xml:space="preserve"> </v>
      </c>
      <c r="BD73" s="138" t="str">
        <f t="shared" si="103"/>
        <v xml:space="preserve"> </v>
      </c>
      <c r="BE73" s="161" t="str">
        <f t="shared" si="101"/>
        <v xml:space="preserve"> </v>
      </c>
      <c r="BF73" s="129"/>
      <c r="BG73" s="123" t="s">
        <v>120</v>
      </c>
      <c r="BH73" s="124" t="s">
        <v>120</v>
      </c>
      <c r="BI73" s="124" t="s">
        <v>120</v>
      </c>
      <c r="BJ73" s="124" t="s">
        <v>120</v>
      </c>
      <c r="BK73" s="124" t="s">
        <v>120</v>
      </c>
      <c r="BL73" s="124" t="s">
        <v>120</v>
      </c>
      <c r="BM73" s="124" t="s">
        <v>120</v>
      </c>
      <c r="BN73" s="124" t="s">
        <v>120</v>
      </c>
      <c r="BO73" s="124" t="s">
        <v>120</v>
      </c>
      <c r="BP73" s="124" t="s">
        <v>120</v>
      </c>
      <c r="BQ73" s="125"/>
      <c r="BR73" s="124" t="s">
        <v>122</v>
      </c>
      <c r="BS73" s="124" t="s">
        <v>122</v>
      </c>
      <c r="BT73" s="124" t="s">
        <v>122</v>
      </c>
      <c r="BU73" s="124" t="s">
        <v>122</v>
      </c>
      <c r="BV73" s="124" t="s">
        <v>122</v>
      </c>
      <c r="BW73" s="124" t="s">
        <v>122</v>
      </c>
      <c r="BX73" s="124" t="s">
        <v>122</v>
      </c>
      <c r="BY73" s="124" t="s">
        <v>122</v>
      </c>
      <c r="BZ73" s="124" t="s">
        <v>122</v>
      </c>
      <c r="CA73" s="124" t="s">
        <v>122</v>
      </c>
      <c r="CC73" s="124" t="s">
        <v>121</v>
      </c>
      <c r="CD73" s="124" t="s">
        <v>121</v>
      </c>
      <c r="CE73" s="124" t="s">
        <v>121</v>
      </c>
      <c r="CF73" s="124" t="s">
        <v>121</v>
      </c>
      <c r="CG73" s="124" t="s">
        <v>121</v>
      </c>
      <c r="CH73" s="124" t="s">
        <v>121</v>
      </c>
      <c r="CI73" s="124" t="s">
        <v>121</v>
      </c>
      <c r="CJ73" s="124" t="s">
        <v>121</v>
      </c>
      <c r="CK73" s="124" t="s">
        <v>121</v>
      </c>
      <c r="CL73" s="124" t="s">
        <v>121</v>
      </c>
      <c r="CN73" s="126" t="str">
        <f>IF(COUNTIF(Emargement!$M$8:$M$207,CY73),CY73," ")</f>
        <v xml:space="preserve"> </v>
      </c>
      <c r="CO73" s="126" t="str">
        <f>IF(COUNTIF(Emargement!$M$8:$M$207,CZ73),CZ73," ")</f>
        <v xml:space="preserve"> </v>
      </c>
      <c r="CP73" s="126" t="str">
        <f>IF(COUNTIF(Emargement!$M$8:$M$207,DA73),DA73," ")</f>
        <v xml:space="preserve"> </v>
      </c>
      <c r="CQ73" s="126" t="str">
        <f>IF(COUNTIF(Emargement!$M$8:$M$207,DB73),DB73," ")</f>
        <v xml:space="preserve"> </v>
      </c>
      <c r="CR73" s="126" t="str">
        <f>IF(COUNTIF(Emargement!$M$8:$M$207,DC73),DC73," ")</f>
        <v xml:space="preserve"> </v>
      </c>
      <c r="CS73" s="126" t="str">
        <f>IF(COUNTIF(Emargement!$M$8:$M$207,DD73),DD73," ")</f>
        <v xml:space="preserve"> </v>
      </c>
      <c r="CT73" s="126" t="str">
        <f>IF(COUNTIF(Emargement!$M$8:$M$207,DE73),DE73," ")</f>
        <v xml:space="preserve"> </v>
      </c>
      <c r="CU73" s="126" t="str">
        <f>IF(COUNTIF(Emargement!$M$8:$M$207,DF73),DF73," ")</f>
        <v xml:space="preserve"> </v>
      </c>
      <c r="CV73" s="126" t="str">
        <f>IF(COUNTIF(Emargement!$M$8:$M$207,DG73),DG73," ")</f>
        <v xml:space="preserve"> </v>
      </c>
      <c r="CW73" s="126" t="str">
        <f>IF(COUNTIF(Emargement!$M$8:$M$207,DH73),DH73," ")</f>
        <v xml:space="preserve"> </v>
      </c>
      <c r="CY73" s="3">
        <v>61</v>
      </c>
      <c r="CZ73" s="3">
        <v>62</v>
      </c>
      <c r="DA73" s="3">
        <v>63</v>
      </c>
      <c r="DB73" s="3">
        <v>64</v>
      </c>
      <c r="DC73" s="3">
        <v>65</v>
      </c>
      <c r="DD73" s="3">
        <v>66</v>
      </c>
      <c r="DE73" s="3">
        <v>67</v>
      </c>
      <c r="DF73" s="3">
        <v>68</v>
      </c>
      <c r="DG73" s="3">
        <v>69</v>
      </c>
      <c r="DH73" s="3">
        <v>70</v>
      </c>
      <c r="DK73" s="137"/>
      <c r="DM73" s="145"/>
      <c r="DN73" s="146"/>
      <c r="DO73" s="145"/>
      <c r="DP73" s="146"/>
      <c r="DQ73" s="145"/>
      <c r="DR73" s="58"/>
      <c r="DS73" s="58"/>
      <c r="DT73" s="145"/>
      <c r="DU73" s="3">
        <v>2</v>
      </c>
      <c r="DX73" s="79"/>
      <c r="DY73" s="82"/>
      <c r="DZ73" s="80"/>
      <c r="EA73" s="82"/>
      <c r="EB73" s="81"/>
      <c r="EC73" s="81"/>
      <c r="ED73" s="83"/>
      <c r="EE73" s="80"/>
      <c r="EG73" s="84"/>
      <c r="EH73" s="3">
        <v>3</v>
      </c>
      <c r="EJ73" s="3" t="e">
        <f t="shared" si="109"/>
        <v>#N/A</v>
      </c>
      <c r="EK73" s="3">
        <f t="shared" ref="EK73:EK136" si="123">COUNT(EJ73)</f>
        <v>0</v>
      </c>
      <c r="EL73" s="84" t="str">
        <f t="shared" ref="EL73:EL136" si="124">IF(EK73=1,"1 x","")</f>
        <v/>
      </c>
      <c r="EM73" s="89" t="e">
        <f t="shared" si="110"/>
        <v>#N/A</v>
      </c>
      <c r="EN73" s="3">
        <f t="shared" ref="EN73:EN136" si="125">COUNT(EM73)</f>
        <v>0</v>
      </c>
      <c r="EO73" s="84" t="str">
        <f t="shared" ref="EO73:EO136" si="126">IF(EN73=1,"2 x","")</f>
        <v/>
      </c>
      <c r="EP73" s="89" t="e">
        <f t="shared" si="111"/>
        <v>#N/A</v>
      </c>
      <c r="EQ73" s="3">
        <f t="shared" ref="EQ73:EQ136" si="127">COUNT(EP73)</f>
        <v>0</v>
      </c>
      <c r="ER73" s="84" t="str">
        <f t="shared" ref="ER73:ER136" si="128">IF(EQ73=1,"Ab","")</f>
        <v/>
      </c>
    </row>
    <row r="74" spans="1:148" ht="15.75" x14ac:dyDescent="0.25">
      <c r="A74" s="1">
        <f t="shared" si="112"/>
        <v>67</v>
      </c>
      <c r="B74" s="1">
        <v>67</v>
      </c>
      <c r="C74" s="31">
        <v>67</v>
      </c>
      <c r="D74" s="151"/>
      <c r="E74" s="152">
        <f t="shared" ref="E74:E137" si="129">E73</f>
        <v>1</v>
      </c>
      <c r="F74" s="153">
        <f t="shared" ref="F74:F137" si="130">F73</f>
        <v>57</v>
      </c>
      <c r="G74" s="154">
        <f t="shared" ref="G74:G137" si="131">G73</f>
        <v>5</v>
      </c>
      <c r="I74" s="3">
        <f t="shared" si="113"/>
        <v>0</v>
      </c>
      <c r="J74" s="3">
        <f t="shared" si="114"/>
        <v>0</v>
      </c>
      <c r="K74" s="3">
        <f t="shared" si="104"/>
        <v>0</v>
      </c>
      <c r="N74" s="144" t="str">
        <f t="shared" ref="N74:N137" si="132">IF(K74&lt;=1,"","Doublon")</f>
        <v/>
      </c>
      <c r="O74" s="143"/>
      <c r="P74" s="98" t="str">
        <f t="shared" ref="P74:P137" si="133">IF(J74=1,"N P","")</f>
        <v/>
      </c>
      <c r="Q74" s="3">
        <f t="shared" si="105"/>
        <v>7025</v>
      </c>
      <c r="R74" s="3">
        <f t="shared" si="52"/>
        <v>7025</v>
      </c>
      <c r="S74" s="96" t="str">
        <f t="shared" si="106"/>
        <v/>
      </c>
      <c r="T74" s="97" t="str">
        <f t="shared" si="107"/>
        <v/>
      </c>
      <c r="U74" s="98" t="str">
        <f t="shared" si="108"/>
        <v/>
      </c>
      <c r="W74" s="89" t="str">
        <f t="shared" ref="W74:W107" si="134">IF(R74=R73," ","à")</f>
        <v xml:space="preserve"> </v>
      </c>
      <c r="X74" s="3" t="str">
        <f t="shared" ref="X74:X107" si="135">IF(R74=R73," ",IF(R74&gt;=3600,INT(R74/3600)," "))</f>
        <v xml:space="preserve"> </v>
      </c>
      <c r="Y74" s="3" t="str">
        <f t="shared" ref="Y74:Y107" si="136">IF(R74=R73," ",IF(R74&gt;=3600,"h"," "))</f>
        <v xml:space="preserve"> </v>
      </c>
      <c r="Z74" s="3" t="str">
        <f t="shared" ref="Z74:Z107" si="137">IF(R74=R73," ",IF((R74-3600*INT(R74/3600))/60&gt;=1,INT((R74-3600*INT(R74/3600))/60)," "))</f>
        <v xml:space="preserve"> </v>
      </c>
      <c r="AA74" s="3" t="str">
        <f t="shared" ref="AA74:AA107" si="138">IF(R74=R73,"m.t",IF((R74-3600*INT(R74/3600))/60&gt;=1,"min"," "))</f>
        <v>m.t</v>
      </c>
      <c r="AB74" s="3" t="str">
        <f t="shared" ref="AB74:AB107" si="139">IF(R74=R73," ",R74-60*INT((R74-3600*INT(R74/3600))/60)-3600*INT(R74/3600))</f>
        <v xml:space="preserve"> </v>
      </c>
      <c r="AC74" s="90" t="str">
        <f t="shared" ref="AC74:AC107" si="140">IF(R74=R73," ","sec")</f>
        <v xml:space="preserve"> </v>
      </c>
      <c r="AM74" s="89" t="str">
        <f t="shared" si="115"/>
        <v/>
      </c>
      <c r="AN74" s="89" t="str">
        <f t="shared" si="116"/>
        <v/>
      </c>
      <c r="AO74" s="3" t="str">
        <f t="shared" si="117"/>
        <v/>
      </c>
      <c r="AP74" s="3" t="str">
        <f t="shared" si="118"/>
        <v/>
      </c>
      <c r="AQ74" s="1" t="str">
        <f t="shared" si="119"/>
        <v/>
      </c>
      <c r="AR74" s="1" t="str">
        <f t="shared" si="120"/>
        <v/>
      </c>
      <c r="AS74" s="7" t="str">
        <f t="shared" si="121"/>
        <v/>
      </c>
      <c r="AT74" s="91">
        <f t="shared" si="122"/>
        <v>37.409252669039148</v>
      </c>
      <c r="AV74" s="160" t="str">
        <f t="shared" si="102"/>
        <v xml:space="preserve"> </v>
      </c>
      <c r="AW74" s="138" t="str">
        <f t="shared" si="94"/>
        <v xml:space="preserve"> </v>
      </c>
      <c r="AX74" s="138" t="str">
        <f t="shared" si="95"/>
        <v xml:space="preserve"> </v>
      </c>
      <c r="AY74" s="138" t="str">
        <f t="shared" si="96"/>
        <v xml:space="preserve"> </v>
      </c>
      <c r="AZ74" s="138" t="str">
        <f t="shared" si="97"/>
        <v xml:space="preserve"> </v>
      </c>
      <c r="BA74" s="138" t="str">
        <f t="shared" si="98"/>
        <v xml:space="preserve"> </v>
      </c>
      <c r="BB74" s="138" t="str">
        <f t="shared" si="99"/>
        <v xml:space="preserve"> </v>
      </c>
      <c r="BC74" s="138" t="str">
        <f t="shared" si="100"/>
        <v xml:space="preserve"> </v>
      </c>
      <c r="BD74" s="138" t="str">
        <f t="shared" si="103"/>
        <v xml:space="preserve"> </v>
      </c>
      <c r="BE74" s="161" t="str">
        <f t="shared" si="101"/>
        <v xml:space="preserve"> </v>
      </c>
      <c r="BF74" s="129"/>
      <c r="BG74" s="123" t="s">
        <v>120</v>
      </c>
      <c r="BH74" s="124" t="s">
        <v>120</v>
      </c>
      <c r="BI74" s="124" t="s">
        <v>120</v>
      </c>
      <c r="BJ74" s="124" t="s">
        <v>120</v>
      </c>
      <c r="BK74" s="124" t="s">
        <v>120</v>
      </c>
      <c r="BL74" s="124" t="s">
        <v>120</v>
      </c>
      <c r="BM74" s="124" t="s">
        <v>120</v>
      </c>
      <c r="BN74" s="124" t="s">
        <v>120</v>
      </c>
      <c r="BO74" s="124" t="s">
        <v>120</v>
      </c>
      <c r="BP74" s="124" t="s">
        <v>120</v>
      </c>
      <c r="BQ74" s="125"/>
      <c r="BR74" s="124" t="s">
        <v>122</v>
      </c>
      <c r="BS74" s="124" t="s">
        <v>122</v>
      </c>
      <c r="BT74" s="124" t="s">
        <v>122</v>
      </c>
      <c r="BU74" s="124" t="s">
        <v>122</v>
      </c>
      <c r="BV74" s="124" t="s">
        <v>122</v>
      </c>
      <c r="BW74" s="124" t="s">
        <v>122</v>
      </c>
      <c r="BX74" s="124" t="s">
        <v>122</v>
      </c>
      <c r="BY74" s="124" t="s">
        <v>122</v>
      </c>
      <c r="BZ74" s="124" t="s">
        <v>122</v>
      </c>
      <c r="CA74" s="124" t="s">
        <v>122</v>
      </c>
      <c r="CC74" s="124" t="s">
        <v>121</v>
      </c>
      <c r="CD74" s="124" t="s">
        <v>121</v>
      </c>
      <c r="CE74" s="124" t="s">
        <v>121</v>
      </c>
      <c r="CF74" s="124" t="s">
        <v>121</v>
      </c>
      <c r="CG74" s="124" t="s">
        <v>121</v>
      </c>
      <c r="CH74" s="124" t="s">
        <v>121</v>
      </c>
      <c r="CI74" s="124" t="s">
        <v>121</v>
      </c>
      <c r="CJ74" s="124" t="s">
        <v>121</v>
      </c>
      <c r="CK74" s="124" t="s">
        <v>121</v>
      </c>
      <c r="CL74" s="124" t="s">
        <v>121</v>
      </c>
      <c r="CN74" s="126" t="str">
        <f>IF(COUNTIF(Emargement!$M$8:$M$207,CY74),CY74," ")</f>
        <v xml:space="preserve"> </v>
      </c>
      <c r="CO74" s="126" t="str">
        <f>IF(COUNTIF(Emargement!$M$8:$M$207,CZ74),CZ74," ")</f>
        <v xml:space="preserve"> </v>
      </c>
      <c r="CP74" s="126" t="str">
        <f>IF(COUNTIF(Emargement!$M$8:$M$207,DA74),DA74," ")</f>
        <v xml:space="preserve"> </v>
      </c>
      <c r="CQ74" s="126" t="str">
        <f>IF(COUNTIF(Emargement!$M$8:$M$207,DB74),DB74," ")</f>
        <v xml:space="preserve"> </v>
      </c>
      <c r="CR74" s="126" t="str">
        <f>IF(COUNTIF(Emargement!$M$8:$M$207,DC74),DC74," ")</f>
        <v xml:space="preserve"> </v>
      </c>
      <c r="CS74" s="126" t="str">
        <f>IF(COUNTIF(Emargement!$M$8:$M$207,DD74),DD74," ")</f>
        <v xml:space="preserve"> </v>
      </c>
      <c r="CT74" s="126" t="str">
        <f>IF(COUNTIF(Emargement!$M$8:$M$207,DE74),DE74," ")</f>
        <v xml:space="preserve"> </v>
      </c>
      <c r="CU74" s="126" t="str">
        <f>IF(COUNTIF(Emargement!$M$8:$M$207,DF74),DF74," ")</f>
        <v xml:space="preserve"> </v>
      </c>
      <c r="CV74" s="126" t="str">
        <f>IF(COUNTIF(Emargement!$M$8:$M$207,DG74),DG74," ")</f>
        <v xml:space="preserve"> </v>
      </c>
      <c r="CW74" s="126" t="str">
        <f>IF(COUNTIF(Emargement!$M$8:$M$207,DH74),DH74," ")</f>
        <v xml:space="preserve"> </v>
      </c>
      <c r="CY74" s="3">
        <v>71</v>
      </c>
      <c r="CZ74" s="3">
        <v>72</v>
      </c>
      <c r="DA74" s="3">
        <v>73</v>
      </c>
      <c r="DB74" s="3">
        <v>74</v>
      </c>
      <c r="DC74" s="3">
        <v>75</v>
      </c>
      <c r="DD74" s="3">
        <v>76</v>
      </c>
      <c r="DE74" s="3">
        <v>77</v>
      </c>
      <c r="DF74" s="3">
        <v>78</v>
      </c>
      <c r="DG74" s="3">
        <v>79</v>
      </c>
      <c r="DH74" s="3">
        <v>80</v>
      </c>
      <c r="DJ74" s="223" t="s">
        <v>135</v>
      </c>
      <c r="DK74" s="137" t="s">
        <v>133</v>
      </c>
      <c r="DM74" s="145"/>
      <c r="DN74" s="146"/>
      <c r="DO74" s="145"/>
      <c r="DP74" s="146"/>
      <c r="DQ74" s="145"/>
      <c r="DR74" s="58"/>
      <c r="DS74" s="58"/>
      <c r="DT74" s="145"/>
      <c r="DU74" s="3">
        <v>2</v>
      </c>
      <c r="DX74" s="79"/>
      <c r="DY74" s="82"/>
      <c r="DZ74" s="80"/>
      <c r="EA74" s="82"/>
      <c r="EB74" s="81"/>
      <c r="EC74" s="81"/>
      <c r="ED74" s="83"/>
      <c r="EE74" s="80"/>
      <c r="EG74" s="84"/>
      <c r="EH74" s="3">
        <v>3</v>
      </c>
      <c r="EJ74" s="3" t="e">
        <f t="shared" si="109"/>
        <v>#N/A</v>
      </c>
      <c r="EK74" s="3">
        <f t="shared" si="123"/>
        <v>0</v>
      </c>
      <c r="EL74" s="84" t="str">
        <f t="shared" si="124"/>
        <v/>
      </c>
      <c r="EM74" s="89" t="e">
        <f t="shared" si="110"/>
        <v>#N/A</v>
      </c>
      <c r="EN74" s="3">
        <f t="shared" si="125"/>
        <v>0</v>
      </c>
      <c r="EO74" s="84" t="str">
        <f t="shared" si="126"/>
        <v/>
      </c>
      <c r="EP74" s="89" t="e">
        <f t="shared" si="111"/>
        <v>#N/A</v>
      </c>
      <c r="EQ74" s="3">
        <f t="shared" si="127"/>
        <v>0</v>
      </c>
      <c r="ER74" s="84" t="str">
        <f t="shared" si="128"/>
        <v/>
      </c>
    </row>
    <row r="75" spans="1:148" ht="15.75" x14ac:dyDescent="0.25">
      <c r="A75" s="1">
        <f t="shared" si="112"/>
        <v>68</v>
      </c>
      <c r="B75" s="1">
        <v>68</v>
      </c>
      <c r="C75" s="31">
        <v>68</v>
      </c>
      <c r="D75" s="151"/>
      <c r="E75" s="152">
        <f t="shared" si="129"/>
        <v>1</v>
      </c>
      <c r="F75" s="153">
        <f t="shared" si="130"/>
        <v>57</v>
      </c>
      <c r="G75" s="154">
        <f t="shared" si="131"/>
        <v>5</v>
      </c>
      <c r="I75" s="3">
        <f t="shared" si="113"/>
        <v>0</v>
      </c>
      <c r="J75" s="3">
        <f t="shared" si="114"/>
        <v>0</v>
      </c>
      <c r="K75" s="3">
        <f t="shared" si="104"/>
        <v>0</v>
      </c>
      <c r="N75" s="144" t="str">
        <f t="shared" si="132"/>
        <v/>
      </c>
      <c r="O75" s="143"/>
      <c r="P75" s="98" t="str">
        <f t="shared" si="133"/>
        <v/>
      </c>
      <c r="Q75" s="3">
        <f t="shared" si="105"/>
        <v>7025</v>
      </c>
      <c r="R75" s="3">
        <f t="shared" ref="R75:R138" si="141">Q75-TPS</f>
        <v>7025</v>
      </c>
      <c r="S75" s="96" t="str">
        <f t="shared" si="106"/>
        <v/>
      </c>
      <c r="T75" s="97" t="str">
        <f t="shared" si="107"/>
        <v/>
      </c>
      <c r="U75" s="98" t="str">
        <f t="shared" si="108"/>
        <v/>
      </c>
      <c r="W75" s="89" t="str">
        <f t="shared" si="134"/>
        <v xml:space="preserve"> </v>
      </c>
      <c r="X75" s="3" t="str">
        <f t="shared" si="135"/>
        <v xml:space="preserve"> </v>
      </c>
      <c r="Y75" s="3" t="str">
        <f t="shared" si="136"/>
        <v xml:space="preserve"> </v>
      </c>
      <c r="Z75" s="3" t="str">
        <f t="shared" si="137"/>
        <v xml:space="preserve"> </v>
      </c>
      <c r="AA75" s="3" t="str">
        <f t="shared" si="138"/>
        <v>m.t</v>
      </c>
      <c r="AB75" s="3" t="str">
        <f t="shared" si="139"/>
        <v xml:space="preserve"> </v>
      </c>
      <c r="AC75" s="90" t="str">
        <f t="shared" si="140"/>
        <v xml:space="preserve"> </v>
      </c>
      <c r="AM75" s="89" t="str">
        <f t="shared" si="115"/>
        <v/>
      </c>
      <c r="AN75" s="89" t="str">
        <f t="shared" si="116"/>
        <v/>
      </c>
      <c r="AO75" s="3" t="str">
        <f t="shared" si="117"/>
        <v/>
      </c>
      <c r="AP75" s="3" t="str">
        <f t="shared" si="118"/>
        <v/>
      </c>
      <c r="AQ75" s="1" t="str">
        <f t="shared" si="119"/>
        <v/>
      </c>
      <c r="AR75" s="1" t="str">
        <f t="shared" si="120"/>
        <v/>
      </c>
      <c r="AS75" s="7" t="str">
        <f t="shared" si="121"/>
        <v/>
      </c>
      <c r="AT75" s="91">
        <f t="shared" si="122"/>
        <v>37.409252669039148</v>
      </c>
      <c r="AV75" s="160" t="str">
        <f t="shared" si="102"/>
        <v xml:space="preserve"> </v>
      </c>
      <c r="AW75" s="138" t="str">
        <f t="shared" si="94"/>
        <v xml:space="preserve"> </v>
      </c>
      <c r="AX75" s="138" t="str">
        <f t="shared" si="95"/>
        <v xml:space="preserve"> </v>
      </c>
      <c r="AY75" s="138" t="str">
        <f t="shared" si="96"/>
        <v xml:space="preserve"> </v>
      </c>
      <c r="AZ75" s="138" t="str">
        <f t="shared" si="97"/>
        <v xml:space="preserve"> </v>
      </c>
      <c r="BA75" s="138" t="str">
        <f t="shared" si="98"/>
        <v xml:space="preserve"> </v>
      </c>
      <c r="BB75" s="138" t="str">
        <f t="shared" si="99"/>
        <v xml:space="preserve"> </v>
      </c>
      <c r="BC75" s="138" t="str">
        <f t="shared" si="100"/>
        <v xml:space="preserve"> </v>
      </c>
      <c r="BD75" s="138" t="str">
        <f t="shared" si="103"/>
        <v xml:space="preserve"> </v>
      </c>
      <c r="BE75" s="161" t="str">
        <f t="shared" si="101"/>
        <v xml:space="preserve"> </v>
      </c>
      <c r="BF75" s="129"/>
      <c r="BG75" s="123" t="s">
        <v>120</v>
      </c>
      <c r="BH75" s="124" t="s">
        <v>120</v>
      </c>
      <c r="BI75" s="124" t="s">
        <v>120</v>
      </c>
      <c r="BJ75" s="124" t="s">
        <v>120</v>
      </c>
      <c r="BK75" s="124" t="s">
        <v>120</v>
      </c>
      <c r="BL75" s="124" t="s">
        <v>120</v>
      </c>
      <c r="BM75" s="124" t="s">
        <v>120</v>
      </c>
      <c r="BN75" s="124" t="s">
        <v>120</v>
      </c>
      <c r="BO75" s="124" t="s">
        <v>120</v>
      </c>
      <c r="BP75" s="124" t="s">
        <v>120</v>
      </c>
      <c r="BQ75" s="125"/>
      <c r="BR75" s="124" t="s">
        <v>122</v>
      </c>
      <c r="BS75" s="124" t="s">
        <v>122</v>
      </c>
      <c r="BT75" s="124" t="s">
        <v>122</v>
      </c>
      <c r="BU75" s="124" t="s">
        <v>122</v>
      </c>
      <c r="BV75" s="124" t="s">
        <v>122</v>
      </c>
      <c r="BW75" s="124" t="s">
        <v>122</v>
      </c>
      <c r="BX75" s="124" t="s">
        <v>122</v>
      </c>
      <c r="BY75" s="124" t="s">
        <v>122</v>
      </c>
      <c r="BZ75" s="124" t="s">
        <v>122</v>
      </c>
      <c r="CA75" s="124" t="s">
        <v>122</v>
      </c>
      <c r="CC75" s="124" t="s">
        <v>121</v>
      </c>
      <c r="CD75" s="124" t="s">
        <v>121</v>
      </c>
      <c r="CE75" s="124" t="s">
        <v>121</v>
      </c>
      <c r="CF75" s="124" t="s">
        <v>121</v>
      </c>
      <c r="CG75" s="124" t="s">
        <v>121</v>
      </c>
      <c r="CH75" s="124" t="s">
        <v>121</v>
      </c>
      <c r="CI75" s="124" t="s">
        <v>121</v>
      </c>
      <c r="CJ75" s="124" t="s">
        <v>121</v>
      </c>
      <c r="CK75" s="124" t="s">
        <v>121</v>
      </c>
      <c r="CL75" s="124" t="s">
        <v>121</v>
      </c>
      <c r="CN75" s="126" t="str">
        <f>IF(COUNTIF(Emargement!$M$8:$M$207,CY75),CY75," ")</f>
        <v xml:space="preserve"> </v>
      </c>
      <c r="CO75" s="126" t="str">
        <f>IF(COUNTIF(Emargement!$M$8:$M$207,CZ75),CZ75," ")</f>
        <v xml:space="preserve"> </v>
      </c>
      <c r="CP75" s="126" t="str">
        <f>IF(COUNTIF(Emargement!$M$8:$M$207,DA75),DA75," ")</f>
        <v xml:space="preserve"> </v>
      </c>
      <c r="CQ75" s="126" t="str">
        <f>IF(COUNTIF(Emargement!$M$8:$M$207,DB75),DB75," ")</f>
        <v xml:space="preserve"> </v>
      </c>
      <c r="CR75" s="126" t="str">
        <f>IF(COUNTIF(Emargement!$M$8:$M$207,DC75),DC75," ")</f>
        <v xml:space="preserve"> </v>
      </c>
      <c r="CS75" s="126" t="str">
        <f>IF(COUNTIF(Emargement!$M$8:$M$207,DD75),DD75," ")</f>
        <v xml:space="preserve"> </v>
      </c>
      <c r="CT75" s="126" t="str">
        <f>IF(COUNTIF(Emargement!$M$8:$M$207,DE75),DE75," ")</f>
        <v xml:space="preserve"> </v>
      </c>
      <c r="CU75" s="126" t="str">
        <f>IF(COUNTIF(Emargement!$M$8:$M$207,DF75),DF75," ")</f>
        <v xml:space="preserve"> </v>
      </c>
      <c r="CV75" s="126" t="str">
        <f>IF(COUNTIF(Emargement!$M$8:$M$207,DG75),DG75," ")</f>
        <v xml:space="preserve"> </v>
      </c>
      <c r="CW75" s="126" t="str">
        <f>IF(COUNTIF(Emargement!$M$8:$M$207,DH75),DH75," ")</f>
        <v xml:space="preserve"> </v>
      </c>
      <c r="CY75" s="3">
        <v>81</v>
      </c>
      <c r="CZ75" s="3">
        <v>82</v>
      </c>
      <c r="DA75" s="3">
        <v>83</v>
      </c>
      <c r="DB75" s="3">
        <v>84</v>
      </c>
      <c r="DC75" s="3">
        <v>85</v>
      </c>
      <c r="DD75" s="3">
        <v>86</v>
      </c>
      <c r="DE75" s="3">
        <v>87</v>
      </c>
      <c r="DF75" s="3">
        <v>88</v>
      </c>
      <c r="DG75" s="3">
        <v>89</v>
      </c>
      <c r="DH75" s="3">
        <v>90</v>
      </c>
      <c r="DJ75" s="224" t="s">
        <v>120</v>
      </c>
      <c r="DK75" s="137" t="s">
        <v>130</v>
      </c>
      <c r="DM75" s="145"/>
      <c r="DN75" s="146"/>
      <c r="DO75" s="145"/>
      <c r="DP75" s="146"/>
      <c r="DQ75" s="145"/>
      <c r="DR75" s="58"/>
      <c r="DS75" s="58"/>
      <c r="DT75" s="145"/>
      <c r="DU75" s="3">
        <v>2</v>
      </c>
      <c r="DX75" s="79"/>
      <c r="DY75" s="82"/>
      <c r="DZ75" s="80"/>
      <c r="EA75" s="82"/>
      <c r="EB75" s="81"/>
      <c r="EC75" s="81"/>
      <c r="ED75" s="83"/>
      <c r="EE75" s="80"/>
      <c r="EG75" s="84"/>
      <c r="EH75" s="3">
        <v>3</v>
      </c>
      <c r="EJ75" s="3" t="e">
        <f t="shared" si="109"/>
        <v>#N/A</v>
      </c>
      <c r="EK75" s="3">
        <f t="shared" si="123"/>
        <v>0</v>
      </c>
      <c r="EL75" s="84" t="str">
        <f t="shared" si="124"/>
        <v/>
      </c>
      <c r="EM75" s="89" t="e">
        <f t="shared" si="110"/>
        <v>#N/A</v>
      </c>
      <c r="EN75" s="3">
        <f t="shared" si="125"/>
        <v>0</v>
      </c>
      <c r="EO75" s="84" t="str">
        <f t="shared" si="126"/>
        <v/>
      </c>
      <c r="EP75" s="89" t="e">
        <f t="shared" si="111"/>
        <v>#N/A</v>
      </c>
      <c r="EQ75" s="3">
        <f t="shared" si="127"/>
        <v>0</v>
      </c>
      <c r="ER75" s="84" t="str">
        <f t="shared" si="128"/>
        <v/>
      </c>
    </row>
    <row r="76" spans="1:148" ht="15.75" x14ac:dyDescent="0.25">
      <c r="A76" s="1">
        <f t="shared" si="112"/>
        <v>69</v>
      </c>
      <c r="B76" s="1">
        <v>69</v>
      </c>
      <c r="C76" s="31">
        <v>69</v>
      </c>
      <c r="D76" s="151"/>
      <c r="E76" s="152">
        <f t="shared" si="129"/>
        <v>1</v>
      </c>
      <c r="F76" s="153">
        <f t="shared" si="130"/>
        <v>57</v>
      </c>
      <c r="G76" s="154">
        <f t="shared" si="131"/>
        <v>5</v>
      </c>
      <c r="I76" s="3">
        <f t="shared" si="113"/>
        <v>0</v>
      </c>
      <c r="J76" s="3">
        <f t="shared" si="114"/>
        <v>0</v>
      </c>
      <c r="K76" s="3">
        <f t="shared" si="104"/>
        <v>0</v>
      </c>
      <c r="N76" s="144" t="str">
        <f t="shared" si="132"/>
        <v/>
      </c>
      <c r="O76" s="143"/>
      <c r="P76" s="98" t="str">
        <f t="shared" si="133"/>
        <v/>
      </c>
      <c r="Q76" s="3">
        <f t="shared" si="105"/>
        <v>7025</v>
      </c>
      <c r="R76" s="3">
        <f t="shared" si="141"/>
        <v>7025</v>
      </c>
      <c r="S76" s="96" t="str">
        <f t="shared" si="106"/>
        <v/>
      </c>
      <c r="T76" s="97" t="str">
        <f t="shared" si="107"/>
        <v/>
      </c>
      <c r="U76" s="98" t="str">
        <f t="shared" si="108"/>
        <v/>
      </c>
      <c r="W76" s="89" t="str">
        <f t="shared" si="134"/>
        <v xml:space="preserve"> </v>
      </c>
      <c r="X76" s="3" t="str">
        <f t="shared" si="135"/>
        <v xml:space="preserve"> </v>
      </c>
      <c r="Y76" s="3" t="str">
        <f t="shared" si="136"/>
        <v xml:space="preserve"> </v>
      </c>
      <c r="Z76" s="3" t="str">
        <f t="shared" si="137"/>
        <v xml:space="preserve"> </v>
      </c>
      <c r="AA76" s="3" t="str">
        <f t="shared" si="138"/>
        <v>m.t</v>
      </c>
      <c r="AB76" s="3" t="str">
        <f t="shared" si="139"/>
        <v xml:space="preserve"> </v>
      </c>
      <c r="AC76" s="90" t="str">
        <f t="shared" si="140"/>
        <v xml:space="preserve"> </v>
      </c>
      <c r="AM76" s="89" t="str">
        <f t="shared" si="115"/>
        <v/>
      </c>
      <c r="AN76" s="89" t="str">
        <f t="shared" si="116"/>
        <v/>
      </c>
      <c r="AO76" s="3" t="str">
        <f t="shared" si="117"/>
        <v/>
      </c>
      <c r="AP76" s="3" t="str">
        <f t="shared" si="118"/>
        <v/>
      </c>
      <c r="AQ76" s="1" t="str">
        <f t="shared" si="119"/>
        <v/>
      </c>
      <c r="AR76" s="1" t="str">
        <f t="shared" si="120"/>
        <v/>
      </c>
      <c r="AS76" s="7" t="str">
        <f t="shared" si="121"/>
        <v/>
      </c>
      <c r="AT76" s="91">
        <f t="shared" si="122"/>
        <v>37.409252669039148</v>
      </c>
      <c r="AV76" s="160" t="str">
        <f t="shared" si="102"/>
        <v xml:space="preserve"> </v>
      </c>
      <c r="AW76" s="138" t="str">
        <f t="shared" si="94"/>
        <v xml:space="preserve"> </v>
      </c>
      <c r="AX76" s="138" t="str">
        <f t="shared" si="95"/>
        <v xml:space="preserve"> </v>
      </c>
      <c r="AY76" s="138" t="str">
        <f t="shared" si="96"/>
        <v xml:space="preserve"> </v>
      </c>
      <c r="AZ76" s="138" t="str">
        <f t="shared" si="97"/>
        <v xml:space="preserve"> </v>
      </c>
      <c r="BA76" s="138" t="str">
        <f t="shared" si="98"/>
        <v xml:space="preserve"> </v>
      </c>
      <c r="BB76" s="138" t="str">
        <f t="shared" si="99"/>
        <v xml:space="preserve"> </v>
      </c>
      <c r="BC76" s="138" t="str">
        <f t="shared" si="100"/>
        <v xml:space="preserve"> </v>
      </c>
      <c r="BD76" s="138" t="str">
        <f t="shared" si="103"/>
        <v xml:space="preserve"> </v>
      </c>
      <c r="BE76" s="161" t="str">
        <f t="shared" si="101"/>
        <v xml:space="preserve"> </v>
      </c>
      <c r="BF76" s="129"/>
      <c r="BG76" s="123" t="s">
        <v>120</v>
      </c>
      <c r="BH76" s="124" t="s">
        <v>120</v>
      </c>
      <c r="BI76" s="124" t="s">
        <v>120</v>
      </c>
      <c r="BJ76" s="124" t="s">
        <v>120</v>
      </c>
      <c r="BK76" s="124" t="s">
        <v>120</v>
      </c>
      <c r="BL76" s="124" t="s">
        <v>120</v>
      </c>
      <c r="BM76" s="124" t="s">
        <v>120</v>
      </c>
      <c r="BN76" s="124" t="s">
        <v>120</v>
      </c>
      <c r="BO76" s="124" t="s">
        <v>120</v>
      </c>
      <c r="BP76" s="124" t="s">
        <v>120</v>
      </c>
      <c r="BQ76" s="125"/>
      <c r="BR76" s="124" t="s">
        <v>122</v>
      </c>
      <c r="BS76" s="124" t="s">
        <v>122</v>
      </c>
      <c r="BT76" s="124" t="s">
        <v>122</v>
      </c>
      <c r="BU76" s="124" t="s">
        <v>122</v>
      </c>
      <c r="BV76" s="124" t="s">
        <v>122</v>
      </c>
      <c r="BW76" s="124" t="s">
        <v>122</v>
      </c>
      <c r="BX76" s="124" t="s">
        <v>122</v>
      </c>
      <c r="BY76" s="124" t="s">
        <v>122</v>
      </c>
      <c r="BZ76" s="124" t="s">
        <v>122</v>
      </c>
      <c r="CA76" s="124" t="s">
        <v>122</v>
      </c>
      <c r="CC76" s="124" t="s">
        <v>121</v>
      </c>
      <c r="CD76" s="124" t="s">
        <v>121</v>
      </c>
      <c r="CE76" s="124" t="s">
        <v>121</v>
      </c>
      <c r="CF76" s="124" t="s">
        <v>121</v>
      </c>
      <c r="CG76" s="124" t="s">
        <v>121</v>
      </c>
      <c r="CH76" s="124" t="s">
        <v>121</v>
      </c>
      <c r="CI76" s="124" t="s">
        <v>121</v>
      </c>
      <c r="CJ76" s="124" t="s">
        <v>121</v>
      </c>
      <c r="CK76" s="124" t="s">
        <v>121</v>
      </c>
      <c r="CL76" s="124" t="s">
        <v>121</v>
      </c>
      <c r="CN76" s="126" t="str">
        <f>IF(COUNTIF(Emargement!$M$8:$M$207,CY76),CY76," ")</f>
        <v xml:space="preserve"> </v>
      </c>
      <c r="CO76" s="126" t="str">
        <f>IF(COUNTIF(Emargement!$M$8:$M$207,CZ76),CZ76," ")</f>
        <v xml:space="preserve"> </v>
      </c>
      <c r="CP76" s="126" t="str">
        <f>IF(COUNTIF(Emargement!$M$8:$M$207,DA76),DA76," ")</f>
        <v xml:space="preserve"> </v>
      </c>
      <c r="CQ76" s="126" t="str">
        <f>IF(COUNTIF(Emargement!$M$8:$M$207,DB76),DB76," ")</f>
        <v xml:space="preserve"> </v>
      </c>
      <c r="CR76" s="126" t="str">
        <f>IF(COUNTIF(Emargement!$M$8:$M$207,DC76),DC76," ")</f>
        <v xml:space="preserve"> </v>
      </c>
      <c r="CS76" s="126" t="str">
        <f>IF(COUNTIF(Emargement!$M$8:$M$207,DD76),DD76," ")</f>
        <v xml:space="preserve"> </v>
      </c>
      <c r="CT76" s="126" t="str">
        <f>IF(COUNTIF(Emargement!$M$8:$M$207,DE76),DE76," ")</f>
        <v xml:space="preserve"> </v>
      </c>
      <c r="CU76" s="126" t="str">
        <f>IF(COUNTIF(Emargement!$M$8:$M$207,DF76),DF76," ")</f>
        <v xml:space="preserve"> </v>
      </c>
      <c r="CV76" s="126" t="str">
        <f>IF(COUNTIF(Emargement!$M$8:$M$207,DG76),DG76," ")</f>
        <v xml:space="preserve"> </v>
      </c>
      <c r="CW76" s="126" t="str">
        <f>IF(COUNTIF(Emargement!$M$8:$M$207,DH76),DH76," ")</f>
        <v xml:space="preserve"> </v>
      </c>
      <c r="CY76" s="3">
        <v>91</v>
      </c>
      <c r="CZ76" s="3">
        <v>92</v>
      </c>
      <c r="DA76" s="3">
        <v>93</v>
      </c>
      <c r="DB76" s="3">
        <v>94</v>
      </c>
      <c r="DC76" s="3">
        <v>95</v>
      </c>
      <c r="DD76" s="3">
        <v>96</v>
      </c>
      <c r="DE76" s="3">
        <v>97</v>
      </c>
      <c r="DF76" s="3">
        <v>98</v>
      </c>
      <c r="DG76" s="3">
        <v>99</v>
      </c>
      <c r="DH76" s="3">
        <v>100</v>
      </c>
      <c r="DJ76" s="225" t="s">
        <v>124</v>
      </c>
      <c r="DK76" s="137" t="s">
        <v>131</v>
      </c>
      <c r="DM76" s="145"/>
      <c r="DN76" s="146"/>
      <c r="DO76" s="145"/>
      <c r="DP76" s="146"/>
      <c r="DQ76" s="145"/>
      <c r="DR76" s="58"/>
      <c r="DS76" s="58"/>
      <c r="DT76" s="145"/>
      <c r="DU76" s="3">
        <v>2</v>
      </c>
      <c r="DX76" s="79"/>
      <c r="DY76" s="82"/>
      <c r="DZ76" s="80"/>
      <c r="EA76" s="82"/>
      <c r="EB76" s="81"/>
      <c r="EC76" s="81"/>
      <c r="ED76" s="83"/>
      <c r="EE76" s="80"/>
      <c r="EG76" s="84"/>
      <c r="EH76" s="3">
        <v>3</v>
      </c>
      <c r="EJ76" s="3" t="e">
        <f t="shared" si="109"/>
        <v>#N/A</v>
      </c>
      <c r="EK76" s="3">
        <f t="shared" si="123"/>
        <v>0</v>
      </c>
      <c r="EL76" s="84" t="str">
        <f t="shared" si="124"/>
        <v/>
      </c>
      <c r="EM76" s="89" t="e">
        <f t="shared" si="110"/>
        <v>#N/A</v>
      </c>
      <c r="EN76" s="3">
        <f t="shared" si="125"/>
        <v>0</v>
      </c>
      <c r="EO76" s="84" t="str">
        <f t="shared" si="126"/>
        <v/>
      </c>
      <c r="EP76" s="89" t="e">
        <f t="shared" si="111"/>
        <v>#N/A</v>
      </c>
      <c r="EQ76" s="3">
        <f t="shared" si="127"/>
        <v>0</v>
      </c>
      <c r="ER76" s="84" t="str">
        <f t="shared" si="128"/>
        <v/>
      </c>
    </row>
    <row r="77" spans="1:148" ht="15.75" x14ac:dyDescent="0.25">
      <c r="A77" s="1">
        <f t="shared" si="112"/>
        <v>70</v>
      </c>
      <c r="B77" s="1">
        <v>70</v>
      </c>
      <c r="C77" s="31">
        <v>70</v>
      </c>
      <c r="D77" s="151"/>
      <c r="E77" s="152">
        <f t="shared" si="129"/>
        <v>1</v>
      </c>
      <c r="F77" s="153">
        <f t="shared" si="130"/>
        <v>57</v>
      </c>
      <c r="G77" s="154">
        <f t="shared" si="131"/>
        <v>5</v>
      </c>
      <c r="I77" s="3">
        <f t="shared" si="113"/>
        <v>0</v>
      </c>
      <c r="J77" s="3">
        <f t="shared" si="114"/>
        <v>0</v>
      </c>
      <c r="K77" s="3">
        <f t="shared" si="104"/>
        <v>0</v>
      </c>
      <c r="N77" s="144" t="str">
        <f t="shared" si="132"/>
        <v/>
      </c>
      <c r="O77" s="143"/>
      <c r="P77" s="98" t="str">
        <f t="shared" si="133"/>
        <v/>
      </c>
      <c r="Q77" s="3">
        <f t="shared" si="105"/>
        <v>7025</v>
      </c>
      <c r="R77" s="3">
        <f t="shared" si="141"/>
        <v>7025</v>
      </c>
      <c r="S77" s="96" t="str">
        <f t="shared" si="106"/>
        <v/>
      </c>
      <c r="T77" s="97" t="str">
        <f t="shared" si="107"/>
        <v/>
      </c>
      <c r="U77" s="98" t="str">
        <f t="shared" si="108"/>
        <v/>
      </c>
      <c r="W77" s="89" t="str">
        <f t="shared" si="134"/>
        <v xml:space="preserve"> </v>
      </c>
      <c r="X77" s="3" t="str">
        <f t="shared" si="135"/>
        <v xml:space="preserve"> </v>
      </c>
      <c r="Y77" s="3" t="str">
        <f t="shared" si="136"/>
        <v xml:space="preserve"> </v>
      </c>
      <c r="Z77" s="3" t="str">
        <f t="shared" si="137"/>
        <v xml:space="preserve"> </v>
      </c>
      <c r="AA77" s="3" t="str">
        <f t="shared" si="138"/>
        <v>m.t</v>
      </c>
      <c r="AB77" s="3" t="str">
        <f t="shared" si="139"/>
        <v xml:space="preserve"> </v>
      </c>
      <c r="AC77" s="90" t="str">
        <f t="shared" si="140"/>
        <v xml:space="preserve"> </v>
      </c>
      <c r="AM77" s="89" t="str">
        <f t="shared" si="115"/>
        <v/>
      </c>
      <c r="AN77" s="89" t="str">
        <f t="shared" si="116"/>
        <v/>
      </c>
      <c r="AO77" s="3" t="str">
        <f t="shared" si="117"/>
        <v/>
      </c>
      <c r="AP77" s="3" t="str">
        <f t="shared" si="118"/>
        <v/>
      </c>
      <c r="AQ77" s="1" t="str">
        <f t="shared" si="119"/>
        <v/>
      </c>
      <c r="AR77" s="1" t="str">
        <f t="shared" si="120"/>
        <v/>
      </c>
      <c r="AS77" s="7" t="str">
        <f t="shared" si="121"/>
        <v/>
      </c>
      <c r="AT77" s="91">
        <f t="shared" si="122"/>
        <v>37.409252669039148</v>
      </c>
      <c r="AV77" s="160" t="str">
        <f t="shared" si="102"/>
        <v xml:space="preserve"> </v>
      </c>
      <c r="AW77" s="138" t="str">
        <f t="shared" si="94"/>
        <v xml:space="preserve"> </v>
      </c>
      <c r="AX77" s="138" t="str">
        <f t="shared" si="95"/>
        <v xml:space="preserve"> </v>
      </c>
      <c r="AY77" s="138" t="str">
        <f t="shared" si="96"/>
        <v xml:space="preserve"> </v>
      </c>
      <c r="AZ77" s="138" t="str">
        <f t="shared" si="97"/>
        <v xml:space="preserve"> </v>
      </c>
      <c r="BA77" s="138" t="str">
        <f t="shared" si="98"/>
        <v xml:space="preserve"> </v>
      </c>
      <c r="BB77" s="138" t="str">
        <f t="shared" si="99"/>
        <v xml:space="preserve"> </v>
      </c>
      <c r="BC77" s="138" t="str">
        <f t="shared" si="100"/>
        <v xml:space="preserve"> </v>
      </c>
      <c r="BD77" s="138" t="str">
        <f t="shared" si="103"/>
        <v xml:space="preserve"> </v>
      </c>
      <c r="BE77" s="161" t="str">
        <f t="shared" si="101"/>
        <v xml:space="preserve"> </v>
      </c>
      <c r="BF77" s="129"/>
      <c r="BG77" s="123" t="s">
        <v>120</v>
      </c>
      <c r="BH77" s="124" t="s">
        <v>120</v>
      </c>
      <c r="BI77" s="124" t="s">
        <v>120</v>
      </c>
      <c r="BJ77" s="124" t="s">
        <v>120</v>
      </c>
      <c r="BK77" s="124" t="s">
        <v>120</v>
      </c>
      <c r="BL77" s="124" t="s">
        <v>120</v>
      </c>
      <c r="BM77" s="124" t="s">
        <v>120</v>
      </c>
      <c r="BN77" s="124" t="s">
        <v>120</v>
      </c>
      <c r="BO77" s="124" t="s">
        <v>120</v>
      </c>
      <c r="BP77" s="124" t="s">
        <v>120</v>
      </c>
      <c r="BQ77" s="125"/>
      <c r="BR77" s="124" t="s">
        <v>122</v>
      </c>
      <c r="BS77" s="124" t="s">
        <v>122</v>
      </c>
      <c r="BT77" s="124" t="s">
        <v>122</v>
      </c>
      <c r="BU77" s="124" t="s">
        <v>122</v>
      </c>
      <c r="BV77" s="124" t="s">
        <v>122</v>
      </c>
      <c r="BW77" s="124" t="s">
        <v>122</v>
      </c>
      <c r="BX77" s="124" t="s">
        <v>122</v>
      </c>
      <c r="BY77" s="124" t="s">
        <v>122</v>
      </c>
      <c r="BZ77" s="124" t="s">
        <v>122</v>
      </c>
      <c r="CA77" s="124" t="s">
        <v>122</v>
      </c>
      <c r="CC77" s="124" t="s">
        <v>121</v>
      </c>
      <c r="CD77" s="124" t="s">
        <v>121</v>
      </c>
      <c r="CE77" s="124" t="s">
        <v>121</v>
      </c>
      <c r="CF77" s="124" t="s">
        <v>121</v>
      </c>
      <c r="CG77" s="124" t="s">
        <v>121</v>
      </c>
      <c r="CH77" s="124" t="s">
        <v>121</v>
      </c>
      <c r="CI77" s="124" t="s">
        <v>121</v>
      </c>
      <c r="CJ77" s="124" t="s">
        <v>121</v>
      </c>
      <c r="CK77" s="124" t="s">
        <v>121</v>
      </c>
      <c r="CL77" s="124" t="s">
        <v>121</v>
      </c>
      <c r="CN77" s="126" t="str">
        <f>IF(COUNTIF(Emargement!$M$8:$M$207,CY77),CY77," ")</f>
        <v xml:space="preserve"> </v>
      </c>
      <c r="CO77" s="126" t="str">
        <f>IF(COUNTIF(Emargement!$M$8:$M$207,CZ77),CZ77," ")</f>
        <v xml:space="preserve"> </v>
      </c>
      <c r="CP77" s="126" t="str">
        <f>IF(COUNTIF(Emargement!$M$8:$M$207,DA77),DA77," ")</f>
        <v xml:space="preserve"> </v>
      </c>
      <c r="CQ77" s="126" t="str">
        <f>IF(COUNTIF(Emargement!$M$8:$M$207,DB77),DB77," ")</f>
        <v xml:space="preserve"> </v>
      </c>
      <c r="CR77" s="126" t="str">
        <f>IF(COUNTIF(Emargement!$M$8:$M$207,DC77),DC77," ")</f>
        <v xml:space="preserve"> </v>
      </c>
      <c r="CS77" s="126" t="str">
        <f>IF(COUNTIF(Emargement!$M$8:$M$207,DD77),DD77," ")</f>
        <v xml:space="preserve"> </v>
      </c>
      <c r="CT77" s="126" t="str">
        <f>IF(COUNTIF(Emargement!$M$8:$M$207,DE77),DE77," ")</f>
        <v xml:space="preserve"> </v>
      </c>
      <c r="CU77" s="126" t="str">
        <f>IF(COUNTIF(Emargement!$M$8:$M$207,DF77),DF77," ")</f>
        <v xml:space="preserve"> </v>
      </c>
      <c r="CV77" s="126" t="str">
        <f>IF(COUNTIF(Emargement!$M$8:$M$207,DG77),DG77," ")</f>
        <v xml:space="preserve"> </v>
      </c>
      <c r="CW77" s="126" t="str">
        <f>IF(COUNTIF(Emargement!$M$8:$M$207,DH77),DH77," ")</f>
        <v xml:space="preserve"> </v>
      </c>
      <c r="CY77" s="3">
        <v>101</v>
      </c>
      <c r="CZ77" s="3">
        <v>102</v>
      </c>
      <c r="DA77" s="3">
        <v>103</v>
      </c>
      <c r="DB77" s="3">
        <v>104</v>
      </c>
      <c r="DC77" s="3">
        <v>105</v>
      </c>
      <c r="DD77" s="3">
        <v>106</v>
      </c>
      <c r="DE77" s="3">
        <v>107</v>
      </c>
      <c r="DF77" s="3">
        <v>108</v>
      </c>
      <c r="DG77" s="3">
        <v>109</v>
      </c>
      <c r="DH77" s="3">
        <v>110</v>
      </c>
      <c r="DJ77" s="226" t="s">
        <v>121</v>
      </c>
      <c r="DK77" s="137" t="s">
        <v>132</v>
      </c>
      <c r="DM77" s="145"/>
      <c r="DN77" s="146"/>
      <c r="DO77" s="145"/>
      <c r="DP77" s="146"/>
      <c r="DQ77" s="145"/>
      <c r="DR77" s="58"/>
      <c r="DS77" s="58"/>
      <c r="DT77" s="145"/>
      <c r="DU77" s="3">
        <v>2</v>
      </c>
      <c r="DX77" s="79"/>
      <c r="DY77" s="82"/>
      <c r="DZ77" s="80"/>
      <c r="EA77" s="82"/>
      <c r="EB77" s="81"/>
      <c r="EC77" s="81"/>
      <c r="ED77" s="83"/>
      <c r="EE77" s="80"/>
      <c r="EG77" s="84"/>
      <c r="EH77" s="3">
        <v>3</v>
      </c>
      <c r="EJ77" s="3" t="e">
        <f t="shared" si="109"/>
        <v>#N/A</v>
      </c>
      <c r="EK77" s="3">
        <f t="shared" si="123"/>
        <v>0</v>
      </c>
      <c r="EL77" s="84" t="str">
        <f t="shared" si="124"/>
        <v/>
      </c>
      <c r="EM77" s="89" t="e">
        <f t="shared" si="110"/>
        <v>#N/A</v>
      </c>
      <c r="EN77" s="3">
        <f t="shared" si="125"/>
        <v>0</v>
      </c>
      <c r="EO77" s="84" t="str">
        <f t="shared" si="126"/>
        <v/>
      </c>
      <c r="EP77" s="89" t="e">
        <f t="shared" si="111"/>
        <v>#N/A</v>
      </c>
      <c r="EQ77" s="3">
        <f t="shared" si="127"/>
        <v>0</v>
      </c>
      <c r="ER77" s="84" t="str">
        <f t="shared" si="128"/>
        <v/>
      </c>
    </row>
    <row r="78" spans="1:148" ht="15.75" x14ac:dyDescent="0.25">
      <c r="A78" s="1">
        <f t="shared" si="112"/>
        <v>71</v>
      </c>
      <c r="B78" s="1">
        <v>71</v>
      </c>
      <c r="C78" s="31">
        <v>71</v>
      </c>
      <c r="D78" s="151"/>
      <c r="E78" s="152">
        <f t="shared" si="129"/>
        <v>1</v>
      </c>
      <c r="F78" s="153">
        <f t="shared" si="130"/>
        <v>57</v>
      </c>
      <c r="G78" s="154">
        <f t="shared" si="131"/>
        <v>5</v>
      </c>
      <c r="I78" s="3">
        <f t="shared" si="113"/>
        <v>0</v>
      </c>
      <c r="J78" s="3">
        <f t="shared" si="114"/>
        <v>0</v>
      </c>
      <c r="K78" s="3">
        <f t="shared" si="104"/>
        <v>0</v>
      </c>
      <c r="N78" s="144" t="str">
        <f t="shared" si="132"/>
        <v/>
      </c>
      <c r="O78" s="143"/>
      <c r="P78" s="98" t="str">
        <f t="shared" si="133"/>
        <v/>
      </c>
      <c r="Q78" s="3">
        <f t="shared" si="105"/>
        <v>7025</v>
      </c>
      <c r="R78" s="3">
        <f t="shared" si="141"/>
        <v>7025</v>
      </c>
      <c r="S78" s="96" t="str">
        <f t="shared" si="106"/>
        <v/>
      </c>
      <c r="T78" s="97" t="str">
        <f t="shared" si="107"/>
        <v/>
      </c>
      <c r="U78" s="98" t="str">
        <f t="shared" si="108"/>
        <v/>
      </c>
      <c r="W78" s="89" t="str">
        <f t="shared" si="134"/>
        <v xml:space="preserve"> </v>
      </c>
      <c r="X78" s="3" t="str">
        <f t="shared" si="135"/>
        <v xml:space="preserve"> </v>
      </c>
      <c r="Y78" s="3" t="str">
        <f t="shared" si="136"/>
        <v xml:space="preserve"> </v>
      </c>
      <c r="Z78" s="3" t="str">
        <f t="shared" si="137"/>
        <v xml:space="preserve"> </v>
      </c>
      <c r="AA78" s="3" t="str">
        <f t="shared" si="138"/>
        <v>m.t</v>
      </c>
      <c r="AB78" s="3" t="str">
        <f t="shared" si="139"/>
        <v xml:space="preserve"> </v>
      </c>
      <c r="AC78" s="90" t="str">
        <f t="shared" si="140"/>
        <v xml:space="preserve"> </v>
      </c>
      <c r="AM78" s="89" t="str">
        <f t="shared" si="115"/>
        <v/>
      </c>
      <c r="AN78" s="89" t="str">
        <f t="shared" si="116"/>
        <v/>
      </c>
      <c r="AO78" s="3" t="str">
        <f t="shared" si="117"/>
        <v/>
      </c>
      <c r="AP78" s="3" t="str">
        <f t="shared" si="118"/>
        <v/>
      </c>
      <c r="AQ78" s="1" t="str">
        <f t="shared" si="119"/>
        <v/>
      </c>
      <c r="AR78" s="1" t="str">
        <f t="shared" si="120"/>
        <v/>
      </c>
      <c r="AS78" s="7" t="str">
        <f t="shared" si="121"/>
        <v/>
      </c>
      <c r="AT78" s="91">
        <f t="shared" si="122"/>
        <v>37.409252669039148</v>
      </c>
      <c r="AV78" s="160" t="str">
        <f t="shared" si="102"/>
        <v xml:space="preserve"> </v>
      </c>
      <c r="AW78" s="138" t="str">
        <f t="shared" si="94"/>
        <v xml:space="preserve"> </v>
      </c>
      <c r="AX78" s="138" t="str">
        <f t="shared" si="95"/>
        <v xml:space="preserve"> </v>
      </c>
      <c r="AY78" s="138" t="str">
        <f t="shared" si="96"/>
        <v xml:space="preserve"> </v>
      </c>
      <c r="AZ78" s="138" t="str">
        <f t="shared" si="97"/>
        <v xml:space="preserve"> </v>
      </c>
      <c r="BA78" s="138" t="str">
        <f t="shared" si="98"/>
        <v xml:space="preserve"> </v>
      </c>
      <c r="BB78" s="138" t="str">
        <f t="shared" si="99"/>
        <v xml:space="preserve"> </v>
      </c>
      <c r="BC78" s="138" t="str">
        <f t="shared" si="100"/>
        <v xml:space="preserve"> </v>
      </c>
      <c r="BD78" s="138" t="str">
        <f t="shared" si="103"/>
        <v xml:space="preserve"> </v>
      </c>
      <c r="BE78" s="161" t="str">
        <f t="shared" si="101"/>
        <v xml:space="preserve"> </v>
      </c>
      <c r="BF78" s="129"/>
      <c r="BG78" s="123" t="s">
        <v>120</v>
      </c>
      <c r="BH78" s="124" t="s">
        <v>120</v>
      </c>
      <c r="BI78" s="124" t="s">
        <v>120</v>
      </c>
      <c r="BJ78" s="124" t="s">
        <v>120</v>
      </c>
      <c r="BK78" s="124" t="s">
        <v>120</v>
      </c>
      <c r="BL78" s="124" t="s">
        <v>120</v>
      </c>
      <c r="BM78" s="124" t="s">
        <v>120</v>
      </c>
      <c r="BN78" s="124" t="s">
        <v>120</v>
      </c>
      <c r="BO78" s="124" t="s">
        <v>120</v>
      </c>
      <c r="BP78" s="124" t="s">
        <v>120</v>
      </c>
      <c r="BQ78" s="125"/>
      <c r="BR78" s="124" t="s">
        <v>122</v>
      </c>
      <c r="BS78" s="124" t="s">
        <v>122</v>
      </c>
      <c r="BT78" s="124" t="s">
        <v>122</v>
      </c>
      <c r="BU78" s="124" t="s">
        <v>122</v>
      </c>
      <c r="BV78" s="124" t="s">
        <v>122</v>
      </c>
      <c r="BW78" s="124" t="s">
        <v>122</v>
      </c>
      <c r="BX78" s="124" t="s">
        <v>122</v>
      </c>
      <c r="BY78" s="124" t="s">
        <v>122</v>
      </c>
      <c r="BZ78" s="124" t="s">
        <v>122</v>
      </c>
      <c r="CA78" s="124" t="s">
        <v>122</v>
      </c>
      <c r="CC78" s="124" t="s">
        <v>121</v>
      </c>
      <c r="CD78" s="124" t="s">
        <v>121</v>
      </c>
      <c r="CE78" s="124" t="s">
        <v>121</v>
      </c>
      <c r="CF78" s="124" t="s">
        <v>121</v>
      </c>
      <c r="CG78" s="124" t="s">
        <v>121</v>
      </c>
      <c r="CH78" s="124" t="s">
        <v>121</v>
      </c>
      <c r="CI78" s="124" t="s">
        <v>121</v>
      </c>
      <c r="CJ78" s="124" t="s">
        <v>121</v>
      </c>
      <c r="CK78" s="124" t="s">
        <v>121</v>
      </c>
      <c r="CL78" s="124" t="s">
        <v>121</v>
      </c>
      <c r="CN78" s="126" t="str">
        <f>IF(COUNTIF(Emargement!$M$8:$M$207,CY78),CY78," ")</f>
        <v xml:space="preserve"> </v>
      </c>
      <c r="CO78" s="126" t="str">
        <f>IF(COUNTIF(Emargement!$M$8:$M$207,CZ78),CZ78," ")</f>
        <v xml:space="preserve"> </v>
      </c>
      <c r="CP78" s="126" t="str">
        <f>IF(COUNTIF(Emargement!$M$8:$M$207,DA78),DA78," ")</f>
        <v xml:space="preserve"> </v>
      </c>
      <c r="CQ78" s="126" t="str">
        <f>IF(COUNTIF(Emargement!$M$8:$M$207,DB78),DB78," ")</f>
        <v xml:space="preserve"> </v>
      </c>
      <c r="CR78" s="126" t="str">
        <f>IF(COUNTIF(Emargement!$M$8:$M$207,DC78),DC78," ")</f>
        <v xml:space="preserve"> </v>
      </c>
      <c r="CS78" s="126" t="str">
        <f>IF(COUNTIF(Emargement!$M$8:$M$207,DD78),DD78," ")</f>
        <v xml:space="preserve"> </v>
      </c>
      <c r="CT78" s="126" t="str">
        <f>IF(COUNTIF(Emargement!$M$8:$M$207,DE78),DE78," ")</f>
        <v xml:space="preserve"> </v>
      </c>
      <c r="CU78" s="126" t="str">
        <f>IF(COUNTIF(Emargement!$M$8:$M$207,DF78),DF78," ")</f>
        <v xml:space="preserve"> </v>
      </c>
      <c r="CV78" s="126" t="str">
        <f>IF(COUNTIF(Emargement!$M$8:$M$207,DG78),DG78," ")</f>
        <v xml:space="preserve"> </v>
      </c>
      <c r="CW78" s="126" t="str">
        <f>IF(COUNTIF(Emargement!$M$8:$M$207,DH78),DH78," ")</f>
        <v xml:space="preserve"> </v>
      </c>
      <c r="CY78" s="3">
        <v>111</v>
      </c>
      <c r="CZ78" s="3">
        <v>112</v>
      </c>
      <c r="DA78" s="3">
        <v>113</v>
      </c>
      <c r="DB78" s="3">
        <v>114</v>
      </c>
      <c r="DC78" s="3">
        <v>115</v>
      </c>
      <c r="DD78" s="3">
        <v>116</v>
      </c>
      <c r="DE78" s="3">
        <v>117</v>
      </c>
      <c r="DF78" s="3">
        <v>118</v>
      </c>
      <c r="DG78" s="3">
        <v>119</v>
      </c>
      <c r="DH78" s="3">
        <v>120</v>
      </c>
      <c r="DJ78" s="227"/>
      <c r="DK78" s="137" t="s">
        <v>134</v>
      </c>
      <c r="DM78" s="145"/>
      <c r="DN78" s="146"/>
      <c r="DO78" s="145"/>
      <c r="DP78" s="146"/>
      <c r="DQ78" s="145"/>
      <c r="DR78" s="58"/>
      <c r="DS78" s="58"/>
      <c r="DT78" s="145"/>
      <c r="DU78" s="3">
        <v>2</v>
      </c>
      <c r="DX78" s="79"/>
      <c r="DY78" s="82"/>
      <c r="DZ78" s="80"/>
      <c r="EA78" s="82"/>
      <c r="EB78" s="81"/>
      <c r="EC78" s="81"/>
      <c r="ED78" s="83"/>
      <c r="EE78" s="80"/>
      <c r="EG78" s="84"/>
      <c r="EH78" s="3">
        <v>3</v>
      </c>
      <c r="EJ78" s="3" t="e">
        <f t="shared" si="109"/>
        <v>#N/A</v>
      </c>
      <c r="EK78" s="3">
        <f t="shared" si="123"/>
        <v>0</v>
      </c>
      <c r="EL78" s="84" t="str">
        <f t="shared" si="124"/>
        <v/>
      </c>
      <c r="EM78" s="89" t="e">
        <f t="shared" si="110"/>
        <v>#N/A</v>
      </c>
      <c r="EN78" s="3">
        <f t="shared" si="125"/>
        <v>0</v>
      </c>
      <c r="EO78" s="84" t="str">
        <f t="shared" si="126"/>
        <v/>
      </c>
      <c r="EP78" s="89" t="e">
        <f t="shared" si="111"/>
        <v>#N/A</v>
      </c>
      <c r="EQ78" s="3">
        <f t="shared" si="127"/>
        <v>0</v>
      </c>
      <c r="ER78" s="84" t="str">
        <f t="shared" si="128"/>
        <v/>
      </c>
    </row>
    <row r="79" spans="1:148" ht="15.75" x14ac:dyDescent="0.25">
      <c r="A79" s="1">
        <f t="shared" si="112"/>
        <v>72</v>
      </c>
      <c r="B79" s="1">
        <v>72</v>
      </c>
      <c r="C79" s="31">
        <v>72</v>
      </c>
      <c r="D79" s="151"/>
      <c r="E79" s="152">
        <f t="shared" si="129"/>
        <v>1</v>
      </c>
      <c r="F79" s="153">
        <f t="shared" si="130"/>
        <v>57</v>
      </c>
      <c r="G79" s="154">
        <f t="shared" si="131"/>
        <v>5</v>
      </c>
      <c r="I79" s="3">
        <f t="shared" si="113"/>
        <v>0</v>
      </c>
      <c r="J79" s="3">
        <f t="shared" si="114"/>
        <v>0</v>
      </c>
      <c r="K79" s="3">
        <f t="shared" si="104"/>
        <v>0</v>
      </c>
      <c r="N79" s="144" t="str">
        <f t="shared" si="132"/>
        <v/>
      </c>
      <c r="O79" s="143"/>
      <c r="P79" s="98" t="str">
        <f t="shared" si="133"/>
        <v/>
      </c>
      <c r="Q79" s="3">
        <f t="shared" si="105"/>
        <v>7025</v>
      </c>
      <c r="R79" s="3">
        <f t="shared" si="141"/>
        <v>7025</v>
      </c>
      <c r="S79" s="96" t="str">
        <f t="shared" si="106"/>
        <v/>
      </c>
      <c r="T79" s="97" t="str">
        <f t="shared" si="107"/>
        <v/>
      </c>
      <c r="U79" s="98" t="str">
        <f t="shared" si="108"/>
        <v/>
      </c>
      <c r="W79" s="89" t="str">
        <f t="shared" si="134"/>
        <v xml:space="preserve"> </v>
      </c>
      <c r="X79" s="3" t="str">
        <f t="shared" si="135"/>
        <v xml:space="preserve"> </v>
      </c>
      <c r="Y79" s="3" t="str">
        <f t="shared" si="136"/>
        <v xml:space="preserve"> </v>
      </c>
      <c r="Z79" s="3" t="str">
        <f t="shared" si="137"/>
        <v xml:space="preserve"> </v>
      </c>
      <c r="AA79" s="3" t="str">
        <f t="shared" si="138"/>
        <v>m.t</v>
      </c>
      <c r="AB79" s="3" t="str">
        <f t="shared" si="139"/>
        <v xml:space="preserve"> </v>
      </c>
      <c r="AC79" s="90" t="str">
        <f t="shared" si="140"/>
        <v xml:space="preserve"> </v>
      </c>
      <c r="AM79" s="89" t="str">
        <f t="shared" si="115"/>
        <v/>
      </c>
      <c r="AN79" s="89" t="str">
        <f t="shared" si="116"/>
        <v/>
      </c>
      <c r="AO79" s="3" t="str">
        <f t="shared" si="117"/>
        <v/>
      </c>
      <c r="AP79" s="3" t="str">
        <f t="shared" si="118"/>
        <v/>
      </c>
      <c r="AQ79" s="1" t="str">
        <f t="shared" si="119"/>
        <v/>
      </c>
      <c r="AR79" s="1" t="str">
        <f t="shared" si="120"/>
        <v/>
      </c>
      <c r="AS79" s="7" t="str">
        <f t="shared" si="121"/>
        <v/>
      </c>
      <c r="AT79" s="91">
        <f t="shared" si="122"/>
        <v>37.409252669039148</v>
      </c>
      <c r="AV79" s="160" t="str">
        <f t="shared" si="102"/>
        <v xml:space="preserve"> </v>
      </c>
      <c r="AW79" s="138" t="str">
        <f t="shared" si="94"/>
        <v xml:space="preserve"> </v>
      </c>
      <c r="AX79" s="138" t="str">
        <f t="shared" si="95"/>
        <v xml:space="preserve"> </v>
      </c>
      <c r="AY79" s="138" t="str">
        <f t="shared" si="96"/>
        <v xml:space="preserve"> </v>
      </c>
      <c r="AZ79" s="138" t="str">
        <f t="shared" si="97"/>
        <v xml:space="preserve"> </v>
      </c>
      <c r="BA79" s="138" t="str">
        <f t="shared" si="98"/>
        <v xml:space="preserve"> </v>
      </c>
      <c r="BB79" s="138" t="str">
        <f t="shared" si="99"/>
        <v xml:space="preserve"> </v>
      </c>
      <c r="BC79" s="138" t="str">
        <f t="shared" si="100"/>
        <v xml:space="preserve"> </v>
      </c>
      <c r="BD79" s="138" t="str">
        <f t="shared" si="103"/>
        <v xml:space="preserve"> </v>
      </c>
      <c r="BE79" s="161" t="str">
        <f t="shared" si="101"/>
        <v xml:space="preserve"> </v>
      </c>
      <c r="BF79" s="129"/>
      <c r="BG79" s="123" t="s">
        <v>120</v>
      </c>
      <c r="BH79" s="124" t="s">
        <v>120</v>
      </c>
      <c r="BI79" s="124" t="s">
        <v>120</v>
      </c>
      <c r="BJ79" s="124" t="s">
        <v>120</v>
      </c>
      <c r="BK79" s="124" t="s">
        <v>120</v>
      </c>
      <c r="BL79" s="124" t="s">
        <v>120</v>
      </c>
      <c r="BM79" s="124" t="s">
        <v>120</v>
      </c>
      <c r="BN79" s="124" t="s">
        <v>120</v>
      </c>
      <c r="BO79" s="124" t="s">
        <v>120</v>
      </c>
      <c r="BP79" s="124" t="s">
        <v>120</v>
      </c>
      <c r="BQ79" s="125"/>
      <c r="BR79" s="124" t="s">
        <v>122</v>
      </c>
      <c r="BS79" s="124" t="s">
        <v>122</v>
      </c>
      <c r="BT79" s="124" t="s">
        <v>122</v>
      </c>
      <c r="BU79" s="124" t="s">
        <v>122</v>
      </c>
      <c r="BV79" s="124" t="s">
        <v>122</v>
      </c>
      <c r="BW79" s="124" t="s">
        <v>122</v>
      </c>
      <c r="BX79" s="124" t="s">
        <v>122</v>
      </c>
      <c r="BY79" s="124" t="s">
        <v>122</v>
      </c>
      <c r="BZ79" s="124" t="s">
        <v>122</v>
      </c>
      <c r="CA79" s="124" t="s">
        <v>122</v>
      </c>
      <c r="CC79" s="124" t="s">
        <v>121</v>
      </c>
      <c r="CD79" s="124" t="s">
        <v>121</v>
      </c>
      <c r="CE79" s="124" t="s">
        <v>121</v>
      </c>
      <c r="CF79" s="124" t="s">
        <v>121</v>
      </c>
      <c r="CG79" s="124" t="s">
        <v>121</v>
      </c>
      <c r="CH79" s="124" t="s">
        <v>121</v>
      </c>
      <c r="CI79" s="124" t="s">
        <v>121</v>
      </c>
      <c r="CJ79" s="124" t="s">
        <v>121</v>
      </c>
      <c r="CK79" s="124" t="s">
        <v>121</v>
      </c>
      <c r="CL79" s="124" t="s">
        <v>121</v>
      </c>
      <c r="CN79" s="126" t="str">
        <f>IF(COUNTIF(Emargement!$M$8:$M$207,CY79),CY79," ")</f>
        <v xml:space="preserve"> </v>
      </c>
      <c r="CO79" s="126" t="str">
        <f>IF(COUNTIF(Emargement!$M$8:$M$207,CZ79),CZ79," ")</f>
        <v xml:space="preserve"> </v>
      </c>
      <c r="CP79" s="126" t="str">
        <f>IF(COUNTIF(Emargement!$M$8:$M$207,DA79),DA79," ")</f>
        <v xml:space="preserve"> </v>
      </c>
      <c r="CQ79" s="126" t="str">
        <f>IF(COUNTIF(Emargement!$M$8:$M$207,DB79),DB79," ")</f>
        <v xml:space="preserve"> </v>
      </c>
      <c r="CR79" s="126" t="str">
        <f>IF(COUNTIF(Emargement!$M$8:$M$207,DC79),DC79," ")</f>
        <v xml:space="preserve"> </v>
      </c>
      <c r="CS79" s="126" t="str">
        <f>IF(COUNTIF(Emargement!$M$8:$M$207,DD79),DD79," ")</f>
        <v xml:space="preserve"> </v>
      </c>
      <c r="CT79" s="126" t="str">
        <f>IF(COUNTIF(Emargement!$M$8:$M$207,DE79),DE79," ")</f>
        <v xml:space="preserve"> </v>
      </c>
      <c r="CU79" s="126" t="str">
        <f>IF(COUNTIF(Emargement!$M$8:$M$207,DF79),DF79," ")</f>
        <v xml:space="preserve"> </v>
      </c>
      <c r="CV79" s="126" t="str">
        <f>IF(COUNTIF(Emargement!$M$8:$M$207,DG79),DG79," ")</f>
        <v xml:space="preserve"> </v>
      </c>
      <c r="CW79" s="126" t="str">
        <f>IF(COUNTIF(Emargement!$M$8:$M$207,DH79),DH79," ")</f>
        <v xml:space="preserve"> </v>
      </c>
      <c r="CY79" s="3">
        <v>121</v>
      </c>
      <c r="CZ79" s="3">
        <v>122</v>
      </c>
      <c r="DA79" s="3">
        <v>123</v>
      </c>
      <c r="DB79" s="3">
        <v>124</v>
      </c>
      <c r="DC79" s="3">
        <v>125</v>
      </c>
      <c r="DD79" s="3">
        <v>126</v>
      </c>
      <c r="DE79" s="3">
        <v>127</v>
      </c>
      <c r="DF79" s="3">
        <v>128</v>
      </c>
      <c r="DG79" s="3">
        <v>129</v>
      </c>
      <c r="DH79" s="3">
        <v>130</v>
      </c>
      <c r="DK79" s="137"/>
      <c r="DM79" s="145"/>
      <c r="DN79" s="146"/>
      <c r="DO79" s="145"/>
      <c r="DP79" s="146"/>
      <c r="DQ79" s="145"/>
      <c r="DR79" s="58"/>
      <c r="DS79" s="58"/>
      <c r="DT79" s="145"/>
      <c r="DU79" s="3">
        <v>2</v>
      </c>
      <c r="DX79" s="79"/>
      <c r="DY79" s="82"/>
      <c r="DZ79" s="80"/>
      <c r="EA79" s="82"/>
      <c r="EB79" s="81"/>
      <c r="EC79" s="81"/>
      <c r="ED79" s="83"/>
      <c r="EE79" s="80"/>
      <c r="EG79" s="84"/>
      <c r="EH79" s="3">
        <v>3</v>
      </c>
      <c r="EJ79" s="3" t="e">
        <f t="shared" si="109"/>
        <v>#N/A</v>
      </c>
      <c r="EK79" s="3">
        <f t="shared" si="123"/>
        <v>0</v>
      </c>
      <c r="EL79" s="84" t="str">
        <f t="shared" si="124"/>
        <v/>
      </c>
      <c r="EM79" s="89" t="e">
        <f t="shared" si="110"/>
        <v>#N/A</v>
      </c>
      <c r="EN79" s="3">
        <f t="shared" si="125"/>
        <v>0</v>
      </c>
      <c r="EO79" s="84" t="str">
        <f t="shared" si="126"/>
        <v/>
      </c>
      <c r="EP79" s="89" t="e">
        <f t="shared" si="111"/>
        <v>#N/A</v>
      </c>
      <c r="EQ79" s="3">
        <f t="shared" si="127"/>
        <v>0</v>
      </c>
      <c r="ER79" s="84" t="str">
        <f t="shared" si="128"/>
        <v/>
      </c>
    </row>
    <row r="80" spans="1:148" ht="15.75" x14ac:dyDescent="0.25">
      <c r="A80" s="1">
        <f t="shared" si="112"/>
        <v>73</v>
      </c>
      <c r="B80" s="1">
        <v>73</v>
      </c>
      <c r="C80" s="31">
        <v>73</v>
      </c>
      <c r="D80" s="151"/>
      <c r="E80" s="152">
        <f t="shared" si="129"/>
        <v>1</v>
      </c>
      <c r="F80" s="153">
        <f t="shared" si="130"/>
        <v>57</v>
      </c>
      <c r="G80" s="154">
        <f t="shared" si="131"/>
        <v>5</v>
      </c>
      <c r="I80" s="3">
        <f t="shared" si="113"/>
        <v>0</v>
      </c>
      <c r="J80" s="3">
        <f t="shared" si="114"/>
        <v>0</v>
      </c>
      <c r="K80" s="3">
        <f t="shared" si="104"/>
        <v>0</v>
      </c>
      <c r="N80" s="144" t="str">
        <f t="shared" si="132"/>
        <v/>
      </c>
      <c r="O80" s="143"/>
      <c r="P80" s="98" t="str">
        <f t="shared" si="133"/>
        <v/>
      </c>
      <c r="Q80" s="3">
        <f t="shared" si="105"/>
        <v>7025</v>
      </c>
      <c r="R80" s="3">
        <f t="shared" si="141"/>
        <v>7025</v>
      </c>
      <c r="S80" s="96"/>
      <c r="T80" s="97" t="str">
        <f t="shared" si="107"/>
        <v/>
      </c>
      <c r="U80" s="98" t="str">
        <f t="shared" si="108"/>
        <v/>
      </c>
      <c r="W80" s="89" t="str">
        <f t="shared" si="134"/>
        <v xml:space="preserve"> </v>
      </c>
      <c r="X80" s="3" t="str">
        <f t="shared" si="135"/>
        <v xml:space="preserve"> </v>
      </c>
      <c r="Y80" s="3" t="str">
        <f t="shared" si="136"/>
        <v xml:space="preserve"> </v>
      </c>
      <c r="Z80" s="3" t="str">
        <f t="shared" si="137"/>
        <v xml:space="preserve"> </v>
      </c>
      <c r="AA80" s="3" t="str">
        <f t="shared" si="138"/>
        <v>m.t</v>
      </c>
      <c r="AB80" s="3" t="str">
        <f t="shared" si="139"/>
        <v xml:space="preserve"> </v>
      </c>
      <c r="AC80" s="90" t="str">
        <f t="shared" si="140"/>
        <v xml:space="preserve"> </v>
      </c>
      <c r="AM80" s="89" t="str">
        <f t="shared" si="115"/>
        <v/>
      </c>
      <c r="AN80" s="89" t="str">
        <f t="shared" si="116"/>
        <v/>
      </c>
      <c r="AO80" s="3" t="str">
        <f t="shared" si="117"/>
        <v/>
      </c>
      <c r="AP80" s="3" t="str">
        <f t="shared" si="118"/>
        <v/>
      </c>
      <c r="AQ80" s="1" t="str">
        <f t="shared" si="119"/>
        <v/>
      </c>
      <c r="AR80" s="1" t="str">
        <f t="shared" si="120"/>
        <v/>
      </c>
      <c r="AS80" s="7" t="str">
        <f t="shared" si="121"/>
        <v/>
      </c>
      <c r="AT80" s="91">
        <f t="shared" si="122"/>
        <v>37.409252669039148</v>
      </c>
      <c r="AV80" s="160" t="str">
        <f t="shared" si="102"/>
        <v xml:space="preserve"> </v>
      </c>
      <c r="AW80" s="138" t="str">
        <f t="shared" si="94"/>
        <v xml:space="preserve"> </v>
      </c>
      <c r="AX80" s="138" t="str">
        <f t="shared" si="95"/>
        <v xml:space="preserve"> </v>
      </c>
      <c r="AY80" s="138" t="str">
        <f t="shared" si="96"/>
        <v xml:space="preserve"> </v>
      </c>
      <c r="AZ80" s="138" t="str">
        <f t="shared" si="97"/>
        <v xml:space="preserve"> </v>
      </c>
      <c r="BA80" s="138" t="str">
        <f t="shared" si="98"/>
        <v xml:space="preserve"> </v>
      </c>
      <c r="BB80" s="138" t="str">
        <f t="shared" si="99"/>
        <v xml:space="preserve"> </v>
      </c>
      <c r="BC80" s="138" t="str">
        <f t="shared" si="100"/>
        <v xml:space="preserve"> </v>
      </c>
      <c r="BD80" s="138" t="str">
        <f t="shared" si="103"/>
        <v xml:space="preserve"> </v>
      </c>
      <c r="BE80" s="161" t="str">
        <f t="shared" si="101"/>
        <v xml:space="preserve"> </v>
      </c>
      <c r="BF80" s="129"/>
      <c r="BG80" s="123" t="s">
        <v>120</v>
      </c>
      <c r="BH80" s="124" t="s">
        <v>120</v>
      </c>
      <c r="BI80" s="124" t="s">
        <v>120</v>
      </c>
      <c r="BJ80" s="124" t="s">
        <v>120</v>
      </c>
      <c r="BK80" s="124" t="s">
        <v>120</v>
      </c>
      <c r="BL80" s="124" t="s">
        <v>120</v>
      </c>
      <c r="BM80" s="124" t="s">
        <v>120</v>
      </c>
      <c r="BN80" s="124" t="s">
        <v>120</v>
      </c>
      <c r="BO80" s="124" t="s">
        <v>120</v>
      </c>
      <c r="BP80" s="124" t="s">
        <v>120</v>
      </c>
      <c r="BQ80" s="125"/>
      <c r="BR80" s="124" t="s">
        <v>122</v>
      </c>
      <c r="BS80" s="124" t="s">
        <v>122</v>
      </c>
      <c r="BT80" s="124" t="s">
        <v>122</v>
      </c>
      <c r="BU80" s="124" t="s">
        <v>122</v>
      </c>
      <c r="BV80" s="124" t="s">
        <v>122</v>
      </c>
      <c r="BW80" s="124" t="s">
        <v>122</v>
      </c>
      <c r="BX80" s="124" t="s">
        <v>122</v>
      </c>
      <c r="BY80" s="124" t="s">
        <v>122</v>
      </c>
      <c r="BZ80" s="124" t="s">
        <v>122</v>
      </c>
      <c r="CA80" s="124" t="s">
        <v>122</v>
      </c>
      <c r="CC80" s="124" t="s">
        <v>121</v>
      </c>
      <c r="CD80" s="124" t="s">
        <v>121</v>
      </c>
      <c r="CE80" s="124" t="s">
        <v>121</v>
      </c>
      <c r="CF80" s="124" t="s">
        <v>121</v>
      </c>
      <c r="CG80" s="124" t="s">
        <v>121</v>
      </c>
      <c r="CH80" s="124" t="s">
        <v>121</v>
      </c>
      <c r="CI80" s="124" t="s">
        <v>121</v>
      </c>
      <c r="CJ80" s="124" t="s">
        <v>121</v>
      </c>
      <c r="CK80" s="124" t="s">
        <v>121</v>
      </c>
      <c r="CL80" s="124" t="s">
        <v>121</v>
      </c>
      <c r="CN80" s="126" t="str">
        <f>IF(COUNTIF(Emargement!$M$8:$M$207,CY80),CY80," ")</f>
        <v xml:space="preserve"> </v>
      </c>
      <c r="CO80" s="126" t="str">
        <f>IF(COUNTIF(Emargement!$M$8:$M$207,CZ80),CZ80," ")</f>
        <v xml:space="preserve"> </v>
      </c>
      <c r="CP80" s="126" t="str">
        <f>IF(COUNTIF(Emargement!$M$8:$M$207,DA80),DA80," ")</f>
        <v xml:space="preserve"> </v>
      </c>
      <c r="CQ80" s="126" t="str">
        <f>IF(COUNTIF(Emargement!$M$8:$M$207,DB80),DB80," ")</f>
        <v xml:space="preserve"> </v>
      </c>
      <c r="CR80" s="126" t="str">
        <f>IF(COUNTIF(Emargement!$M$8:$M$207,DC80),DC80," ")</f>
        <v xml:space="preserve"> </v>
      </c>
      <c r="CS80" s="126" t="str">
        <f>IF(COUNTIF(Emargement!$M$8:$M$207,DD80),DD80," ")</f>
        <v xml:space="preserve"> </v>
      </c>
      <c r="CT80" s="126" t="str">
        <f>IF(COUNTIF(Emargement!$M$8:$M$207,DE80),DE80," ")</f>
        <v xml:space="preserve"> </v>
      </c>
      <c r="CU80" s="126" t="str">
        <f>IF(COUNTIF(Emargement!$M$8:$M$207,DF80),DF80," ")</f>
        <v xml:space="preserve"> </v>
      </c>
      <c r="CV80" s="126" t="str">
        <f>IF(COUNTIF(Emargement!$M$8:$M$207,DG80),DG80," ")</f>
        <v xml:space="preserve"> </v>
      </c>
      <c r="CW80" s="126" t="str">
        <f>IF(COUNTIF(Emargement!$M$8:$M$207,DH80),DH80," ")</f>
        <v xml:space="preserve"> </v>
      </c>
      <c r="CY80" s="3">
        <v>131</v>
      </c>
      <c r="CZ80" s="3">
        <v>132</v>
      </c>
      <c r="DA80" s="3">
        <v>133</v>
      </c>
      <c r="DB80" s="3">
        <v>134</v>
      </c>
      <c r="DC80" s="3">
        <v>135</v>
      </c>
      <c r="DD80" s="3">
        <v>136</v>
      </c>
      <c r="DE80" s="3">
        <v>137</v>
      </c>
      <c r="DF80" s="3">
        <v>138</v>
      </c>
      <c r="DG80" s="3">
        <v>139</v>
      </c>
      <c r="DH80" s="3">
        <v>140</v>
      </c>
      <c r="DK80" s="137"/>
      <c r="DM80" s="145"/>
      <c r="DN80" s="146"/>
      <c r="DO80" s="145"/>
      <c r="DP80" s="146"/>
      <c r="DQ80" s="145"/>
      <c r="DR80" s="58"/>
      <c r="DS80" s="58"/>
      <c r="DT80" s="145"/>
      <c r="DU80" s="3">
        <v>2</v>
      </c>
      <c r="DX80" s="79"/>
      <c r="DY80" s="82"/>
      <c r="DZ80" s="80"/>
      <c r="EA80" s="82"/>
      <c r="EB80" s="81"/>
      <c r="EC80" s="81"/>
      <c r="ED80" s="83"/>
      <c r="EE80" s="80"/>
      <c r="EG80" s="84"/>
      <c r="EH80" s="3">
        <v>3</v>
      </c>
      <c r="EJ80" s="3" t="e">
        <f t="shared" si="109"/>
        <v>#N/A</v>
      </c>
      <c r="EK80" s="3">
        <f t="shared" si="123"/>
        <v>0</v>
      </c>
      <c r="EL80" s="84" t="str">
        <f t="shared" si="124"/>
        <v/>
      </c>
      <c r="EM80" s="89" t="e">
        <f t="shared" si="110"/>
        <v>#N/A</v>
      </c>
      <c r="EN80" s="3">
        <f t="shared" si="125"/>
        <v>0</v>
      </c>
      <c r="EO80" s="84" t="str">
        <f t="shared" si="126"/>
        <v/>
      </c>
      <c r="EP80" s="89" t="e">
        <f t="shared" si="111"/>
        <v>#N/A</v>
      </c>
      <c r="EQ80" s="3">
        <f t="shared" si="127"/>
        <v>0</v>
      </c>
      <c r="ER80" s="84" t="str">
        <f t="shared" si="128"/>
        <v/>
      </c>
    </row>
    <row r="81" spans="1:148" ht="15.75" x14ac:dyDescent="0.25">
      <c r="A81" s="1">
        <f t="shared" si="112"/>
        <v>74</v>
      </c>
      <c r="B81" s="1">
        <v>74</v>
      </c>
      <c r="C81" s="31">
        <v>74</v>
      </c>
      <c r="D81" s="151"/>
      <c r="E81" s="152">
        <f t="shared" si="129"/>
        <v>1</v>
      </c>
      <c r="F81" s="153">
        <f t="shared" si="130"/>
        <v>57</v>
      </c>
      <c r="G81" s="154">
        <f t="shared" si="131"/>
        <v>5</v>
      </c>
      <c r="I81" s="3">
        <f t="shared" si="113"/>
        <v>0</v>
      </c>
      <c r="J81" s="3">
        <f t="shared" si="114"/>
        <v>0</v>
      </c>
      <c r="K81" s="3">
        <f t="shared" si="104"/>
        <v>0</v>
      </c>
      <c r="N81" s="144" t="str">
        <f t="shared" si="132"/>
        <v/>
      </c>
      <c r="O81" s="143"/>
      <c r="P81" s="98" t="str">
        <f t="shared" si="133"/>
        <v/>
      </c>
      <c r="Q81" s="3">
        <f t="shared" si="105"/>
        <v>7025</v>
      </c>
      <c r="R81" s="3">
        <f t="shared" si="141"/>
        <v>7025</v>
      </c>
      <c r="S81" s="96"/>
      <c r="T81" s="97" t="str">
        <f t="shared" si="107"/>
        <v/>
      </c>
      <c r="U81" s="98" t="str">
        <f t="shared" si="108"/>
        <v/>
      </c>
      <c r="W81" s="89" t="str">
        <f t="shared" si="134"/>
        <v xml:space="preserve"> </v>
      </c>
      <c r="X81" s="3" t="str">
        <f t="shared" si="135"/>
        <v xml:space="preserve"> </v>
      </c>
      <c r="Y81" s="3" t="str">
        <f t="shared" si="136"/>
        <v xml:space="preserve"> </v>
      </c>
      <c r="Z81" s="3" t="str">
        <f t="shared" si="137"/>
        <v xml:space="preserve"> </v>
      </c>
      <c r="AA81" s="3" t="str">
        <f t="shared" si="138"/>
        <v>m.t</v>
      </c>
      <c r="AB81" s="3" t="str">
        <f t="shared" si="139"/>
        <v xml:space="preserve"> </v>
      </c>
      <c r="AC81" s="90" t="str">
        <f t="shared" si="140"/>
        <v xml:space="preserve"> </v>
      </c>
      <c r="AM81" s="89" t="str">
        <f t="shared" si="115"/>
        <v/>
      </c>
      <c r="AN81" s="89" t="str">
        <f t="shared" si="116"/>
        <v/>
      </c>
      <c r="AO81" s="3" t="str">
        <f t="shared" si="117"/>
        <v/>
      </c>
      <c r="AP81" s="3" t="str">
        <f t="shared" si="118"/>
        <v/>
      </c>
      <c r="AQ81" s="1" t="str">
        <f t="shared" si="119"/>
        <v/>
      </c>
      <c r="AR81" s="1" t="str">
        <f t="shared" si="120"/>
        <v/>
      </c>
      <c r="AS81" s="7" t="str">
        <f t="shared" si="121"/>
        <v/>
      </c>
      <c r="AT81" s="91">
        <f t="shared" si="122"/>
        <v>37.409252669039148</v>
      </c>
      <c r="AV81" s="160" t="str">
        <f t="shared" si="102"/>
        <v xml:space="preserve"> </v>
      </c>
      <c r="AW81" s="138" t="str">
        <f t="shared" si="94"/>
        <v xml:space="preserve"> </v>
      </c>
      <c r="AX81" s="138" t="str">
        <f t="shared" si="95"/>
        <v xml:space="preserve"> </v>
      </c>
      <c r="AY81" s="138" t="str">
        <f t="shared" si="96"/>
        <v xml:space="preserve"> </v>
      </c>
      <c r="AZ81" s="138" t="str">
        <f t="shared" si="97"/>
        <v xml:space="preserve"> </v>
      </c>
      <c r="BA81" s="138" t="str">
        <f t="shared" si="98"/>
        <v xml:space="preserve"> </v>
      </c>
      <c r="BB81" s="138" t="str">
        <f t="shared" si="99"/>
        <v xml:space="preserve"> </v>
      </c>
      <c r="BC81" s="138" t="str">
        <f t="shared" si="100"/>
        <v xml:space="preserve"> </v>
      </c>
      <c r="BD81" s="138" t="str">
        <f t="shared" si="103"/>
        <v xml:space="preserve"> </v>
      </c>
      <c r="BE81" s="161" t="str">
        <f t="shared" si="101"/>
        <v xml:space="preserve"> </v>
      </c>
      <c r="BF81" s="129"/>
      <c r="BG81" s="123" t="s">
        <v>120</v>
      </c>
      <c r="BH81" s="124" t="s">
        <v>120</v>
      </c>
      <c r="BI81" s="124" t="s">
        <v>120</v>
      </c>
      <c r="BJ81" s="124" t="s">
        <v>120</v>
      </c>
      <c r="BK81" s="124" t="s">
        <v>120</v>
      </c>
      <c r="BL81" s="124" t="s">
        <v>120</v>
      </c>
      <c r="BM81" s="124" t="s">
        <v>120</v>
      </c>
      <c r="BN81" s="124" t="s">
        <v>120</v>
      </c>
      <c r="BO81" s="124" t="s">
        <v>120</v>
      </c>
      <c r="BP81" s="124" t="s">
        <v>120</v>
      </c>
      <c r="BQ81" s="125"/>
      <c r="BR81" s="124" t="s">
        <v>122</v>
      </c>
      <c r="BS81" s="124" t="s">
        <v>122</v>
      </c>
      <c r="BT81" s="124" t="s">
        <v>122</v>
      </c>
      <c r="BU81" s="124" t="s">
        <v>122</v>
      </c>
      <c r="BV81" s="124" t="s">
        <v>122</v>
      </c>
      <c r="BW81" s="124" t="s">
        <v>122</v>
      </c>
      <c r="BX81" s="124" t="s">
        <v>122</v>
      </c>
      <c r="BY81" s="124" t="s">
        <v>122</v>
      </c>
      <c r="BZ81" s="124" t="s">
        <v>122</v>
      </c>
      <c r="CA81" s="124" t="s">
        <v>122</v>
      </c>
      <c r="CC81" s="124" t="s">
        <v>121</v>
      </c>
      <c r="CD81" s="124" t="s">
        <v>121</v>
      </c>
      <c r="CE81" s="124" t="s">
        <v>121</v>
      </c>
      <c r="CF81" s="124" t="s">
        <v>121</v>
      </c>
      <c r="CG81" s="124" t="s">
        <v>121</v>
      </c>
      <c r="CH81" s="124" t="s">
        <v>121</v>
      </c>
      <c r="CI81" s="124" t="s">
        <v>121</v>
      </c>
      <c r="CJ81" s="124" t="s">
        <v>121</v>
      </c>
      <c r="CK81" s="124" t="s">
        <v>121</v>
      </c>
      <c r="CL81" s="124" t="s">
        <v>121</v>
      </c>
      <c r="CN81" s="126" t="str">
        <f>IF(COUNTIF(Emargement!$M$8:$M$207,CY81),CY81," ")</f>
        <v xml:space="preserve"> </v>
      </c>
      <c r="CO81" s="126" t="str">
        <f>IF(COUNTIF(Emargement!$M$8:$M$207,CZ81),CZ81," ")</f>
        <v xml:space="preserve"> </v>
      </c>
      <c r="CP81" s="126" t="str">
        <f>IF(COUNTIF(Emargement!$M$8:$M$207,DA81),DA81," ")</f>
        <v xml:space="preserve"> </v>
      </c>
      <c r="CQ81" s="126" t="str">
        <f>IF(COUNTIF(Emargement!$M$8:$M$207,DB81),DB81," ")</f>
        <v xml:space="preserve"> </v>
      </c>
      <c r="CR81" s="126" t="str">
        <f>IF(COUNTIF(Emargement!$M$8:$M$207,DC81),DC81," ")</f>
        <v xml:space="preserve"> </v>
      </c>
      <c r="CS81" s="126" t="str">
        <f>IF(COUNTIF(Emargement!$M$8:$M$207,DD81),DD81," ")</f>
        <v xml:space="preserve"> </v>
      </c>
      <c r="CT81" s="126" t="str">
        <f>IF(COUNTIF(Emargement!$M$8:$M$207,DE81),DE81," ")</f>
        <v xml:space="preserve"> </v>
      </c>
      <c r="CU81" s="126" t="str">
        <f>IF(COUNTIF(Emargement!$M$8:$M$207,DF81),DF81," ")</f>
        <v xml:space="preserve"> </v>
      </c>
      <c r="CV81" s="126" t="str">
        <f>IF(COUNTIF(Emargement!$M$8:$M$207,DG81),DG81," ")</f>
        <v xml:space="preserve"> </v>
      </c>
      <c r="CW81" s="126" t="str">
        <f>IF(COUNTIF(Emargement!$M$8:$M$207,DH81),DH81," ")</f>
        <v xml:space="preserve"> </v>
      </c>
      <c r="CY81" s="3">
        <v>141</v>
      </c>
      <c r="CZ81" s="3">
        <v>142</v>
      </c>
      <c r="DA81" s="3">
        <v>143</v>
      </c>
      <c r="DB81" s="3">
        <v>144</v>
      </c>
      <c r="DC81" s="3">
        <v>145</v>
      </c>
      <c r="DD81" s="3">
        <v>146</v>
      </c>
      <c r="DE81" s="3">
        <v>147</v>
      </c>
      <c r="DF81" s="3">
        <v>148</v>
      </c>
      <c r="DG81" s="3">
        <v>149</v>
      </c>
      <c r="DH81" s="3">
        <v>150</v>
      </c>
      <c r="DJ81" s="223" t="s">
        <v>135</v>
      </c>
      <c r="DK81" s="137" t="s">
        <v>133</v>
      </c>
      <c r="DM81" s="145"/>
      <c r="DN81" s="146"/>
      <c r="DO81" s="145"/>
      <c r="DP81" s="146"/>
      <c r="DQ81" s="145"/>
      <c r="DR81" s="58"/>
      <c r="DS81" s="58"/>
      <c r="DT81" s="145"/>
      <c r="DU81" s="3">
        <v>2</v>
      </c>
      <c r="DX81" s="79"/>
      <c r="DY81" s="82"/>
      <c r="DZ81" s="80"/>
      <c r="EA81" s="82"/>
      <c r="EB81" s="81"/>
      <c r="EC81" s="81"/>
      <c r="ED81" s="83"/>
      <c r="EE81" s="80"/>
      <c r="EG81" s="84"/>
      <c r="EH81" s="3">
        <v>3</v>
      </c>
      <c r="EJ81" s="3" t="e">
        <f t="shared" si="109"/>
        <v>#N/A</v>
      </c>
      <c r="EK81" s="3">
        <f t="shared" si="123"/>
        <v>0</v>
      </c>
      <c r="EL81" s="84" t="str">
        <f t="shared" si="124"/>
        <v/>
      </c>
      <c r="EM81" s="89" t="e">
        <f t="shared" si="110"/>
        <v>#N/A</v>
      </c>
      <c r="EN81" s="3">
        <f t="shared" si="125"/>
        <v>0</v>
      </c>
      <c r="EO81" s="84" t="str">
        <f t="shared" si="126"/>
        <v/>
      </c>
      <c r="EP81" s="89" t="e">
        <f t="shared" si="111"/>
        <v>#N/A</v>
      </c>
      <c r="EQ81" s="3">
        <f t="shared" si="127"/>
        <v>0</v>
      </c>
      <c r="ER81" s="84" t="str">
        <f t="shared" si="128"/>
        <v/>
      </c>
    </row>
    <row r="82" spans="1:148" ht="15.75" x14ac:dyDescent="0.25">
      <c r="A82" s="1">
        <f t="shared" si="112"/>
        <v>75</v>
      </c>
      <c r="B82" s="1">
        <v>75</v>
      </c>
      <c r="C82" s="31">
        <v>75</v>
      </c>
      <c r="D82" s="151"/>
      <c r="E82" s="152">
        <f t="shared" si="129"/>
        <v>1</v>
      </c>
      <c r="F82" s="153">
        <f t="shared" si="130"/>
        <v>57</v>
      </c>
      <c r="G82" s="154">
        <f t="shared" si="131"/>
        <v>5</v>
      </c>
      <c r="I82" s="3">
        <f t="shared" si="113"/>
        <v>0</v>
      </c>
      <c r="J82" s="3">
        <f t="shared" si="114"/>
        <v>0</v>
      </c>
      <c r="K82" s="3">
        <f t="shared" si="104"/>
        <v>0</v>
      </c>
      <c r="N82" s="144" t="str">
        <f t="shared" si="132"/>
        <v/>
      </c>
      <c r="O82" s="143"/>
      <c r="P82" s="98" t="str">
        <f t="shared" si="133"/>
        <v/>
      </c>
      <c r="Q82" s="3">
        <f t="shared" si="105"/>
        <v>7025</v>
      </c>
      <c r="R82" s="3">
        <f t="shared" si="141"/>
        <v>7025</v>
      </c>
      <c r="S82" s="96"/>
      <c r="T82" s="97" t="str">
        <f t="shared" si="107"/>
        <v/>
      </c>
      <c r="U82" s="98" t="str">
        <f t="shared" si="108"/>
        <v/>
      </c>
      <c r="W82" s="89" t="str">
        <f t="shared" si="134"/>
        <v xml:space="preserve"> </v>
      </c>
      <c r="X82" s="3" t="str">
        <f t="shared" si="135"/>
        <v xml:space="preserve"> </v>
      </c>
      <c r="Y82" s="3" t="str">
        <f t="shared" si="136"/>
        <v xml:space="preserve"> </v>
      </c>
      <c r="Z82" s="3" t="str">
        <f t="shared" si="137"/>
        <v xml:space="preserve"> </v>
      </c>
      <c r="AA82" s="3" t="str">
        <f t="shared" si="138"/>
        <v>m.t</v>
      </c>
      <c r="AB82" s="3" t="str">
        <f t="shared" si="139"/>
        <v xml:space="preserve"> </v>
      </c>
      <c r="AC82" s="90" t="str">
        <f t="shared" si="140"/>
        <v xml:space="preserve"> </v>
      </c>
      <c r="AM82" s="89" t="str">
        <f t="shared" si="115"/>
        <v/>
      </c>
      <c r="AN82" s="89" t="str">
        <f t="shared" si="116"/>
        <v/>
      </c>
      <c r="AO82" s="3" t="str">
        <f t="shared" si="117"/>
        <v/>
      </c>
      <c r="AP82" s="3" t="str">
        <f t="shared" si="118"/>
        <v/>
      </c>
      <c r="AQ82" s="1" t="str">
        <f t="shared" si="119"/>
        <v/>
      </c>
      <c r="AR82" s="1" t="str">
        <f t="shared" si="120"/>
        <v/>
      </c>
      <c r="AS82" s="7" t="str">
        <f t="shared" si="121"/>
        <v/>
      </c>
      <c r="AT82" s="91">
        <f t="shared" si="122"/>
        <v>37.409252669039148</v>
      </c>
      <c r="AV82" s="160" t="str">
        <f t="shared" si="102"/>
        <v xml:space="preserve"> </v>
      </c>
      <c r="AW82" s="138" t="str">
        <f t="shared" si="94"/>
        <v xml:space="preserve"> </v>
      </c>
      <c r="AX82" s="138" t="str">
        <f t="shared" si="95"/>
        <v xml:space="preserve"> </v>
      </c>
      <c r="AY82" s="138" t="str">
        <f t="shared" si="96"/>
        <v xml:space="preserve"> </v>
      </c>
      <c r="AZ82" s="138" t="str">
        <f t="shared" si="97"/>
        <v xml:space="preserve"> </v>
      </c>
      <c r="BA82" s="138" t="str">
        <f t="shared" si="98"/>
        <v xml:space="preserve"> </v>
      </c>
      <c r="BB82" s="138" t="str">
        <f t="shared" si="99"/>
        <v xml:space="preserve"> </v>
      </c>
      <c r="BC82" s="138" t="str">
        <f t="shared" si="100"/>
        <v xml:space="preserve"> </v>
      </c>
      <c r="BD82" s="138" t="str">
        <f t="shared" si="103"/>
        <v xml:space="preserve"> </v>
      </c>
      <c r="BE82" s="161" t="str">
        <f t="shared" si="101"/>
        <v xml:space="preserve"> </v>
      </c>
      <c r="BF82" s="129"/>
      <c r="BG82" s="123" t="s">
        <v>120</v>
      </c>
      <c r="BH82" s="124" t="s">
        <v>120</v>
      </c>
      <c r="BI82" s="124" t="s">
        <v>120</v>
      </c>
      <c r="BJ82" s="124" t="s">
        <v>120</v>
      </c>
      <c r="BK82" s="124" t="s">
        <v>120</v>
      </c>
      <c r="BL82" s="124" t="s">
        <v>120</v>
      </c>
      <c r="BM82" s="124" t="s">
        <v>120</v>
      </c>
      <c r="BN82" s="124" t="s">
        <v>120</v>
      </c>
      <c r="BO82" s="124" t="s">
        <v>120</v>
      </c>
      <c r="BP82" s="124" t="s">
        <v>120</v>
      </c>
      <c r="BQ82" s="125"/>
      <c r="BR82" s="124" t="s">
        <v>122</v>
      </c>
      <c r="BS82" s="124" t="s">
        <v>122</v>
      </c>
      <c r="BT82" s="124" t="s">
        <v>122</v>
      </c>
      <c r="BU82" s="124" t="s">
        <v>122</v>
      </c>
      <c r="BV82" s="124" t="s">
        <v>122</v>
      </c>
      <c r="BW82" s="124" t="s">
        <v>122</v>
      </c>
      <c r="BX82" s="124" t="s">
        <v>122</v>
      </c>
      <c r="BY82" s="124" t="s">
        <v>122</v>
      </c>
      <c r="BZ82" s="124" t="s">
        <v>122</v>
      </c>
      <c r="CA82" s="124" t="s">
        <v>122</v>
      </c>
      <c r="CC82" s="124" t="s">
        <v>121</v>
      </c>
      <c r="CD82" s="124" t="s">
        <v>121</v>
      </c>
      <c r="CE82" s="124" t="s">
        <v>121</v>
      </c>
      <c r="CF82" s="124" t="s">
        <v>121</v>
      </c>
      <c r="CG82" s="124" t="s">
        <v>121</v>
      </c>
      <c r="CH82" s="124" t="s">
        <v>121</v>
      </c>
      <c r="CI82" s="124" t="s">
        <v>121</v>
      </c>
      <c r="CJ82" s="124" t="s">
        <v>121</v>
      </c>
      <c r="CK82" s="124" t="s">
        <v>121</v>
      </c>
      <c r="CL82" s="124" t="s">
        <v>121</v>
      </c>
      <c r="CN82" s="126" t="str">
        <f>IF(COUNTIF(Emargement!$M$8:$M$207,CY82),CY82," ")</f>
        <v xml:space="preserve"> </v>
      </c>
      <c r="CO82" s="126" t="str">
        <f>IF(COUNTIF(Emargement!$M$8:$M$207,CZ82),CZ82," ")</f>
        <v xml:space="preserve"> </v>
      </c>
      <c r="CP82" s="126" t="str">
        <f>IF(COUNTIF(Emargement!$M$8:$M$207,DA82),DA82," ")</f>
        <v xml:space="preserve"> </v>
      </c>
      <c r="CQ82" s="126" t="str">
        <f>IF(COUNTIF(Emargement!$M$8:$M$207,DB82),DB82," ")</f>
        <v xml:space="preserve"> </v>
      </c>
      <c r="CR82" s="126" t="str">
        <f>IF(COUNTIF(Emargement!$M$8:$M$207,DC82),DC82," ")</f>
        <v xml:space="preserve"> </v>
      </c>
      <c r="CS82" s="126" t="str">
        <f>IF(COUNTIF(Emargement!$M$8:$M$207,DD82),DD82," ")</f>
        <v xml:space="preserve"> </v>
      </c>
      <c r="CT82" s="126" t="str">
        <f>IF(COUNTIF(Emargement!$M$8:$M$207,DE82),DE82," ")</f>
        <v xml:space="preserve"> </v>
      </c>
      <c r="CU82" s="126" t="str">
        <f>IF(COUNTIF(Emargement!$M$8:$M$207,DF82),DF82," ")</f>
        <v xml:space="preserve"> </v>
      </c>
      <c r="CV82" s="126" t="str">
        <f>IF(COUNTIF(Emargement!$M$8:$M$207,DG82),DG82," ")</f>
        <v xml:space="preserve"> </v>
      </c>
      <c r="CW82" s="126" t="str">
        <f>IF(COUNTIF(Emargement!$M$8:$M$207,DH82),DH82," ")</f>
        <v xml:space="preserve"> </v>
      </c>
      <c r="CY82" s="3">
        <v>151</v>
      </c>
      <c r="CZ82" s="3">
        <v>152</v>
      </c>
      <c r="DA82" s="3">
        <v>153</v>
      </c>
      <c r="DB82" s="3">
        <v>154</v>
      </c>
      <c r="DC82" s="3">
        <v>155</v>
      </c>
      <c r="DD82" s="3">
        <v>156</v>
      </c>
      <c r="DE82" s="3">
        <v>157</v>
      </c>
      <c r="DF82" s="3">
        <v>158</v>
      </c>
      <c r="DG82" s="3">
        <v>159</v>
      </c>
      <c r="DH82" s="3">
        <v>160</v>
      </c>
      <c r="DJ82" s="224" t="s">
        <v>120</v>
      </c>
      <c r="DK82" s="137" t="s">
        <v>130</v>
      </c>
      <c r="DM82" s="145"/>
      <c r="DN82" s="146"/>
      <c r="DO82" s="145"/>
      <c r="DP82" s="146"/>
      <c r="DQ82" s="145"/>
      <c r="DR82" s="58"/>
      <c r="DS82" s="58"/>
      <c r="DT82" s="145"/>
      <c r="DU82" s="3">
        <v>2</v>
      </c>
      <c r="DX82" s="79"/>
      <c r="DY82" s="82"/>
      <c r="DZ82" s="80"/>
      <c r="EA82" s="82"/>
      <c r="EB82" s="81"/>
      <c r="EC82" s="81"/>
      <c r="ED82" s="83"/>
      <c r="EE82" s="80"/>
      <c r="EG82" s="84"/>
      <c r="EH82" s="3">
        <v>3</v>
      </c>
      <c r="EJ82" s="3" t="e">
        <f t="shared" si="109"/>
        <v>#N/A</v>
      </c>
      <c r="EK82" s="3">
        <f t="shared" si="123"/>
        <v>0</v>
      </c>
      <c r="EL82" s="84" t="str">
        <f t="shared" si="124"/>
        <v/>
      </c>
      <c r="EM82" s="89" t="e">
        <f t="shared" si="110"/>
        <v>#N/A</v>
      </c>
      <c r="EN82" s="3">
        <f t="shared" si="125"/>
        <v>0</v>
      </c>
      <c r="EO82" s="84" t="str">
        <f t="shared" si="126"/>
        <v/>
      </c>
      <c r="EP82" s="89" t="e">
        <f t="shared" si="111"/>
        <v>#N/A</v>
      </c>
      <c r="EQ82" s="3">
        <f t="shared" si="127"/>
        <v>0</v>
      </c>
      <c r="ER82" s="84" t="str">
        <f t="shared" si="128"/>
        <v/>
      </c>
    </row>
    <row r="83" spans="1:148" ht="15.75" x14ac:dyDescent="0.25">
      <c r="A83" s="1">
        <f t="shared" si="112"/>
        <v>76</v>
      </c>
      <c r="B83" s="1">
        <v>76</v>
      </c>
      <c r="C83" s="31">
        <v>76</v>
      </c>
      <c r="D83" s="151"/>
      <c r="E83" s="152">
        <f t="shared" si="129"/>
        <v>1</v>
      </c>
      <c r="F83" s="153">
        <f t="shared" si="130"/>
        <v>57</v>
      </c>
      <c r="G83" s="154">
        <f t="shared" si="131"/>
        <v>5</v>
      </c>
      <c r="I83" s="3">
        <f t="shared" si="113"/>
        <v>0</v>
      </c>
      <c r="J83" s="3">
        <f t="shared" si="114"/>
        <v>0</v>
      </c>
      <c r="K83" s="3">
        <f t="shared" si="104"/>
        <v>0</v>
      </c>
      <c r="N83" s="144" t="str">
        <f t="shared" si="132"/>
        <v/>
      </c>
      <c r="O83" s="143"/>
      <c r="P83" s="98" t="str">
        <f t="shared" si="133"/>
        <v/>
      </c>
      <c r="Q83" s="3">
        <f t="shared" si="105"/>
        <v>7025</v>
      </c>
      <c r="R83" s="3">
        <f t="shared" si="141"/>
        <v>7025</v>
      </c>
      <c r="S83" s="96"/>
      <c r="T83" s="97" t="str">
        <f t="shared" si="107"/>
        <v/>
      </c>
      <c r="U83" s="98" t="str">
        <f t="shared" si="108"/>
        <v/>
      </c>
      <c r="W83" s="89" t="str">
        <f t="shared" si="134"/>
        <v xml:space="preserve"> </v>
      </c>
      <c r="X83" s="3" t="str">
        <f t="shared" si="135"/>
        <v xml:space="preserve"> </v>
      </c>
      <c r="Y83" s="3" t="str">
        <f t="shared" si="136"/>
        <v xml:space="preserve"> </v>
      </c>
      <c r="Z83" s="3" t="str">
        <f t="shared" si="137"/>
        <v xml:space="preserve"> </v>
      </c>
      <c r="AA83" s="3" t="str">
        <f t="shared" si="138"/>
        <v>m.t</v>
      </c>
      <c r="AB83" s="3" t="str">
        <f t="shared" si="139"/>
        <v xml:space="preserve"> </v>
      </c>
      <c r="AC83" s="90" t="str">
        <f t="shared" si="140"/>
        <v xml:space="preserve"> </v>
      </c>
      <c r="AM83" s="89" t="str">
        <f t="shared" si="115"/>
        <v/>
      </c>
      <c r="AN83" s="89" t="str">
        <f t="shared" si="116"/>
        <v/>
      </c>
      <c r="AO83" s="3" t="str">
        <f t="shared" si="117"/>
        <v/>
      </c>
      <c r="AP83" s="3" t="str">
        <f t="shared" si="118"/>
        <v/>
      </c>
      <c r="AQ83" s="1" t="str">
        <f t="shared" si="119"/>
        <v/>
      </c>
      <c r="AR83" s="1" t="str">
        <f t="shared" si="120"/>
        <v/>
      </c>
      <c r="AS83" s="7" t="str">
        <f t="shared" si="121"/>
        <v/>
      </c>
      <c r="AT83" s="91">
        <f t="shared" si="122"/>
        <v>37.409252669039148</v>
      </c>
      <c r="AV83" s="160" t="str">
        <f t="shared" si="102"/>
        <v xml:space="preserve"> </v>
      </c>
      <c r="AW83" s="138" t="str">
        <f t="shared" si="94"/>
        <v xml:space="preserve"> </v>
      </c>
      <c r="AX83" s="138" t="str">
        <f t="shared" si="95"/>
        <v xml:space="preserve"> </v>
      </c>
      <c r="AY83" s="138" t="str">
        <f t="shared" si="96"/>
        <v xml:space="preserve"> </v>
      </c>
      <c r="AZ83" s="138" t="str">
        <f t="shared" si="97"/>
        <v xml:space="preserve"> </v>
      </c>
      <c r="BA83" s="138" t="str">
        <f t="shared" si="98"/>
        <v xml:space="preserve"> </v>
      </c>
      <c r="BB83" s="138" t="str">
        <f t="shared" si="99"/>
        <v xml:space="preserve"> </v>
      </c>
      <c r="BC83" s="138" t="str">
        <f t="shared" si="100"/>
        <v xml:space="preserve"> </v>
      </c>
      <c r="BD83" s="138" t="str">
        <f t="shared" si="103"/>
        <v xml:space="preserve"> </v>
      </c>
      <c r="BE83" s="161" t="str">
        <f t="shared" si="101"/>
        <v xml:space="preserve"> </v>
      </c>
      <c r="BF83" s="129"/>
      <c r="BG83" s="123" t="s">
        <v>120</v>
      </c>
      <c r="BH83" s="124" t="s">
        <v>120</v>
      </c>
      <c r="BI83" s="124" t="s">
        <v>120</v>
      </c>
      <c r="BJ83" s="124" t="s">
        <v>120</v>
      </c>
      <c r="BK83" s="124" t="s">
        <v>120</v>
      </c>
      <c r="BL83" s="124" t="s">
        <v>120</v>
      </c>
      <c r="BM83" s="124" t="s">
        <v>120</v>
      </c>
      <c r="BN83" s="124" t="s">
        <v>120</v>
      </c>
      <c r="BO83" s="124" t="s">
        <v>120</v>
      </c>
      <c r="BP83" s="124" t="s">
        <v>120</v>
      </c>
      <c r="BQ83" s="125"/>
      <c r="BR83" s="124" t="s">
        <v>122</v>
      </c>
      <c r="BS83" s="124" t="s">
        <v>122</v>
      </c>
      <c r="BT83" s="124" t="s">
        <v>122</v>
      </c>
      <c r="BU83" s="124" t="s">
        <v>122</v>
      </c>
      <c r="BV83" s="124" t="s">
        <v>122</v>
      </c>
      <c r="BW83" s="124" t="s">
        <v>122</v>
      </c>
      <c r="BX83" s="124" t="s">
        <v>122</v>
      </c>
      <c r="BY83" s="124" t="s">
        <v>122</v>
      </c>
      <c r="BZ83" s="124" t="s">
        <v>122</v>
      </c>
      <c r="CA83" s="124" t="s">
        <v>122</v>
      </c>
      <c r="CC83" s="124" t="s">
        <v>121</v>
      </c>
      <c r="CD83" s="124" t="s">
        <v>121</v>
      </c>
      <c r="CE83" s="124" t="s">
        <v>121</v>
      </c>
      <c r="CF83" s="124" t="s">
        <v>121</v>
      </c>
      <c r="CG83" s="124" t="s">
        <v>121</v>
      </c>
      <c r="CH83" s="124" t="s">
        <v>121</v>
      </c>
      <c r="CI83" s="124" t="s">
        <v>121</v>
      </c>
      <c r="CJ83" s="124" t="s">
        <v>121</v>
      </c>
      <c r="CK83" s="124" t="s">
        <v>121</v>
      </c>
      <c r="CL83" s="124" t="s">
        <v>121</v>
      </c>
      <c r="CN83" s="126" t="str">
        <f>IF(COUNTIF(Emargement!$M$8:$M$207,CY83),CY83," ")</f>
        <v xml:space="preserve"> </v>
      </c>
      <c r="CO83" s="126" t="str">
        <f>IF(COUNTIF(Emargement!$M$8:$M$207,CZ83),CZ83," ")</f>
        <v xml:space="preserve"> </v>
      </c>
      <c r="CP83" s="126" t="str">
        <f>IF(COUNTIF(Emargement!$M$8:$M$207,DA83),DA83," ")</f>
        <v xml:space="preserve"> </v>
      </c>
      <c r="CQ83" s="126" t="str">
        <f>IF(COUNTIF(Emargement!$M$8:$M$207,DB83),DB83," ")</f>
        <v xml:space="preserve"> </v>
      </c>
      <c r="CR83" s="126" t="str">
        <f>IF(COUNTIF(Emargement!$M$8:$M$207,DC83),DC83," ")</f>
        <v xml:space="preserve"> </v>
      </c>
      <c r="CS83" s="126" t="str">
        <f>IF(COUNTIF(Emargement!$M$8:$M$207,DD83),DD83," ")</f>
        <v xml:space="preserve"> </v>
      </c>
      <c r="CT83" s="126" t="str">
        <f>IF(COUNTIF(Emargement!$M$8:$M$207,DE83),DE83," ")</f>
        <v xml:space="preserve"> </v>
      </c>
      <c r="CU83" s="126" t="str">
        <f>IF(COUNTIF(Emargement!$M$8:$M$207,DF83),DF83," ")</f>
        <v xml:space="preserve"> </v>
      </c>
      <c r="CV83" s="126" t="str">
        <f>IF(COUNTIF(Emargement!$M$8:$M$207,DG83),DG83," ")</f>
        <v xml:space="preserve"> </v>
      </c>
      <c r="CW83" s="126" t="str">
        <f>IF(COUNTIF(Emargement!$M$8:$M$207,DH83),DH83," ")</f>
        <v xml:space="preserve"> </v>
      </c>
      <c r="CY83" s="3">
        <v>161</v>
      </c>
      <c r="CZ83" s="3">
        <v>162</v>
      </c>
      <c r="DA83" s="3">
        <v>163</v>
      </c>
      <c r="DB83" s="3">
        <v>164</v>
      </c>
      <c r="DC83" s="3">
        <v>165</v>
      </c>
      <c r="DD83" s="3">
        <v>166</v>
      </c>
      <c r="DE83" s="3">
        <v>167</v>
      </c>
      <c r="DF83" s="3">
        <v>168</v>
      </c>
      <c r="DG83" s="3">
        <v>169</v>
      </c>
      <c r="DH83" s="3">
        <v>170</v>
      </c>
      <c r="DJ83" s="225" t="s">
        <v>124</v>
      </c>
      <c r="DK83" s="137" t="s">
        <v>131</v>
      </c>
      <c r="DM83" s="145"/>
      <c r="DN83" s="146"/>
      <c r="DO83" s="145"/>
      <c r="DP83" s="146"/>
      <c r="DQ83" s="145"/>
      <c r="DR83" s="58"/>
      <c r="DS83" s="58"/>
      <c r="DT83" s="145"/>
      <c r="DU83" s="3">
        <v>2</v>
      </c>
      <c r="DX83" s="79"/>
      <c r="DY83" s="82"/>
      <c r="DZ83" s="80"/>
      <c r="EA83" s="82"/>
      <c r="EB83" s="81"/>
      <c r="EC83" s="81"/>
      <c r="ED83" s="83"/>
      <c r="EE83" s="80"/>
      <c r="EG83" s="84"/>
      <c r="EH83" s="3">
        <v>3</v>
      </c>
      <c r="EJ83" s="3" t="e">
        <f t="shared" si="109"/>
        <v>#N/A</v>
      </c>
      <c r="EK83" s="3">
        <f t="shared" si="123"/>
        <v>0</v>
      </c>
      <c r="EL83" s="84" t="str">
        <f t="shared" si="124"/>
        <v/>
      </c>
      <c r="EM83" s="89" t="e">
        <f t="shared" si="110"/>
        <v>#N/A</v>
      </c>
      <c r="EN83" s="3">
        <f t="shared" si="125"/>
        <v>0</v>
      </c>
      <c r="EO83" s="84" t="str">
        <f t="shared" si="126"/>
        <v/>
      </c>
      <c r="EP83" s="89" t="e">
        <f t="shared" si="111"/>
        <v>#N/A</v>
      </c>
      <c r="EQ83" s="3">
        <f t="shared" si="127"/>
        <v>0</v>
      </c>
      <c r="ER83" s="84" t="str">
        <f t="shared" si="128"/>
        <v/>
      </c>
    </row>
    <row r="84" spans="1:148" ht="15.75" x14ac:dyDescent="0.25">
      <c r="A84" s="1">
        <f t="shared" si="112"/>
        <v>77</v>
      </c>
      <c r="B84" s="1">
        <v>77</v>
      </c>
      <c r="C84" s="31">
        <v>77</v>
      </c>
      <c r="D84" s="151"/>
      <c r="E84" s="152">
        <f t="shared" si="129"/>
        <v>1</v>
      </c>
      <c r="F84" s="153">
        <f t="shared" si="130"/>
        <v>57</v>
      </c>
      <c r="G84" s="154">
        <f t="shared" si="131"/>
        <v>5</v>
      </c>
      <c r="I84" s="3">
        <f t="shared" si="113"/>
        <v>0</v>
      </c>
      <c r="J84" s="3">
        <f t="shared" si="114"/>
        <v>0</v>
      </c>
      <c r="K84" s="3">
        <f t="shared" si="104"/>
        <v>0</v>
      </c>
      <c r="N84" s="144" t="str">
        <f t="shared" si="132"/>
        <v/>
      </c>
      <c r="O84" s="143"/>
      <c r="P84" s="98" t="str">
        <f t="shared" si="133"/>
        <v/>
      </c>
      <c r="Q84" s="3">
        <f t="shared" si="105"/>
        <v>7025</v>
      </c>
      <c r="R84" s="3">
        <f t="shared" si="141"/>
        <v>7025</v>
      </c>
      <c r="S84" s="96"/>
      <c r="T84" s="97" t="str">
        <f t="shared" si="107"/>
        <v/>
      </c>
      <c r="U84" s="98" t="str">
        <f t="shared" si="108"/>
        <v/>
      </c>
      <c r="W84" s="89" t="str">
        <f t="shared" si="134"/>
        <v xml:space="preserve"> </v>
      </c>
      <c r="X84" s="3" t="str">
        <f t="shared" si="135"/>
        <v xml:space="preserve"> </v>
      </c>
      <c r="Y84" s="3" t="str">
        <f t="shared" si="136"/>
        <v xml:space="preserve"> </v>
      </c>
      <c r="Z84" s="3" t="str">
        <f t="shared" si="137"/>
        <v xml:space="preserve"> </v>
      </c>
      <c r="AA84" s="3" t="str">
        <f t="shared" si="138"/>
        <v>m.t</v>
      </c>
      <c r="AB84" s="3" t="str">
        <f t="shared" si="139"/>
        <v xml:space="preserve"> </v>
      </c>
      <c r="AC84" s="90" t="str">
        <f t="shared" si="140"/>
        <v xml:space="preserve"> </v>
      </c>
      <c r="AM84" s="89" t="str">
        <f t="shared" si="115"/>
        <v/>
      </c>
      <c r="AN84" s="89" t="str">
        <f t="shared" si="116"/>
        <v/>
      </c>
      <c r="AO84" s="3" t="str">
        <f t="shared" si="117"/>
        <v/>
      </c>
      <c r="AP84" s="3" t="str">
        <f t="shared" si="118"/>
        <v/>
      </c>
      <c r="AQ84" s="1" t="str">
        <f t="shared" si="119"/>
        <v/>
      </c>
      <c r="AR84" s="1" t="str">
        <f t="shared" si="120"/>
        <v/>
      </c>
      <c r="AS84" s="7" t="str">
        <f t="shared" si="121"/>
        <v/>
      </c>
      <c r="AT84" s="91">
        <f t="shared" si="122"/>
        <v>37.409252669039148</v>
      </c>
      <c r="AV84" s="160" t="str">
        <f t="shared" si="102"/>
        <v xml:space="preserve"> </v>
      </c>
      <c r="AW84" s="138" t="str">
        <f t="shared" si="94"/>
        <v xml:space="preserve"> </v>
      </c>
      <c r="AX84" s="138" t="str">
        <f t="shared" si="95"/>
        <v xml:space="preserve"> </v>
      </c>
      <c r="AY84" s="138" t="str">
        <f t="shared" si="96"/>
        <v xml:space="preserve"> </v>
      </c>
      <c r="AZ84" s="138" t="str">
        <f t="shared" si="97"/>
        <v xml:space="preserve"> </v>
      </c>
      <c r="BA84" s="138" t="str">
        <f t="shared" si="98"/>
        <v xml:space="preserve"> </v>
      </c>
      <c r="BB84" s="138" t="str">
        <f t="shared" si="99"/>
        <v xml:space="preserve"> </v>
      </c>
      <c r="BC84" s="138" t="str">
        <f t="shared" si="100"/>
        <v xml:space="preserve"> </v>
      </c>
      <c r="BD84" s="138" t="str">
        <f t="shared" si="103"/>
        <v xml:space="preserve"> </v>
      </c>
      <c r="BE84" s="161" t="str">
        <f t="shared" si="101"/>
        <v xml:space="preserve"> </v>
      </c>
      <c r="BF84" s="129"/>
      <c r="BG84" s="123" t="s">
        <v>120</v>
      </c>
      <c r="BH84" s="124" t="s">
        <v>120</v>
      </c>
      <c r="BI84" s="124" t="s">
        <v>120</v>
      </c>
      <c r="BJ84" s="124" t="s">
        <v>120</v>
      </c>
      <c r="BK84" s="124" t="s">
        <v>120</v>
      </c>
      <c r="BL84" s="124" t="s">
        <v>120</v>
      </c>
      <c r="BM84" s="124" t="s">
        <v>120</v>
      </c>
      <c r="BN84" s="124" t="s">
        <v>120</v>
      </c>
      <c r="BO84" s="124" t="s">
        <v>120</v>
      </c>
      <c r="BP84" s="124" t="s">
        <v>120</v>
      </c>
      <c r="BQ84" s="125"/>
      <c r="BR84" s="124" t="s">
        <v>122</v>
      </c>
      <c r="BS84" s="124" t="s">
        <v>122</v>
      </c>
      <c r="BT84" s="124" t="s">
        <v>122</v>
      </c>
      <c r="BU84" s="124" t="s">
        <v>122</v>
      </c>
      <c r="BV84" s="124" t="s">
        <v>122</v>
      </c>
      <c r="BW84" s="124" t="s">
        <v>122</v>
      </c>
      <c r="BX84" s="124" t="s">
        <v>122</v>
      </c>
      <c r="BY84" s="124" t="s">
        <v>122</v>
      </c>
      <c r="BZ84" s="124" t="s">
        <v>122</v>
      </c>
      <c r="CA84" s="124" t="s">
        <v>122</v>
      </c>
      <c r="CC84" s="124" t="s">
        <v>121</v>
      </c>
      <c r="CD84" s="124" t="s">
        <v>121</v>
      </c>
      <c r="CE84" s="124" t="s">
        <v>121</v>
      </c>
      <c r="CF84" s="124" t="s">
        <v>121</v>
      </c>
      <c r="CG84" s="124" t="s">
        <v>121</v>
      </c>
      <c r="CH84" s="124" t="s">
        <v>121</v>
      </c>
      <c r="CI84" s="124" t="s">
        <v>121</v>
      </c>
      <c r="CJ84" s="124" t="s">
        <v>121</v>
      </c>
      <c r="CK84" s="124" t="s">
        <v>121</v>
      </c>
      <c r="CL84" s="124" t="s">
        <v>121</v>
      </c>
      <c r="CN84" s="126" t="str">
        <f>IF(COUNTIF(Emargement!$M$8:$M$207,CY84),CY84," ")</f>
        <v xml:space="preserve"> </v>
      </c>
      <c r="CO84" s="126" t="str">
        <f>IF(COUNTIF(Emargement!$M$8:$M$207,CZ84),CZ84," ")</f>
        <v xml:space="preserve"> </v>
      </c>
      <c r="CP84" s="126" t="str">
        <f>IF(COUNTIF(Emargement!$M$8:$M$207,DA84),DA84," ")</f>
        <v xml:space="preserve"> </v>
      </c>
      <c r="CQ84" s="126" t="str">
        <f>IF(COUNTIF(Emargement!$M$8:$M$207,DB84),DB84," ")</f>
        <v xml:space="preserve"> </v>
      </c>
      <c r="CR84" s="126" t="str">
        <f>IF(COUNTIF(Emargement!$M$8:$M$207,DC84),DC84," ")</f>
        <v xml:space="preserve"> </v>
      </c>
      <c r="CS84" s="126" t="str">
        <f>IF(COUNTIF(Emargement!$M$8:$M$207,DD84),DD84," ")</f>
        <v xml:space="preserve"> </v>
      </c>
      <c r="CT84" s="126" t="str">
        <f>IF(COUNTIF(Emargement!$M$8:$M$207,DE84),DE84," ")</f>
        <v xml:space="preserve"> </v>
      </c>
      <c r="CU84" s="126" t="str">
        <f>IF(COUNTIF(Emargement!$M$8:$M$207,DF84),DF84," ")</f>
        <v xml:space="preserve"> </v>
      </c>
      <c r="CV84" s="126" t="str">
        <f>IF(COUNTIF(Emargement!$M$8:$M$207,DG84),DG84," ")</f>
        <v xml:space="preserve"> </v>
      </c>
      <c r="CW84" s="126" t="str">
        <f>IF(COUNTIF(Emargement!$M$8:$M$207,DH84),DH84," ")</f>
        <v xml:space="preserve"> </v>
      </c>
      <c r="CY84" s="3">
        <v>171</v>
      </c>
      <c r="CZ84" s="3">
        <v>172</v>
      </c>
      <c r="DA84" s="3">
        <v>173</v>
      </c>
      <c r="DB84" s="3">
        <v>174</v>
      </c>
      <c r="DC84" s="3">
        <v>175</v>
      </c>
      <c r="DD84" s="3">
        <v>176</v>
      </c>
      <c r="DE84" s="3">
        <v>177</v>
      </c>
      <c r="DF84" s="3">
        <v>178</v>
      </c>
      <c r="DG84" s="3">
        <v>179</v>
      </c>
      <c r="DH84" s="3">
        <v>180</v>
      </c>
      <c r="DJ84" s="226" t="s">
        <v>121</v>
      </c>
      <c r="DK84" s="137" t="s">
        <v>132</v>
      </c>
      <c r="DM84" s="145"/>
      <c r="DN84" s="146"/>
      <c r="DO84" s="145"/>
      <c r="DP84" s="146"/>
      <c r="DQ84" s="145"/>
      <c r="DR84" s="58"/>
      <c r="DS84" s="58"/>
      <c r="DT84" s="145"/>
      <c r="DU84" s="3">
        <v>2</v>
      </c>
      <c r="DX84" s="79"/>
      <c r="DY84" s="82"/>
      <c r="DZ84" s="80"/>
      <c r="EA84" s="82"/>
      <c r="EB84" s="81"/>
      <c r="EC84" s="81"/>
      <c r="ED84" s="83"/>
      <c r="EE84" s="80"/>
      <c r="EG84" s="84"/>
      <c r="EH84" s="3">
        <v>3</v>
      </c>
      <c r="EJ84" s="3" t="e">
        <f t="shared" si="109"/>
        <v>#N/A</v>
      </c>
      <c r="EK84" s="3">
        <f t="shared" si="123"/>
        <v>0</v>
      </c>
      <c r="EL84" s="84" t="str">
        <f t="shared" si="124"/>
        <v/>
      </c>
      <c r="EM84" s="89" t="e">
        <f t="shared" si="110"/>
        <v>#N/A</v>
      </c>
      <c r="EN84" s="3">
        <f t="shared" si="125"/>
        <v>0</v>
      </c>
      <c r="EO84" s="84" t="str">
        <f t="shared" si="126"/>
        <v/>
      </c>
      <c r="EP84" s="89" t="e">
        <f t="shared" si="111"/>
        <v>#N/A</v>
      </c>
      <c r="EQ84" s="3">
        <f t="shared" si="127"/>
        <v>0</v>
      </c>
      <c r="ER84" s="84" t="str">
        <f t="shared" si="128"/>
        <v/>
      </c>
    </row>
    <row r="85" spans="1:148" ht="15.75" x14ac:dyDescent="0.25">
      <c r="A85" s="1">
        <f t="shared" si="112"/>
        <v>78</v>
      </c>
      <c r="B85" s="1">
        <v>78</v>
      </c>
      <c r="C85" s="31">
        <v>78</v>
      </c>
      <c r="D85" s="151"/>
      <c r="E85" s="152">
        <f t="shared" si="129"/>
        <v>1</v>
      </c>
      <c r="F85" s="153">
        <f t="shared" si="130"/>
        <v>57</v>
      </c>
      <c r="G85" s="154">
        <f t="shared" si="131"/>
        <v>5</v>
      </c>
      <c r="I85" s="3">
        <f t="shared" si="113"/>
        <v>0</v>
      </c>
      <c r="J85" s="3">
        <f t="shared" si="114"/>
        <v>0</v>
      </c>
      <c r="K85" s="3">
        <f t="shared" si="104"/>
        <v>0</v>
      </c>
      <c r="N85" s="144" t="str">
        <f t="shared" si="132"/>
        <v/>
      </c>
      <c r="O85" s="143"/>
      <c r="P85" s="98" t="str">
        <f t="shared" si="133"/>
        <v/>
      </c>
      <c r="Q85" s="3">
        <f t="shared" si="105"/>
        <v>7025</v>
      </c>
      <c r="R85" s="3">
        <f t="shared" si="141"/>
        <v>7025</v>
      </c>
      <c r="S85" s="96"/>
      <c r="T85" s="97" t="str">
        <f t="shared" si="107"/>
        <v/>
      </c>
      <c r="U85" s="98" t="str">
        <f t="shared" si="108"/>
        <v/>
      </c>
      <c r="W85" s="89" t="str">
        <f t="shared" si="134"/>
        <v xml:space="preserve"> </v>
      </c>
      <c r="X85" s="3" t="str">
        <f t="shared" si="135"/>
        <v xml:space="preserve"> </v>
      </c>
      <c r="Y85" s="3" t="str">
        <f t="shared" si="136"/>
        <v xml:space="preserve"> </v>
      </c>
      <c r="Z85" s="3" t="str">
        <f t="shared" si="137"/>
        <v xml:space="preserve"> </v>
      </c>
      <c r="AA85" s="3" t="str">
        <f t="shared" si="138"/>
        <v>m.t</v>
      </c>
      <c r="AB85" s="3" t="str">
        <f t="shared" si="139"/>
        <v xml:space="preserve"> </v>
      </c>
      <c r="AC85" s="90" t="str">
        <f t="shared" si="140"/>
        <v xml:space="preserve"> </v>
      </c>
      <c r="AM85" s="89" t="str">
        <f t="shared" si="115"/>
        <v/>
      </c>
      <c r="AN85" s="89" t="str">
        <f t="shared" si="116"/>
        <v/>
      </c>
      <c r="AO85" s="3" t="str">
        <f t="shared" si="117"/>
        <v/>
      </c>
      <c r="AP85" s="3" t="str">
        <f t="shared" si="118"/>
        <v/>
      </c>
      <c r="AQ85" s="1" t="str">
        <f t="shared" si="119"/>
        <v/>
      </c>
      <c r="AR85" s="1" t="str">
        <f t="shared" si="120"/>
        <v/>
      </c>
      <c r="AS85" s="7" t="str">
        <f t="shared" si="121"/>
        <v/>
      </c>
      <c r="AT85" s="91">
        <f t="shared" si="122"/>
        <v>37.409252669039148</v>
      </c>
      <c r="AV85" s="160" t="str">
        <f t="shared" si="102"/>
        <v xml:space="preserve"> </v>
      </c>
      <c r="AW85" s="138" t="str">
        <f t="shared" si="94"/>
        <v xml:space="preserve"> </v>
      </c>
      <c r="AX85" s="138" t="str">
        <f t="shared" si="95"/>
        <v xml:space="preserve"> </v>
      </c>
      <c r="AY85" s="138" t="str">
        <f t="shared" si="96"/>
        <v xml:space="preserve"> </v>
      </c>
      <c r="AZ85" s="138" t="str">
        <f t="shared" si="97"/>
        <v xml:space="preserve"> </v>
      </c>
      <c r="BA85" s="138" t="str">
        <f t="shared" si="98"/>
        <v xml:space="preserve"> </v>
      </c>
      <c r="BB85" s="138" t="str">
        <f t="shared" si="99"/>
        <v xml:space="preserve"> </v>
      </c>
      <c r="BC85" s="138" t="str">
        <f t="shared" si="100"/>
        <v xml:space="preserve"> </v>
      </c>
      <c r="BD85" s="138" t="str">
        <f t="shared" si="103"/>
        <v xml:space="preserve"> </v>
      </c>
      <c r="BE85" s="161" t="str">
        <f t="shared" si="101"/>
        <v xml:space="preserve"> </v>
      </c>
      <c r="BF85" s="129"/>
      <c r="BG85" s="123" t="s">
        <v>120</v>
      </c>
      <c r="BH85" s="124" t="s">
        <v>120</v>
      </c>
      <c r="BI85" s="124" t="s">
        <v>120</v>
      </c>
      <c r="BJ85" s="124" t="s">
        <v>120</v>
      </c>
      <c r="BK85" s="124" t="s">
        <v>120</v>
      </c>
      <c r="BL85" s="124" t="s">
        <v>120</v>
      </c>
      <c r="BM85" s="124" t="s">
        <v>120</v>
      </c>
      <c r="BN85" s="124" t="s">
        <v>120</v>
      </c>
      <c r="BO85" s="124" t="s">
        <v>120</v>
      </c>
      <c r="BP85" s="124" t="s">
        <v>120</v>
      </c>
      <c r="BQ85" s="125"/>
      <c r="BR85" s="124" t="s">
        <v>122</v>
      </c>
      <c r="BS85" s="124" t="s">
        <v>122</v>
      </c>
      <c r="BT85" s="124" t="s">
        <v>122</v>
      </c>
      <c r="BU85" s="124" t="s">
        <v>122</v>
      </c>
      <c r="BV85" s="124" t="s">
        <v>122</v>
      </c>
      <c r="BW85" s="124" t="s">
        <v>122</v>
      </c>
      <c r="BX85" s="124" t="s">
        <v>122</v>
      </c>
      <c r="BY85" s="124" t="s">
        <v>122</v>
      </c>
      <c r="BZ85" s="124" t="s">
        <v>122</v>
      </c>
      <c r="CA85" s="124" t="s">
        <v>122</v>
      </c>
      <c r="CC85" s="124" t="s">
        <v>121</v>
      </c>
      <c r="CD85" s="124" t="s">
        <v>121</v>
      </c>
      <c r="CE85" s="124" t="s">
        <v>121</v>
      </c>
      <c r="CF85" s="124" t="s">
        <v>121</v>
      </c>
      <c r="CG85" s="124" t="s">
        <v>121</v>
      </c>
      <c r="CH85" s="124" t="s">
        <v>121</v>
      </c>
      <c r="CI85" s="124" t="s">
        <v>121</v>
      </c>
      <c r="CJ85" s="124" t="s">
        <v>121</v>
      </c>
      <c r="CK85" s="124" t="s">
        <v>121</v>
      </c>
      <c r="CL85" s="124" t="s">
        <v>121</v>
      </c>
      <c r="CN85" s="126" t="str">
        <f>IF(COUNTIF(Emargement!$M$8:$M$207,CY85),CY85," ")</f>
        <v xml:space="preserve"> </v>
      </c>
      <c r="CO85" s="126" t="str">
        <f>IF(COUNTIF(Emargement!$M$8:$M$207,CZ85),CZ85," ")</f>
        <v xml:space="preserve"> </v>
      </c>
      <c r="CP85" s="126" t="str">
        <f>IF(COUNTIF(Emargement!$M$8:$M$207,DA85),DA85," ")</f>
        <v xml:space="preserve"> </v>
      </c>
      <c r="CQ85" s="126" t="str">
        <f>IF(COUNTIF(Emargement!$M$8:$M$207,DB85),DB85," ")</f>
        <v xml:space="preserve"> </v>
      </c>
      <c r="CR85" s="126" t="str">
        <f>IF(COUNTIF(Emargement!$M$8:$M$207,DC85),DC85," ")</f>
        <v xml:space="preserve"> </v>
      </c>
      <c r="CS85" s="126" t="str">
        <f>IF(COUNTIF(Emargement!$M$8:$M$207,DD85),DD85," ")</f>
        <v xml:space="preserve"> </v>
      </c>
      <c r="CT85" s="126" t="str">
        <f>IF(COUNTIF(Emargement!$M$8:$M$207,DE85),DE85," ")</f>
        <v xml:space="preserve"> </v>
      </c>
      <c r="CU85" s="126" t="str">
        <f>IF(COUNTIF(Emargement!$M$8:$M$207,DF85),DF85," ")</f>
        <v xml:space="preserve"> </v>
      </c>
      <c r="CV85" s="126" t="str">
        <f>IF(COUNTIF(Emargement!$M$8:$M$207,DG85),DG85," ")</f>
        <v xml:space="preserve"> </v>
      </c>
      <c r="CW85" s="126" t="str">
        <f>IF(COUNTIF(Emargement!$M$8:$M$207,DH85),DH85," ")</f>
        <v xml:space="preserve"> </v>
      </c>
      <c r="CY85" s="3">
        <v>181</v>
      </c>
      <c r="CZ85" s="3">
        <v>182</v>
      </c>
      <c r="DA85" s="3">
        <v>183</v>
      </c>
      <c r="DB85" s="3">
        <v>184</v>
      </c>
      <c r="DC85" s="3">
        <v>185</v>
      </c>
      <c r="DD85" s="3">
        <v>186</v>
      </c>
      <c r="DE85" s="3">
        <v>187</v>
      </c>
      <c r="DF85" s="3">
        <v>188</v>
      </c>
      <c r="DG85" s="3">
        <v>189</v>
      </c>
      <c r="DH85" s="3">
        <v>190</v>
      </c>
      <c r="DJ85" s="227"/>
      <c r="DK85" s="137" t="s">
        <v>134</v>
      </c>
      <c r="DM85" s="145"/>
      <c r="DN85" s="146"/>
      <c r="DO85" s="145"/>
      <c r="DP85" s="146"/>
      <c r="DQ85" s="145"/>
      <c r="DR85" s="58"/>
      <c r="DS85" s="58"/>
      <c r="DT85" s="145"/>
      <c r="DU85" s="3">
        <v>2</v>
      </c>
      <c r="DX85" s="79"/>
      <c r="DY85" s="82"/>
      <c r="DZ85" s="80"/>
      <c r="EA85" s="82"/>
      <c r="EB85" s="81"/>
      <c r="EC85" s="81"/>
      <c r="ED85" s="83"/>
      <c r="EE85" s="80"/>
      <c r="EG85" s="84"/>
      <c r="EH85" s="3">
        <v>3</v>
      </c>
      <c r="EJ85" s="3" t="e">
        <f t="shared" si="109"/>
        <v>#N/A</v>
      </c>
      <c r="EK85" s="3">
        <f t="shared" si="123"/>
        <v>0</v>
      </c>
      <c r="EL85" s="84" t="str">
        <f t="shared" si="124"/>
        <v/>
      </c>
      <c r="EM85" s="89" t="e">
        <f t="shared" si="110"/>
        <v>#N/A</v>
      </c>
      <c r="EN85" s="3">
        <f t="shared" si="125"/>
        <v>0</v>
      </c>
      <c r="EO85" s="84" t="str">
        <f t="shared" si="126"/>
        <v/>
      </c>
      <c r="EP85" s="89" t="e">
        <f t="shared" si="111"/>
        <v>#N/A</v>
      </c>
      <c r="EQ85" s="3">
        <f t="shared" si="127"/>
        <v>0</v>
      </c>
      <c r="ER85" s="84" t="str">
        <f t="shared" si="128"/>
        <v/>
      </c>
    </row>
    <row r="86" spans="1:148" x14ac:dyDescent="0.25">
      <c r="A86" s="1">
        <f t="shared" si="112"/>
        <v>79</v>
      </c>
      <c r="B86" s="1">
        <v>79</v>
      </c>
      <c r="C86" s="31">
        <v>79</v>
      </c>
      <c r="D86" s="151"/>
      <c r="E86" s="152">
        <f t="shared" si="129"/>
        <v>1</v>
      </c>
      <c r="F86" s="153">
        <f t="shared" si="130"/>
        <v>57</v>
      </c>
      <c r="G86" s="154">
        <f t="shared" si="131"/>
        <v>5</v>
      </c>
      <c r="I86" s="3">
        <f t="shared" si="113"/>
        <v>0</v>
      </c>
      <c r="J86" s="3">
        <f t="shared" si="114"/>
        <v>0</v>
      </c>
      <c r="K86" s="3">
        <f t="shared" si="104"/>
        <v>0</v>
      </c>
      <c r="N86" s="144" t="str">
        <f t="shared" si="132"/>
        <v/>
      </c>
      <c r="O86" s="143"/>
      <c r="P86" s="98" t="str">
        <f t="shared" si="133"/>
        <v/>
      </c>
      <c r="Q86" s="3">
        <f t="shared" si="105"/>
        <v>7025</v>
      </c>
      <c r="R86" s="3">
        <f t="shared" si="141"/>
        <v>7025</v>
      </c>
      <c r="S86" s="96"/>
      <c r="T86" s="97" t="str">
        <f t="shared" si="107"/>
        <v/>
      </c>
      <c r="U86" s="98" t="str">
        <f t="shared" si="108"/>
        <v/>
      </c>
      <c r="W86" s="89" t="str">
        <f t="shared" si="134"/>
        <v xml:space="preserve"> </v>
      </c>
      <c r="X86" s="3" t="str">
        <f t="shared" si="135"/>
        <v xml:space="preserve"> </v>
      </c>
      <c r="Y86" s="3" t="str">
        <f t="shared" si="136"/>
        <v xml:space="preserve"> </v>
      </c>
      <c r="Z86" s="3" t="str">
        <f t="shared" si="137"/>
        <v xml:space="preserve"> </v>
      </c>
      <c r="AA86" s="3" t="str">
        <f t="shared" si="138"/>
        <v>m.t</v>
      </c>
      <c r="AB86" s="3" t="str">
        <f t="shared" si="139"/>
        <v xml:space="preserve"> </v>
      </c>
      <c r="AC86" s="90" t="str">
        <f t="shared" si="140"/>
        <v xml:space="preserve"> </v>
      </c>
      <c r="AM86" s="89" t="str">
        <f t="shared" si="115"/>
        <v/>
      </c>
      <c r="AN86" s="89" t="str">
        <f t="shared" si="116"/>
        <v/>
      </c>
      <c r="AO86" s="3" t="str">
        <f t="shared" si="117"/>
        <v/>
      </c>
      <c r="AP86" s="3" t="str">
        <f t="shared" si="118"/>
        <v/>
      </c>
      <c r="AQ86" s="1" t="str">
        <f t="shared" si="119"/>
        <v/>
      </c>
      <c r="AR86" s="1" t="str">
        <f t="shared" si="120"/>
        <v/>
      </c>
      <c r="AS86" s="7" t="str">
        <f t="shared" si="121"/>
        <v/>
      </c>
      <c r="AT86" s="91">
        <f t="shared" si="122"/>
        <v>37.409252669039148</v>
      </c>
      <c r="AV86" s="162" t="str">
        <f t="shared" si="102"/>
        <v xml:space="preserve"> </v>
      </c>
      <c r="AW86" s="163" t="str">
        <f t="shared" si="94"/>
        <v xml:space="preserve"> </v>
      </c>
      <c r="AX86" s="163" t="str">
        <f t="shared" si="95"/>
        <v xml:space="preserve"> </v>
      </c>
      <c r="AY86" s="163" t="str">
        <f t="shared" si="96"/>
        <v xml:space="preserve"> </v>
      </c>
      <c r="AZ86" s="163" t="str">
        <f t="shared" si="97"/>
        <v xml:space="preserve"> </v>
      </c>
      <c r="BA86" s="163" t="str">
        <f t="shared" si="98"/>
        <v xml:space="preserve"> </v>
      </c>
      <c r="BB86" s="163" t="str">
        <f t="shared" si="99"/>
        <v xml:space="preserve"> </v>
      </c>
      <c r="BC86" s="163" t="str">
        <f t="shared" si="100"/>
        <v xml:space="preserve"> </v>
      </c>
      <c r="BD86" s="163" t="str">
        <f t="shared" si="103"/>
        <v xml:space="preserve"> </v>
      </c>
      <c r="BE86" s="164" t="str">
        <f t="shared" si="101"/>
        <v xml:space="preserve"> </v>
      </c>
      <c r="BG86" s="123" t="s">
        <v>120</v>
      </c>
      <c r="BH86" s="124" t="s">
        <v>120</v>
      </c>
      <c r="BI86" s="124" t="s">
        <v>120</v>
      </c>
      <c r="BJ86" s="124" t="s">
        <v>120</v>
      </c>
      <c r="BK86" s="124" t="s">
        <v>120</v>
      </c>
      <c r="BL86" s="124" t="s">
        <v>120</v>
      </c>
      <c r="BM86" s="124" t="s">
        <v>120</v>
      </c>
      <c r="BN86" s="124" t="s">
        <v>120</v>
      </c>
      <c r="BO86" s="124" t="s">
        <v>120</v>
      </c>
      <c r="BP86" s="124" t="s">
        <v>120</v>
      </c>
      <c r="BQ86" s="125"/>
      <c r="BR86" s="124" t="s">
        <v>122</v>
      </c>
      <c r="BS86" s="124" t="s">
        <v>122</v>
      </c>
      <c r="BT86" s="124" t="s">
        <v>122</v>
      </c>
      <c r="BU86" s="124" t="s">
        <v>122</v>
      </c>
      <c r="BV86" s="124" t="s">
        <v>122</v>
      </c>
      <c r="BW86" s="124" t="s">
        <v>122</v>
      </c>
      <c r="BX86" s="124" t="s">
        <v>122</v>
      </c>
      <c r="BY86" s="124" t="s">
        <v>122</v>
      </c>
      <c r="BZ86" s="124" t="s">
        <v>122</v>
      </c>
      <c r="CA86" s="124" t="s">
        <v>122</v>
      </c>
      <c r="CC86" s="124" t="s">
        <v>121</v>
      </c>
      <c r="CD86" s="124" t="s">
        <v>121</v>
      </c>
      <c r="CE86" s="124" t="s">
        <v>121</v>
      </c>
      <c r="CF86" s="124" t="s">
        <v>121</v>
      </c>
      <c r="CG86" s="124" t="s">
        <v>121</v>
      </c>
      <c r="CH86" s="124" t="s">
        <v>121</v>
      </c>
      <c r="CI86" s="124" t="s">
        <v>121</v>
      </c>
      <c r="CJ86" s="124" t="s">
        <v>121</v>
      </c>
      <c r="CK86" s="124" t="s">
        <v>121</v>
      </c>
      <c r="CL86" s="124" t="s">
        <v>121</v>
      </c>
      <c r="CN86" s="126" t="str">
        <f>IF(COUNTIF(Emargement!$M$8:$M$207,CY86),CY86," ")</f>
        <v xml:space="preserve"> </v>
      </c>
      <c r="CO86" s="126" t="str">
        <f>IF(COUNTIF(Emargement!$M$8:$M$207,CZ86),CZ86," ")</f>
        <v xml:space="preserve"> </v>
      </c>
      <c r="CP86" s="126" t="str">
        <f>IF(COUNTIF(Emargement!$M$8:$M$207,DA86),DA86," ")</f>
        <v xml:space="preserve"> </v>
      </c>
      <c r="CQ86" s="126" t="str">
        <f>IF(COUNTIF(Emargement!$M$8:$M$207,DB86),DB86," ")</f>
        <v xml:space="preserve"> </v>
      </c>
      <c r="CR86" s="126" t="str">
        <f>IF(COUNTIF(Emargement!$M$8:$M$207,DC86),DC86," ")</f>
        <v xml:space="preserve"> </v>
      </c>
      <c r="CS86" s="126" t="str">
        <f>IF(COUNTIF(Emargement!$M$8:$M$207,DD86),DD86," ")</f>
        <v xml:space="preserve"> </v>
      </c>
      <c r="CT86" s="126" t="str">
        <f>IF(COUNTIF(Emargement!$M$8:$M$207,DE86),DE86," ")</f>
        <v xml:space="preserve"> </v>
      </c>
      <c r="CU86" s="126" t="str">
        <f>IF(COUNTIF(Emargement!$M$8:$M$207,DF86),DF86," ")</f>
        <v xml:space="preserve"> </v>
      </c>
      <c r="CV86" s="126" t="str">
        <f>IF(COUNTIF(Emargement!$M$8:$M$207,DG86),DG86," ")</f>
        <v xml:space="preserve"> </v>
      </c>
      <c r="CW86" s="126" t="str">
        <f>IF(COUNTIF(Emargement!$M$8:$M$207,DH86),DH86," ")</f>
        <v xml:space="preserve"> </v>
      </c>
      <c r="CY86" s="3">
        <v>191</v>
      </c>
      <c r="CZ86" s="3">
        <v>192</v>
      </c>
      <c r="DA86" s="3">
        <v>193</v>
      </c>
      <c r="DB86" s="3">
        <v>194</v>
      </c>
      <c r="DC86" s="3">
        <v>195</v>
      </c>
      <c r="DD86" s="3">
        <v>196</v>
      </c>
      <c r="DE86" s="3">
        <v>197</v>
      </c>
      <c r="DF86" s="3">
        <v>198</v>
      </c>
      <c r="DG86" s="3">
        <v>199</v>
      </c>
      <c r="DH86" s="3">
        <v>200</v>
      </c>
      <c r="DM86" s="145"/>
      <c r="DN86" s="146"/>
      <c r="DO86" s="145"/>
      <c r="DP86" s="146"/>
      <c r="DQ86" s="145"/>
      <c r="DR86" s="58"/>
      <c r="DS86" s="58"/>
      <c r="DT86" s="145"/>
      <c r="DU86" s="3">
        <v>2</v>
      </c>
      <c r="DX86" s="79"/>
      <c r="DY86" s="82"/>
      <c r="DZ86" s="80"/>
      <c r="EA86" s="82"/>
      <c r="EB86" s="81"/>
      <c r="EC86" s="81"/>
      <c r="ED86" s="83"/>
      <c r="EE86" s="80"/>
      <c r="EG86" s="84"/>
      <c r="EH86" s="3">
        <v>3</v>
      </c>
      <c r="EJ86" s="3" t="e">
        <f t="shared" si="109"/>
        <v>#N/A</v>
      </c>
      <c r="EK86" s="3">
        <f t="shared" si="123"/>
        <v>0</v>
      </c>
      <c r="EL86" s="84" t="str">
        <f t="shared" si="124"/>
        <v/>
      </c>
      <c r="EM86" s="89" t="e">
        <f t="shared" si="110"/>
        <v>#N/A</v>
      </c>
      <c r="EN86" s="3">
        <f t="shared" si="125"/>
        <v>0</v>
      </c>
      <c r="EO86" s="84" t="str">
        <f t="shared" si="126"/>
        <v/>
      </c>
      <c r="EP86" s="89" t="e">
        <f t="shared" si="111"/>
        <v>#N/A</v>
      </c>
      <c r="EQ86" s="3">
        <f t="shared" si="127"/>
        <v>0</v>
      </c>
      <c r="ER86" s="84" t="str">
        <f t="shared" si="128"/>
        <v/>
      </c>
    </row>
    <row r="87" spans="1:148" x14ac:dyDescent="0.25">
      <c r="A87" s="1">
        <f t="shared" si="112"/>
        <v>80</v>
      </c>
      <c r="B87" s="1">
        <v>80</v>
      </c>
      <c r="C87" s="31">
        <v>80</v>
      </c>
      <c r="D87" s="151"/>
      <c r="E87" s="152">
        <f t="shared" si="129"/>
        <v>1</v>
      </c>
      <c r="F87" s="153">
        <f t="shared" si="130"/>
        <v>57</v>
      </c>
      <c r="G87" s="154">
        <f t="shared" si="131"/>
        <v>5</v>
      </c>
      <c r="I87" s="3">
        <f t="shared" si="113"/>
        <v>0</v>
      </c>
      <c r="J87" s="3">
        <f t="shared" si="114"/>
        <v>0</v>
      </c>
      <c r="K87" s="3">
        <f t="shared" si="104"/>
        <v>0</v>
      </c>
      <c r="N87" s="144" t="str">
        <f t="shared" si="132"/>
        <v/>
      </c>
      <c r="O87" s="143"/>
      <c r="P87" s="98" t="str">
        <f t="shared" si="133"/>
        <v/>
      </c>
      <c r="Q87" s="3">
        <f t="shared" si="105"/>
        <v>7025</v>
      </c>
      <c r="R87" s="3">
        <f t="shared" si="141"/>
        <v>7025</v>
      </c>
      <c r="S87" s="96"/>
      <c r="T87" s="97" t="str">
        <f t="shared" si="107"/>
        <v/>
      </c>
      <c r="U87" s="98" t="str">
        <f t="shared" si="108"/>
        <v/>
      </c>
      <c r="W87" s="89" t="str">
        <f t="shared" si="134"/>
        <v xml:space="preserve"> </v>
      </c>
      <c r="X87" s="3" t="str">
        <f t="shared" si="135"/>
        <v xml:space="preserve"> </v>
      </c>
      <c r="Y87" s="3" t="str">
        <f t="shared" si="136"/>
        <v xml:space="preserve"> </v>
      </c>
      <c r="Z87" s="3" t="str">
        <f t="shared" si="137"/>
        <v xml:space="preserve"> </v>
      </c>
      <c r="AA87" s="3" t="str">
        <f t="shared" si="138"/>
        <v>m.t</v>
      </c>
      <c r="AB87" s="3" t="str">
        <f t="shared" si="139"/>
        <v xml:space="preserve"> </v>
      </c>
      <c r="AC87" s="90" t="str">
        <f t="shared" si="140"/>
        <v xml:space="preserve"> </v>
      </c>
      <c r="AM87" s="89" t="str">
        <f t="shared" si="115"/>
        <v/>
      </c>
      <c r="AN87" s="89" t="str">
        <f t="shared" si="116"/>
        <v/>
      </c>
      <c r="AO87" s="3" t="str">
        <f t="shared" si="117"/>
        <v/>
      </c>
      <c r="AP87" s="3" t="str">
        <f t="shared" si="118"/>
        <v/>
      </c>
      <c r="AQ87" s="1" t="str">
        <f t="shared" si="119"/>
        <v/>
      </c>
      <c r="AR87" s="1" t="str">
        <f t="shared" si="120"/>
        <v/>
      </c>
      <c r="AS87" s="7" t="str">
        <f t="shared" si="121"/>
        <v/>
      </c>
      <c r="AT87" s="91">
        <f t="shared" si="122"/>
        <v>37.409252669039148</v>
      </c>
      <c r="DM87" s="145"/>
      <c r="DN87" s="146"/>
      <c r="DO87" s="145"/>
      <c r="DP87" s="146"/>
      <c r="DQ87" s="145"/>
      <c r="DR87" s="58"/>
      <c r="DS87" s="58"/>
      <c r="DT87" s="145"/>
      <c r="DU87" s="3">
        <v>2</v>
      </c>
      <c r="DX87" s="79"/>
      <c r="DY87" s="82"/>
      <c r="DZ87" s="80"/>
      <c r="EA87" s="82"/>
      <c r="EB87" s="81"/>
      <c r="EC87" s="81"/>
      <c r="ED87" s="83"/>
      <c r="EE87" s="80"/>
      <c r="EG87" s="84"/>
      <c r="EH87" s="3">
        <v>3</v>
      </c>
      <c r="EJ87" s="3" t="e">
        <f t="shared" si="109"/>
        <v>#N/A</v>
      </c>
      <c r="EK87" s="3">
        <f t="shared" si="123"/>
        <v>0</v>
      </c>
      <c r="EL87" s="84" t="str">
        <f t="shared" si="124"/>
        <v/>
      </c>
      <c r="EM87" s="89" t="e">
        <f t="shared" si="110"/>
        <v>#N/A</v>
      </c>
      <c r="EN87" s="3">
        <f t="shared" si="125"/>
        <v>0</v>
      </c>
      <c r="EO87" s="84" t="str">
        <f t="shared" si="126"/>
        <v/>
      </c>
      <c r="EP87" s="89" t="e">
        <f t="shared" si="111"/>
        <v>#N/A</v>
      </c>
      <c r="EQ87" s="3">
        <f t="shared" si="127"/>
        <v>0</v>
      </c>
      <c r="ER87" s="84" t="str">
        <f t="shared" si="128"/>
        <v/>
      </c>
    </row>
    <row r="88" spans="1:148" x14ac:dyDescent="0.25">
      <c r="A88" s="1">
        <f t="shared" si="112"/>
        <v>81</v>
      </c>
      <c r="B88" s="1">
        <v>81</v>
      </c>
      <c r="C88" s="31">
        <v>81</v>
      </c>
      <c r="D88" s="151"/>
      <c r="E88" s="152">
        <f t="shared" si="129"/>
        <v>1</v>
      </c>
      <c r="F88" s="153">
        <f t="shared" si="130"/>
        <v>57</v>
      </c>
      <c r="G88" s="154">
        <f t="shared" si="131"/>
        <v>5</v>
      </c>
      <c r="I88" s="3">
        <f t="shared" si="113"/>
        <v>0</v>
      </c>
      <c r="J88" s="3">
        <f t="shared" si="114"/>
        <v>0</v>
      </c>
      <c r="K88" s="3">
        <f t="shared" si="104"/>
        <v>0</v>
      </c>
      <c r="N88" s="144" t="str">
        <f t="shared" si="132"/>
        <v/>
      </c>
      <c r="O88" s="143"/>
      <c r="P88" s="98" t="str">
        <f t="shared" si="133"/>
        <v/>
      </c>
      <c r="Q88" s="3">
        <f t="shared" si="105"/>
        <v>7025</v>
      </c>
      <c r="R88" s="3">
        <f t="shared" si="141"/>
        <v>7025</v>
      </c>
      <c r="S88" s="96"/>
      <c r="T88" s="97" t="str">
        <f t="shared" si="107"/>
        <v/>
      </c>
      <c r="U88" s="98" t="str">
        <f t="shared" si="108"/>
        <v/>
      </c>
      <c r="W88" s="89" t="str">
        <f t="shared" si="134"/>
        <v xml:space="preserve"> </v>
      </c>
      <c r="X88" s="3" t="str">
        <f t="shared" si="135"/>
        <v xml:space="preserve"> </v>
      </c>
      <c r="Y88" s="3" t="str">
        <f t="shared" si="136"/>
        <v xml:space="preserve"> </v>
      </c>
      <c r="Z88" s="3" t="str">
        <f t="shared" si="137"/>
        <v xml:space="preserve"> </v>
      </c>
      <c r="AA88" s="3" t="str">
        <f t="shared" si="138"/>
        <v>m.t</v>
      </c>
      <c r="AB88" s="3" t="str">
        <f t="shared" si="139"/>
        <v xml:space="preserve"> </v>
      </c>
      <c r="AC88" s="90" t="str">
        <f t="shared" si="140"/>
        <v xml:space="preserve"> </v>
      </c>
      <c r="AM88" s="89" t="str">
        <f t="shared" si="115"/>
        <v/>
      </c>
      <c r="AN88" s="89" t="str">
        <f t="shared" si="116"/>
        <v/>
      </c>
      <c r="AO88" s="3" t="str">
        <f t="shared" si="117"/>
        <v/>
      </c>
      <c r="AP88" s="3" t="str">
        <f t="shared" si="118"/>
        <v/>
      </c>
      <c r="AQ88" s="1" t="str">
        <f t="shared" si="119"/>
        <v/>
      </c>
      <c r="AR88" s="1" t="str">
        <f t="shared" si="120"/>
        <v/>
      </c>
      <c r="AS88" s="7" t="str">
        <f t="shared" si="121"/>
        <v/>
      </c>
      <c r="AT88" s="91">
        <f t="shared" si="122"/>
        <v>37.409252669039148</v>
      </c>
      <c r="DM88" s="145"/>
      <c r="DN88" s="146"/>
      <c r="DO88" s="145"/>
      <c r="DP88" s="146"/>
      <c r="DQ88" s="145"/>
      <c r="DR88" s="58"/>
      <c r="DS88" s="58"/>
      <c r="DT88" s="145"/>
      <c r="DU88" s="3">
        <v>2</v>
      </c>
      <c r="DX88" s="79"/>
      <c r="DY88" s="82"/>
      <c r="DZ88" s="80"/>
      <c r="EA88" s="82"/>
      <c r="EB88" s="81"/>
      <c r="EC88" s="81"/>
      <c r="ED88" s="83"/>
      <c r="EE88" s="80"/>
      <c r="EG88" s="84"/>
      <c r="EH88" s="3">
        <v>3</v>
      </c>
      <c r="EJ88" s="3" t="e">
        <f t="shared" si="109"/>
        <v>#N/A</v>
      </c>
      <c r="EK88" s="3">
        <f t="shared" si="123"/>
        <v>0</v>
      </c>
      <c r="EL88" s="84" t="str">
        <f t="shared" si="124"/>
        <v/>
      </c>
      <c r="EM88" s="89" t="e">
        <f t="shared" si="110"/>
        <v>#N/A</v>
      </c>
      <c r="EN88" s="3">
        <f t="shared" si="125"/>
        <v>0</v>
      </c>
      <c r="EO88" s="84" t="str">
        <f t="shared" si="126"/>
        <v/>
      </c>
      <c r="EP88" s="89" t="e">
        <f t="shared" si="111"/>
        <v>#N/A</v>
      </c>
      <c r="EQ88" s="3">
        <f t="shared" si="127"/>
        <v>0</v>
      </c>
      <c r="ER88" s="84" t="str">
        <f t="shared" si="128"/>
        <v/>
      </c>
    </row>
    <row r="89" spans="1:148" x14ac:dyDescent="0.25">
      <c r="A89" s="1">
        <f t="shared" si="112"/>
        <v>82</v>
      </c>
      <c r="B89" s="1">
        <v>82</v>
      </c>
      <c r="C89" s="31">
        <v>82</v>
      </c>
      <c r="D89" s="151"/>
      <c r="E89" s="152">
        <f t="shared" si="129"/>
        <v>1</v>
      </c>
      <c r="F89" s="153">
        <f t="shared" si="130"/>
        <v>57</v>
      </c>
      <c r="G89" s="154">
        <f t="shared" si="131"/>
        <v>5</v>
      </c>
      <c r="I89" s="3">
        <f t="shared" si="113"/>
        <v>0</v>
      </c>
      <c r="J89" s="3">
        <f t="shared" si="114"/>
        <v>0</v>
      </c>
      <c r="K89" s="3">
        <f t="shared" si="104"/>
        <v>0</v>
      </c>
      <c r="N89" s="144" t="str">
        <f t="shared" si="132"/>
        <v/>
      </c>
      <c r="O89" s="143"/>
      <c r="P89" s="98" t="str">
        <f t="shared" si="133"/>
        <v/>
      </c>
      <c r="Q89" s="3">
        <f t="shared" si="105"/>
        <v>7025</v>
      </c>
      <c r="R89" s="3">
        <f t="shared" si="141"/>
        <v>7025</v>
      </c>
      <c r="S89" s="96"/>
      <c r="T89" s="97" t="str">
        <f t="shared" si="107"/>
        <v/>
      </c>
      <c r="U89" s="98" t="str">
        <f t="shared" si="108"/>
        <v/>
      </c>
      <c r="W89" s="89" t="str">
        <f t="shared" si="134"/>
        <v xml:space="preserve"> </v>
      </c>
      <c r="X89" s="3" t="str">
        <f t="shared" si="135"/>
        <v xml:space="preserve"> </v>
      </c>
      <c r="Y89" s="3" t="str">
        <f t="shared" si="136"/>
        <v xml:space="preserve"> </v>
      </c>
      <c r="Z89" s="3" t="str">
        <f t="shared" si="137"/>
        <v xml:space="preserve"> </v>
      </c>
      <c r="AA89" s="3" t="str">
        <f t="shared" si="138"/>
        <v>m.t</v>
      </c>
      <c r="AB89" s="3" t="str">
        <f t="shared" si="139"/>
        <v xml:space="preserve"> </v>
      </c>
      <c r="AC89" s="90" t="str">
        <f t="shared" si="140"/>
        <v xml:space="preserve"> </v>
      </c>
      <c r="AM89" s="89" t="str">
        <f t="shared" si="115"/>
        <v/>
      </c>
      <c r="AN89" s="89" t="str">
        <f t="shared" si="116"/>
        <v/>
      </c>
      <c r="AO89" s="3" t="str">
        <f t="shared" si="117"/>
        <v/>
      </c>
      <c r="AP89" s="3" t="str">
        <f t="shared" si="118"/>
        <v/>
      </c>
      <c r="AQ89" s="1" t="str">
        <f t="shared" si="119"/>
        <v/>
      </c>
      <c r="AR89" s="1" t="str">
        <f t="shared" si="120"/>
        <v/>
      </c>
      <c r="AS89" s="7" t="str">
        <f t="shared" si="121"/>
        <v/>
      </c>
      <c r="AT89" s="91">
        <f t="shared" si="122"/>
        <v>37.409252669039148</v>
      </c>
      <c r="DM89" s="145"/>
      <c r="DN89" s="146"/>
      <c r="DO89" s="145"/>
      <c r="DP89" s="146"/>
      <c r="DQ89" s="145"/>
      <c r="DR89" s="58"/>
      <c r="DS89" s="58"/>
      <c r="DT89" s="145"/>
      <c r="DU89" s="3">
        <v>2</v>
      </c>
      <c r="DX89" s="79"/>
      <c r="DY89" s="82"/>
      <c r="DZ89" s="80"/>
      <c r="EA89" s="82"/>
      <c r="EB89" s="81"/>
      <c r="EC89" s="81"/>
      <c r="ED89" s="83"/>
      <c r="EE89" s="80"/>
      <c r="EG89" s="84"/>
      <c r="EH89" s="3">
        <v>3</v>
      </c>
      <c r="EJ89" s="3" t="e">
        <f t="shared" si="109"/>
        <v>#N/A</v>
      </c>
      <c r="EK89" s="3">
        <f t="shared" si="123"/>
        <v>0</v>
      </c>
      <c r="EL89" s="84" t="str">
        <f t="shared" si="124"/>
        <v/>
      </c>
      <c r="EM89" s="89" t="e">
        <f t="shared" si="110"/>
        <v>#N/A</v>
      </c>
      <c r="EN89" s="3">
        <f t="shared" si="125"/>
        <v>0</v>
      </c>
      <c r="EO89" s="84" t="str">
        <f t="shared" si="126"/>
        <v/>
      </c>
      <c r="EP89" s="89" t="e">
        <f t="shared" si="111"/>
        <v>#N/A</v>
      </c>
      <c r="EQ89" s="3">
        <f t="shared" si="127"/>
        <v>0</v>
      </c>
      <c r="ER89" s="84" t="str">
        <f t="shared" si="128"/>
        <v/>
      </c>
    </row>
    <row r="90" spans="1:148" x14ac:dyDescent="0.25">
      <c r="A90" s="1">
        <f t="shared" si="112"/>
        <v>83</v>
      </c>
      <c r="B90" s="1">
        <v>83</v>
      </c>
      <c r="C90" s="31">
        <v>83</v>
      </c>
      <c r="D90" s="151"/>
      <c r="E90" s="152">
        <f t="shared" si="129"/>
        <v>1</v>
      </c>
      <c r="F90" s="153">
        <f t="shared" si="130"/>
        <v>57</v>
      </c>
      <c r="G90" s="154">
        <f t="shared" si="131"/>
        <v>5</v>
      </c>
      <c r="I90" s="3">
        <f t="shared" si="113"/>
        <v>0</v>
      </c>
      <c r="J90" s="3">
        <f t="shared" si="114"/>
        <v>0</v>
      </c>
      <c r="K90" s="3">
        <f t="shared" si="104"/>
        <v>0</v>
      </c>
      <c r="N90" s="144" t="str">
        <f t="shared" si="132"/>
        <v/>
      </c>
      <c r="O90" s="143"/>
      <c r="P90" s="98" t="str">
        <f t="shared" si="133"/>
        <v/>
      </c>
      <c r="Q90" s="3">
        <f t="shared" si="105"/>
        <v>7025</v>
      </c>
      <c r="R90" s="3">
        <f t="shared" si="141"/>
        <v>7025</v>
      </c>
      <c r="S90" s="96"/>
      <c r="T90" s="97" t="str">
        <f t="shared" si="107"/>
        <v/>
      </c>
      <c r="U90" s="98" t="str">
        <f t="shared" si="108"/>
        <v/>
      </c>
      <c r="W90" s="89" t="str">
        <f t="shared" si="134"/>
        <v xml:space="preserve"> </v>
      </c>
      <c r="X90" s="3" t="str">
        <f t="shared" si="135"/>
        <v xml:space="preserve"> </v>
      </c>
      <c r="Y90" s="3" t="str">
        <f t="shared" si="136"/>
        <v xml:space="preserve"> </v>
      </c>
      <c r="Z90" s="3" t="str">
        <f t="shared" si="137"/>
        <v xml:space="preserve"> </v>
      </c>
      <c r="AA90" s="3" t="str">
        <f t="shared" si="138"/>
        <v>m.t</v>
      </c>
      <c r="AB90" s="3" t="str">
        <f t="shared" si="139"/>
        <v xml:space="preserve"> </v>
      </c>
      <c r="AC90" s="90" t="str">
        <f t="shared" si="140"/>
        <v xml:space="preserve"> </v>
      </c>
      <c r="AM90" s="89" t="str">
        <f t="shared" si="115"/>
        <v/>
      </c>
      <c r="AN90" s="89" t="str">
        <f t="shared" si="116"/>
        <v/>
      </c>
      <c r="AO90" s="3" t="str">
        <f t="shared" si="117"/>
        <v/>
      </c>
      <c r="AP90" s="3" t="str">
        <f t="shared" si="118"/>
        <v/>
      </c>
      <c r="AQ90" s="1" t="str">
        <f t="shared" si="119"/>
        <v/>
      </c>
      <c r="AR90" s="1" t="str">
        <f t="shared" si="120"/>
        <v/>
      </c>
      <c r="AS90" s="7" t="str">
        <f t="shared" si="121"/>
        <v/>
      </c>
      <c r="AT90" s="91">
        <f t="shared" si="122"/>
        <v>37.409252669039148</v>
      </c>
      <c r="DM90" s="145"/>
      <c r="DN90" s="146"/>
      <c r="DO90" s="145"/>
      <c r="DP90" s="146"/>
      <c r="DQ90" s="145"/>
      <c r="DR90" s="58"/>
      <c r="DS90" s="58"/>
      <c r="DT90" s="145"/>
      <c r="DU90" s="3">
        <v>2</v>
      </c>
      <c r="DX90" s="79"/>
      <c r="DY90" s="82"/>
      <c r="DZ90" s="80"/>
      <c r="EA90" s="82"/>
      <c r="EB90" s="81"/>
      <c r="EC90" s="81"/>
      <c r="ED90" s="83"/>
      <c r="EE90" s="80"/>
      <c r="EG90" s="84"/>
      <c r="EH90" s="3">
        <v>3</v>
      </c>
      <c r="EJ90" s="3" t="e">
        <f t="shared" si="109"/>
        <v>#N/A</v>
      </c>
      <c r="EK90" s="3">
        <f t="shared" si="123"/>
        <v>0</v>
      </c>
      <c r="EL90" s="84" t="str">
        <f t="shared" si="124"/>
        <v/>
      </c>
      <c r="EM90" s="89" t="e">
        <f t="shared" si="110"/>
        <v>#N/A</v>
      </c>
      <c r="EN90" s="3">
        <f t="shared" si="125"/>
        <v>0</v>
      </c>
      <c r="EO90" s="84" t="str">
        <f t="shared" si="126"/>
        <v/>
      </c>
      <c r="EP90" s="89" t="e">
        <f t="shared" si="111"/>
        <v>#N/A</v>
      </c>
      <c r="EQ90" s="3">
        <f t="shared" si="127"/>
        <v>0</v>
      </c>
      <c r="ER90" s="84" t="str">
        <f t="shared" si="128"/>
        <v/>
      </c>
    </row>
    <row r="91" spans="1:148" x14ac:dyDescent="0.25">
      <c r="A91" s="1">
        <f t="shared" si="112"/>
        <v>84</v>
      </c>
      <c r="B91" s="1">
        <v>84</v>
      </c>
      <c r="C91" s="31">
        <v>84</v>
      </c>
      <c r="D91" s="151"/>
      <c r="E91" s="152">
        <f t="shared" si="129"/>
        <v>1</v>
      </c>
      <c r="F91" s="153">
        <f t="shared" si="130"/>
        <v>57</v>
      </c>
      <c r="G91" s="154">
        <f t="shared" si="131"/>
        <v>5</v>
      </c>
      <c r="I91" s="3">
        <f t="shared" si="113"/>
        <v>0</v>
      </c>
      <c r="J91" s="3">
        <f t="shared" si="114"/>
        <v>0</v>
      </c>
      <c r="K91" s="3">
        <f t="shared" si="104"/>
        <v>0</v>
      </c>
      <c r="N91" s="144" t="str">
        <f t="shared" si="132"/>
        <v/>
      </c>
      <c r="O91" s="143"/>
      <c r="P91" s="98" t="str">
        <f t="shared" si="133"/>
        <v/>
      </c>
      <c r="Q91" s="3">
        <f t="shared" si="105"/>
        <v>7025</v>
      </c>
      <c r="R91" s="3">
        <f t="shared" si="141"/>
        <v>7025</v>
      </c>
      <c r="S91" s="96"/>
      <c r="T91" s="97" t="str">
        <f t="shared" si="107"/>
        <v/>
      </c>
      <c r="U91" s="98" t="str">
        <f t="shared" si="108"/>
        <v/>
      </c>
      <c r="W91" s="89" t="str">
        <f t="shared" si="134"/>
        <v xml:space="preserve"> </v>
      </c>
      <c r="X91" s="3" t="str">
        <f t="shared" si="135"/>
        <v xml:space="preserve"> </v>
      </c>
      <c r="Y91" s="3" t="str">
        <f t="shared" si="136"/>
        <v xml:space="preserve"> </v>
      </c>
      <c r="Z91" s="3" t="str">
        <f t="shared" si="137"/>
        <v xml:space="preserve"> </v>
      </c>
      <c r="AA91" s="3" t="str">
        <f t="shared" si="138"/>
        <v>m.t</v>
      </c>
      <c r="AB91" s="3" t="str">
        <f t="shared" si="139"/>
        <v xml:space="preserve"> </v>
      </c>
      <c r="AC91" s="90" t="str">
        <f t="shared" si="140"/>
        <v xml:space="preserve"> </v>
      </c>
      <c r="AM91" s="89" t="str">
        <f t="shared" si="115"/>
        <v/>
      </c>
      <c r="AN91" s="89" t="str">
        <f t="shared" si="116"/>
        <v/>
      </c>
      <c r="AO91" s="3" t="str">
        <f t="shared" si="117"/>
        <v/>
      </c>
      <c r="AP91" s="3" t="str">
        <f t="shared" si="118"/>
        <v/>
      </c>
      <c r="AQ91" s="1" t="str">
        <f t="shared" si="119"/>
        <v/>
      </c>
      <c r="AR91" s="1" t="str">
        <f t="shared" si="120"/>
        <v/>
      </c>
      <c r="AS91" s="7" t="str">
        <f t="shared" si="121"/>
        <v/>
      </c>
      <c r="AT91" s="91">
        <f t="shared" si="122"/>
        <v>37.409252669039148</v>
      </c>
      <c r="DM91" s="145"/>
      <c r="DN91" s="146"/>
      <c r="DO91" s="145"/>
      <c r="DP91" s="146"/>
      <c r="DQ91" s="145"/>
      <c r="DR91" s="58"/>
      <c r="DS91" s="58"/>
      <c r="DT91" s="145"/>
      <c r="DU91" s="3">
        <v>2</v>
      </c>
      <c r="DX91" s="79"/>
      <c r="DY91" s="82"/>
      <c r="DZ91" s="80"/>
      <c r="EA91" s="82"/>
      <c r="EB91" s="81"/>
      <c r="EC91" s="81"/>
      <c r="ED91" s="83"/>
      <c r="EE91" s="80"/>
      <c r="EG91" s="84"/>
      <c r="EH91" s="3">
        <v>3</v>
      </c>
      <c r="EJ91" s="3" t="e">
        <f t="shared" si="109"/>
        <v>#N/A</v>
      </c>
      <c r="EK91" s="3">
        <f t="shared" si="123"/>
        <v>0</v>
      </c>
      <c r="EL91" s="84" t="str">
        <f t="shared" si="124"/>
        <v/>
      </c>
      <c r="EM91" s="89" t="e">
        <f t="shared" si="110"/>
        <v>#N/A</v>
      </c>
      <c r="EN91" s="3">
        <f t="shared" si="125"/>
        <v>0</v>
      </c>
      <c r="EO91" s="84" t="str">
        <f t="shared" si="126"/>
        <v/>
      </c>
      <c r="EP91" s="89" t="e">
        <f t="shared" si="111"/>
        <v>#N/A</v>
      </c>
      <c r="EQ91" s="3">
        <f t="shared" si="127"/>
        <v>0</v>
      </c>
      <c r="ER91" s="84" t="str">
        <f t="shared" si="128"/>
        <v/>
      </c>
    </row>
    <row r="92" spans="1:148" x14ac:dyDescent="0.25">
      <c r="A92" s="1">
        <f t="shared" si="112"/>
        <v>85</v>
      </c>
      <c r="B92" s="1">
        <v>85</v>
      </c>
      <c r="C92" s="31">
        <v>85</v>
      </c>
      <c r="D92" s="151"/>
      <c r="E92" s="152">
        <f t="shared" si="129"/>
        <v>1</v>
      </c>
      <c r="F92" s="153">
        <f t="shared" si="130"/>
        <v>57</v>
      </c>
      <c r="G92" s="154">
        <f t="shared" si="131"/>
        <v>5</v>
      </c>
      <c r="I92" s="3">
        <f t="shared" si="113"/>
        <v>0</v>
      </c>
      <c r="J92" s="3">
        <f t="shared" si="114"/>
        <v>0</v>
      </c>
      <c r="K92" s="3">
        <f t="shared" si="104"/>
        <v>0</v>
      </c>
      <c r="N92" s="144" t="str">
        <f t="shared" si="132"/>
        <v/>
      </c>
      <c r="O92" s="143"/>
      <c r="P92" s="98" t="str">
        <f t="shared" si="133"/>
        <v/>
      </c>
      <c r="Q92" s="3">
        <f t="shared" si="105"/>
        <v>7025</v>
      </c>
      <c r="R92" s="3">
        <f t="shared" si="141"/>
        <v>7025</v>
      </c>
      <c r="S92" s="96"/>
      <c r="T92" s="97" t="str">
        <f t="shared" si="107"/>
        <v/>
      </c>
      <c r="U92" s="98" t="str">
        <f t="shared" si="108"/>
        <v/>
      </c>
      <c r="W92" s="89" t="str">
        <f t="shared" si="134"/>
        <v xml:space="preserve"> </v>
      </c>
      <c r="X92" s="3" t="str">
        <f t="shared" si="135"/>
        <v xml:space="preserve"> </v>
      </c>
      <c r="Y92" s="3" t="str">
        <f t="shared" si="136"/>
        <v xml:space="preserve"> </v>
      </c>
      <c r="Z92" s="3" t="str">
        <f t="shared" si="137"/>
        <v xml:space="preserve"> </v>
      </c>
      <c r="AA92" s="3" t="str">
        <f t="shared" si="138"/>
        <v>m.t</v>
      </c>
      <c r="AB92" s="3" t="str">
        <f t="shared" si="139"/>
        <v xml:space="preserve"> </v>
      </c>
      <c r="AC92" s="90" t="str">
        <f t="shared" si="140"/>
        <v xml:space="preserve"> </v>
      </c>
      <c r="AM92" s="89" t="str">
        <f t="shared" si="115"/>
        <v/>
      </c>
      <c r="AN92" s="89" t="str">
        <f t="shared" si="116"/>
        <v/>
      </c>
      <c r="AO92" s="3" t="str">
        <f t="shared" si="117"/>
        <v/>
      </c>
      <c r="AP92" s="3" t="str">
        <f t="shared" si="118"/>
        <v/>
      </c>
      <c r="AQ92" s="1" t="str">
        <f t="shared" si="119"/>
        <v/>
      </c>
      <c r="AR92" s="1" t="str">
        <f t="shared" si="120"/>
        <v/>
      </c>
      <c r="AS92" s="7" t="str">
        <f t="shared" si="121"/>
        <v/>
      </c>
      <c r="AT92" s="91">
        <f t="shared" si="122"/>
        <v>37.409252669039148</v>
      </c>
      <c r="DM92" s="145"/>
      <c r="DN92" s="146"/>
      <c r="DO92" s="145"/>
      <c r="DP92" s="146"/>
      <c r="DQ92" s="145"/>
      <c r="DR92" s="58"/>
      <c r="DS92" s="58"/>
      <c r="DT92" s="145"/>
      <c r="DU92" s="3">
        <v>2</v>
      </c>
      <c r="DX92" s="79"/>
      <c r="DY92" s="82"/>
      <c r="DZ92" s="80"/>
      <c r="EA92" s="82"/>
      <c r="EB92" s="81"/>
      <c r="EC92" s="81"/>
      <c r="ED92" s="83"/>
      <c r="EE92" s="80"/>
      <c r="EG92" s="84"/>
      <c r="EH92" s="3">
        <v>3</v>
      </c>
      <c r="EJ92" s="3" t="e">
        <f t="shared" si="109"/>
        <v>#N/A</v>
      </c>
      <c r="EK92" s="3">
        <f t="shared" si="123"/>
        <v>0</v>
      </c>
      <c r="EL92" s="84" t="str">
        <f t="shared" si="124"/>
        <v/>
      </c>
      <c r="EM92" s="89" t="e">
        <f t="shared" si="110"/>
        <v>#N/A</v>
      </c>
      <c r="EN92" s="3">
        <f t="shared" si="125"/>
        <v>0</v>
      </c>
      <c r="EO92" s="84" t="str">
        <f t="shared" si="126"/>
        <v/>
      </c>
      <c r="EP92" s="89" t="e">
        <f t="shared" si="111"/>
        <v>#N/A</v>
      </c>
      <c r="EQ92" s="3">
        <f t="shared" si="127"/>
        <v>0</v>
      </c>
      <c r="ER92" s="84" t="str">
        <f t="shared" si="128"/>
        <v/>
      </c>
    </row>
    <row r="93" spans="1:148" x14ac:dyDescent="0.25">
      <c r="A93" s="1">
        <f t="shared" si="112"/>
        <v>86</v>
      </c>
      <c r="B93" s="1">
        <v>86</v>
      </c>
      <c r="C93" s="31">
        <v>86</v>
      </c>
      <c r="D93" s="151"/>
      <c r="E93" s="152">
        <f t="shared" si="129"/>
        <v>1</v>
      </c>
      <c r="F93" s="153">
        <f t="shared" si="130"/>
        <v>57</v>
      </c>
      <c r="G93" s="154">
        <f t="shared" si="131"/>
        <v>5</v>
      </c>
      <c r="I93" s="3">
        <f t="shared" si="113"/>
        <v>0</v>
      </c>
      <c r="J93" s="3">
        <f t="shared" si="114"/>
        <v>0</v>
      </c>
      <c r="K93" s="3">
        <f t="shared" si="104"/>
        <v>0</v>
      </c>
      <c r="N93" s="144" t="str">
        <f t="shared" si="132"/>
        <v/>
      </c>
      <c r="O93" s="143"/>
      <c r="P93" s="98" t="str">
        <f t="shared" si="133"/>
        <v/>
      </c>
      <c r="Q93" s="3">
        <f t="shared" si="105"/>
        <v>7025</v>
      </c>
      <c r="R93" s="3">
        <f t="shared" si="141"/>
        <v>7025</v>
      </c>
      <c r="S93" s="96"/>
      <c r="T93" s="97" t="str">
        <f t="shared" si="107"/>
        <v/>
      </c>
      <c r="U93" s="98" t="str">
        <f t="shared" si="108"/>
        <v/>
      </c>
      <c r="W93" s="89" t="str">
        <f t="shared" si="134"/>
        <v xml:space="preserve"> </v>
      </c>
      <c r="X93" s="3" t="str">
        <f t="shared" si="135"/>
        <v xml:space="preserve"> </v>
      </c>
      <c r="Y93" s="3" t="str">
        <f t="shared" si="136"/>
        <v xml:space="preserve"> </v>
      </c>
      <c r="Z93" s="3" t="str">
        <f t="shared" si="137"/>
        <v xml:space="preserve"> </v>
      </c>
      <c r="AA93" s="3" t="str">
        <f t="shared" si="138"/>
        <v>m.t</v>
      </c>
      <c r="AB93" s="3" t="str">
        <f t="shared" si="139"/>
        <v xml:space="preserve"> </v>
      </c>
      <c r="AC93" s="90" t="str">
        <f t="shared" si="140"/>
        <v xml:space="preserve"> </v>
      </c>
      <c r="AM93" s="89" t="str">
        <f t="shared" si="115"/>
        <v/>
      </c>
      <c r="AN93" s="89" t="str">
        <f t="shared" si="116"/>
        <v/>
      </c>
      <c r="AO93" s="3" t="str">
        <f t="shared" si="117"/>
        <v/>
      </c>
      <c r="AP93" s="3" t="str">
        <f t="shared" si="118"/>
        <v/>
      </c>
      <c r="AQ93" s="1" t="str">
        <f t="shared" si="119"/>
        <v/>
      </c>
      <c r="AR93" s="1" t="str">
        <f t="shared" si="120"/>
        <v/>
      </c>
      <c r="AS93" s="7" t="str">
        <f t="shared" si="121"/>
        <v/>
      </c>
      <c r="AT93" s="91">
        <f t="shared" si="122"/>
        <v>37.409252669039148</v>
      </c>
      <c r="DM93" s="145"/>
      <c r="DN93" s="146"/>
      <c r="DO93" s="145"/>
      <c r="DP93" s="146"/>
      <c r="DQ93" s="145"/>
      <c r="DR93" s="58"/>
      <c r="DS93" s="58"/>
      <c r="DT93" s="145"/>
      <c r="DU93" s="3">
        <v>2</v>
      </c>
      <c r="DX93" s="79"/>
      <c r="DY93" s="82"/>
      <c r="DZ93" s="80"/>
      <c r="EA93" s="82"/>
      <c r="EB93" s="81"/>
      <c r="EC93" s="81"/>
      <c r="ED93" s="83"/>
      <c r="EE93" s="80"/>
      <c r="EG93" s="84"/>
      <c r="EH93" s="3">
        <v>3</v>
      </c>
      <c r="EJ93" s="3" t="e">
        <f t="shared" si="109"/>
        <v>#N/A</v>
      </c>
      <c r="EK93" s="3">
        <f t="shared" si="123"/>
        <v>0</v>
      </c>
      <c r="EL93" s="84" t="str">
        <f t="shared" si="124"/>
        <v/>
      </c>
      <c r="EM93" s="89" t="e">
        <f t="shared" si="110"/>
        <v>#N/A</v>
      </c>
      <c r="EN93" s="3">
        <f t="shared" si="125"/>
        <v>0</v>
      </c>
      <c r="EO93" s="84" t="str">
        <f t="shared" si="126"/>
        <v/>
      </c>
      <c r="EP93" s="89" t="e">
        <f t="shared" si="111"/>
        <v>#N/A</v>
      </c>
      <c r="EQ93" s="3">
        <f t="shared" si="127"/>
        <v>0</v>
      </c>
      <c r="ER93" s="84" t="str">
        <f t="shared" si="128"/>
        <v/>
      </c>
    </row>
    <row r="94" spans="1:148" x14ac:dyDescent="0.25">
      <c r="A94" s="1">
        <f t="shared" si="112"/>
        <v>87</v>
      </c>
      <c r="B94" s="1">
        <v>87</v>
      </c>
      <c r="C94" s="31">
        <v>87</v>
      </c>
      <c r="D94" s="151"/>
      <c r="E94" s="152">
        <f t="shared" si="129"/>
        <v>1</v>
      </c>
      <c r="F94" s="153">
        <f t="shared" si="130"/>
        <v>57</v>
      </c>
      <c r="G94" s="154">
        <f t="shared" si="131"/>
        <v>5</v>
      </c>
      <c r="I94" s="3">
        <f t="shared" si="113"/>
        <v>0</v>
      </c>
      <c r="J94" s="3">
        <f t="shared" si="114"/>
        <v>0</v>
      </c>
      <c r="K94" s="3">
        <f t="shared" si="104"/>
        <v>0</v>
      </c>
      <c r="N94" s="144" t="str">
        <f t="shared" si="132"/>
        <v/>
      </c>
      <c r="O94" s="143"/>
      <c r="P94" s="98" t="str">
        <f t="shared" si="133"/>
        <v/>
      </c>
      <c r="Q94" s="3">
        <f t="shared" si="105"/>
        <v>7025</v>
      </c>
      <c r="R94" s="3">
        <f t="shared" si="141"/>
        <v>7025</v>
      </c>
      <c r="S94" s="96"/>
      <c r="T94" s="97" t="str">
        <f t="shared" si="107"/>
        <v/>
      </c>
      <c r="U94" s="98" t="str">
        <f t="shared" si="108"/>
        <v/>
      </c>
      <c r="W94" s="89" t="str">
        <f t="shared" si="134"/>
        <v xml:space="preserve"> </v>
      </c>
      <c r="X94" s="3" t="str">
        <f t="shared" si="135"/>
        <v xml:space="preserve"> </v>
      </c>
      <c r="Y94" s="3" t="str">
        <f t="shared" si="136"/>
        <v xml:space="preserve"> </v>
      </c>
      <c r="Z94" s="3" t="str">
        <f t="shared" si="137"/>
        <v xml:space="preserve"> </v>
      </c>
      <c r="AA94" s="3" t="str">
        <f t="shared" si="138"/>
        <v>m.t</v>
      </c>
      <c r="AB94" s="3" t="str">
        <f t="shared" si="139"/>
        <v xml:space="preserve"> </v>
      </c>
      <c r="AC94" s="90" t="str">
        <f t="shared" si="140"/>
        <v xml:space="preserve"> </v>
      </c>
      <c r="AM94" s="89" t="str">
        <f t="shared" si="115"/>
        <v/>
      </c>
      <c r="AN94" s="89" t="str">
        <f t="shared" si="116"/>
        <v/>
      </c>
      <c r="AO94" s="3" t="str">
        <f t="shared" si="117"/>
        <v/>
      </c>
      <c r="AP94" s="3" t="str">
        <f t="shared" si="118"/>
        <v/>
      </c>
      <c r="AQ94" s="1" t="str">
        <f t="shared" si="119"/>
        <v/>
      </c>
      <c r="AR94" s="1" t="str">
        <f t="shared" si="120"/>
        <v/>
      </c>
      <c r="AS94" s="7" t="str">
        <f t="shared" si="121"/>
        <v/>
      </c>
      <c r="AT94" s="91">
        <f t="shared" si="122"/>
        <v>37.409252669039148</v>
      </c>
      <c r="DM94" s="145"/>
      <c r="DN94" s="146"/>
      <c r="DO94" s="145"/>
      <c r="DP94" s="146"/>
      <c r="DQ94" s="145"/>
      <c r="DR94" s="58"/>
      <c r="DS94" s="58"/>
      <c r="DT94" s="145"/>
      <c r="DU94" s="3">
        <v>2</v>
      </c>
      <c r="DX94" s="79"/>
      <c r="DY94" s="82"/>
      <c r="DZ94" s="80"/>
      <c r="EA94" s="82"/>
      <c r="EB94" s="81"/>
      <c r="EC94" s="81"/>
      <c r="ED94" s="83"/>
      <c r="EE94" s="80"/>
      <c r="EG94" s="84"/>
      <c r="EH94" s="3">
        <v>3</v>
      </c>
      <c r="EJ94" s="3" t="e">
        <f t="shared" si="109"/>
        <v>#N/A</v>
      </c>
      <c r="EK94" s="3">
        <f t="shared" si="123"/>
        <v>0</v>
      </c>
      <c r="EL94" s="84" t="str">
        <f t="shared" si="124"/>
        <v/>
      </c>
      <c r="EM94" s="89" t="e">
        <f t="shared" si="110"/>
        <v>#N/A</v>
      </c>
      <c r="EN94" s="3">
        <f t="shared" si="125"/>
        <v>0</v>
      </c>
      <c r="EO94" s="84" t="str">
        <f t="shared" si="126"/>
        <v/>
      </c>
      <c r="EP94" s="89" t="e">
        <f t="shared" si="111"/>
        <v>#N/A</v>
      </c>
      <c r="EQ94" s="3">
        <f t="shared" si="127"/>
        <v>0</v>
      </c>
      <c r="ER94" s="84" t="str">
        <f t="shared" si="128"/>
        <v/>
      </c>
    </row>
    <row r="95" spans="1:148" x14ac:dyDescent="0.25">
      <c r="A95" s="1">
        <f t="shared" si="112"/>
        <v>88</v>
      </c>
      <c r="B95" s="1">
        <v>88</v>
      </c>
      <c r="C95" s="31">
        <v>88</v>
      </c>
      <c r="D95" s="151"/>
      <c r="E95" s="152">
        <f t="shared" si="129"/>
        <v>1</v>
      </c>
      <c r="F95" s="153">
        <f t="shared" si="130"/>
        <v>57</v>
      </c>
      <c r="G95" s="154">
        <f t="shared" si="131"/>
        <v>5</v>
      </c>
      <c r="I95" s="3">
        <f t="shared" si="113"/>
        <v>0</v>
      </c>
      <c r="J95" s="3">
        <f t="shared" si="114"/>
        <v>0</v>
      </c>
      <c r="K95" s="3">
        <f t="shared" si="104"/>
        <v>0</v>
      </c>
      <c r="N95" s="144" t="str">
        <f t="shared" si="132"/>
        <v/>
      </c>
      <c r="O95" s="143"/>
      <c r="P95" s="98" t="str">
        <f t="shared" si="133"/>
        <v/>
      </c>
      <c r="Q95" s="3">
        <f t="shared" si="105"/>
        <v>7025</v>
      </c>
      <c r="R95" s="3">
        <f t="shared" si="141"/>
        <v>7025</v>
      </c>
      <c r="S95" s="96"/>
      <c r="T95" s="97" t="str">
        <f t="shared" si="107"/>
        <v/>
      </c>
      <c r="U95" s="98" t="str">
        <f t="shared" si="108"/>
        <v/>
      </c>
      <c r="W95" s="89" t="str">
        <f t="shared" si="134"/>
        <v xml:space="preserve"> </v>
      </c>
      <c r="X95" s="3" t="str">
        <f t="shared" si="135"/>
        <v xml:space="preserve"> </v>
      </c>
      <c r="Y95" s="3" t="str">
        <f t="shared" si="136"/>
        <v xml:space="preserve"> </v>
      </c>
      <c r="Z95" s="3" t="str">
        <f t="shared" si="137"/>
        <v xml:space="preserve"> </v>
      </c>
      <c r="AA95" s="3" t="str">
        <f t="shared" si="138"/>
        <v>m.t</v>
      </c>
      <c r="AB95" s="3" t="str">
        <f t="shared" si="139"/>
        <v xml:space="preserve"> </v>
      </c>
      <c r="AC95" s="90" t="str">
        <f t="shared" si="140"/>
        <v xml:space="preserve"> </v>
      </c>
      <c r="AM95" s="89" t="str">
        <f t="shared" si="115"/>
        <v/>
      </c>
      <c r="AN95" s="89" t="str">
        <f t="shared" si="116"/>
        <v/>
      </c>
      <c r="AO95" s="3" t="str">
        <f t="shared" si="117"/>
        <v/>
      </c>
      <c r="AP95" s="3" t="str">
        <f t="shared" si="118"/>
        <v/>
      </c>
      <c r="AQ95" s="1" t="str">
        <f t="shared" si="119"/>
        <v/>
      </c>
      <c r="AR95" s="1" t="str">
        <f t="shared" si="120"/>
        <v/>
      </c>
      <c r="AS95" s="7" t="str">
        <f t="shared" si="121"/>
        <v/>
      </c>
      <c r="AT95" s="91">
        <f t="shared" si="122"/>
        <v>37.409252669039148</v>
      </c>
      <c r="DM95" s="145"/>
      <c r="DN95" s="146"/>
      <c r="DO95" s="145"/>
      <c r="DP95" s="146"/>
      <c r="DQ95" s="145"/>
      <c r="DR95" s="58"/>
      <c r="DS95" s="58"/>
      <c r="DT95" s="145"/>
      <c r="DU95" s="3">
        <v>2</v>
      </c>
      <c r="DX95" s="79"/>
      <c r="DY95" s="82"/>
      <c r="DZ95" s="80"/>
      <c r="EA95" s="82"/>
      <c r="EB95" s="81"/>
      <c r="EC95" s="81"/>
      <c r="ED95" s="83"/>
      <c r="EE95" s="80"/>
      <c r="EG95" s="84"/>
      <c r="EH95" s="3">
        <v>3</v>
      </c>
      <c r="EJ95" s="3" t="e">
        <f t="shared" si="109"/>
        <v>#N/A</v>
      </c>
      <c r="EK95" s="3">
        <f t="shared" si="123"/>
        <v>0</v>
      </c>
      <c r="EL95" s="84" t="str">
        <f t="shared" si="124"/>
        <v/>
      </c>
      <c r="EM95" s="89" t="e">
        <f t="shared" si="110"/>
        <v>#N/A</v>
      </c>
      <c r="EN95" s="3">
        <f t="shared" si="125"/>
        <v>0</v>
      </c>
      <c r="EO95" s="84" t="str">
        <f t="shared" si="126"/>
        <v/>
      </c>
      <c r="EP95" s="89" t="e">
        <f t="shared" si="111"/>
        <v>#N/A</v>
      </c>
      <c r="EQ95" s="3">
        <f t="shared" si="127"/>
        <v>0</v>
      </c>
      <c r="ER95" s="84" t="str">
        <f t="shared" si="128"/>
        <v/>
      </c>
    </row>
    <row r="96" spans="1:148" x14ac:dyDescent="0.25">
      <c r="A96" s="1">
        <f t="shared" si="112"/>
        <v>89</v>
      </c>
      <c r="B96" s="1">
        <v>89</v>
      </c>
      <c r="C96" s="31">
        <v>89</v>
      </c>
      <c r="D96" s="151"/>
      <c r="E96" s="152">
        <f t="shared" si="129"/>
        <v>1</v>
      </c>
      <c r="F96" s="153">
        <f t="shared" si="130"/>
        <v>57</v>
      </c>
      <c r="G96" s="154">
        <f t="shared" si="131"/>
        <v>5</v>
      </c>
      <c r="I96" s="3">
        <f t="shared" si="113"/>
        <v>0</v>
      </c>
      <c r="J96" s="3">
        <f t="shared" si="114"/>
        <v>0</v>
      </c>
      <c r="K96" s="3">
        <f t="shared" si="104"/>
        <v>0</v>
      </c>
      <c r="N96" s="144" t="str">
        <f t="shared" si="132"/>
        <v/>
      </c>
      <c r="O96" s="143"/>
      <c r="P96" s="98" t="str">
        <f t="shared" si="133"/>
        <v/>
      </c>
      <c r="Q96" s="3">
        <f t="shared" si="105"/>
        <v>7025</v>
      </c>
      <c r="R96" s="3">
        <f t="shared" si="141"/>
        <v>7025</v>
      </c>
      <c r="S96" s="96"/>
      <c r="T96" s="97" t="str">
        <f t="shared" si="107"/>
        <v/>
      </c>
      <c r="U96" s="98" t="str">
        <f t="shared" si="108"/>
        <v/>
      </c>
      <c r="W96" s="89" t="str">
        <f t="shared" si="134"/>
        <v xml:space="preserve"> </v>
      </c>
      <c r="X96" s="3" t="str">
        <f t="shared" si="135"/>
        <v xml:space="preserve"> </v>
      </c>
      <c r="Y96" s="3" t="str">
        <f t="shared" si="136"/>
        <v xml:space="preserve"> </v>
      </c>
      <c r="Z96" s="3" t="str">
        <f t="shared" si="137"/>
        <v xml:space="preserve"> </v>
      </c>
      <c r="AA96" s="3" t="str">
        <f t="shared" si="138"/>
        <v>m.t</v>
      </c>
      <c r="AB96" s="3" t="str">
        <f t="shared" si="139"/>
        <v xml:space="preserve"> </v>
      </c>
      <c r="AC96" s="90" t="str">
        <f t="shared" si="140"/>
        <v xml:space="preserve"> </v>
      </c>
      <c r="AM96" s="89" t="str">
        <f t="shared" si="115"/>
        <v/>
      </c>
      <c r="AN96" s="89" t="str">
        <f t="shared" si="116"/>
        <v/>
      </c>
      <c r="AO96" s="3" t="str">
        <f t="shared" si="117"/>
        <v/>
      </c>
      <c r="AP96" s="3" t="str">
        <f t="shared" si="118"/>
        <v/>
      </c>
      <c r="AQ96" s="1" t="str">
        <f t="shared" si="119"/>
        <v/>
      </c>
      <c r="AR96" s="1" t="str">
        <f t="shared" si="120"/>
        <v/>
      </c>
      <c r="AS96" s="7" t="str">
        <f t="shared" si="121"/>
        <v/>
      </c>
      <c r="AT96" s="91">
        <f t="shared" si="122"/>
        <v>37.409252669039148</v>
      </c>
      <c r="DM96" s="145"/>
      <c r="DN96" s="146"/>
      <c r="DO96" s="145"/>
      <c r="DP96" s="146"/>
      <c r="DQ96" s="145"/>
      <c r="DR96" s="58"/>
      <c r="DS96" s="58"/>
      <c r="DT96" s="145"/>
      <c r="DU96" s="3">
        <v>2</v>
      </c>
      <c r="DX96" s="79"/>
      <c r="DY96" s="82"/>
      <c r="DZ96" s="80"/>
      <c r="EA96" s="82"/>
      <c r="EB96" s="81"/>
      <c r="EC96" s="81"/>
      <c r="ED96" s="83"/>
      <c r="EE96" s="80"/>
      <c r="EG96" s="84"/>
      <c r="EH96" s="3">
        <v>3</v>
      </c>
      <c r="EJ96" s="3" t="e">
        <f t="shared" si="109"/>
        <v>#N/A</v>
      </c>
      <c r="EK96" s="3">
        <f t="shared" si="123"/>
        <v>0</v>
      </c>
      <c r="EL96" s="84" t="str">
        <f t="shared" si="124"/>
        <v/>
      </c>
      <c r="EM96" s="89" t="e">
        <f t="shared" si="110"/>
        <v>#N/A</v>
      </c>
      <c r="EN96" s="3">
        <f t="shared" si="125"/>
        <v>0</v>
      </c>
      <c r="EO96" s="84" t="str">
        <f t="shared" si="126"/>
        <v/>
      </c>
      <c r="EP96" s="89" t="e">
        <f t="shared" si="111"/>
        <v>#N/A</v>
      </c>
      <c r="EQ96" s="3">
        <f t="shared" si="127"/>
        <v>0</v>
      </c>
      <c r="ER96" s="84" t="str">
        <f t="shared" si="128"/>
        <v/>
      </c>
    </row>
    <row r="97" spans="1:148" ht="15.75" x14ac:dyDescent="0.25">
      <c r="A97" s="1">
        <f t="shared" si="112"/>
        <v>90</v>
      </c>
      <c r="B97" s="1">
        <v>90</v>
      </c>
      <c r="C97" s="31">
        <v>90</v>
      </c>
      <c r="D97" s="151"/>
      <c r="E97" s="152">
        <f t="shared" si="129"/>
        <v>1</v>
      </c>
      <c r="F97" s="153">
        <f t="shared" si="130"/>
        <v>57</v>
      </c>
      <c r="G97" s="154">
        <f t="shared" si="131"/>
        <v>5</v>
      </c>
      <c r="I97" s="3">
        <f t="shared" si="113"/>
        <v>0</v>
      </c>
      <c r="J97" s="3">
        <f t="shared" si="114"/>
        <v>0</v>
      </c>
      <c r="K97" s="3">
        <f t="shared" si="104"/>
        <v>0</v>
      </c>
      <c r="N97" s="144" t="str">
        <f t="shared" si="132"/>
        <v/>
      </c>
      <c r="O97" s="143"/>
      <c r="P97" s="98" t="str">
        <f t="shared" si="133"/>
        <v/>
      </c>
      <c r="Q97" s="3">
        <f t="shared" si="105"/>
        <v>7025</v>
      </c>
      <c r="R97" s="3">
        <f t="shared" si="141"/>
        <v>7025</v>
      </c>
      <c r="S97" s="96"/>
      <c r="T97" s="97" t="str">
        <f t="shared" si="107"/>
        <v/>
      </c>
      <c r="U97" s="98" t="str">
        <f t="shared" si="108"/>
        <v/>
      </c>
      <c r="W97" s="89" t="str">
        <f t="shared" si="134"/>
        <v xml:space="preserve"> </v>
      </c>
      <c r="X97" s="3" t="str">
        <f t="shared" si="135"/>
        <v xml:space="preserve"> </v>
      </c>
      <c r="Y97" s="3" t="str">
        <f t="shared" si="136"/>
        <v xml:space="preserve"> </v>
      </c>
      <c r="Z97" s="3" t="str">
        <f t="shared" si="137"/>
        <v xml:space="preserve"> </v>
      </c>
      <c r="AA97" s="3" t="str">
        <f t="shared" si="138"/>
        <v>m.t</v>
      </c>
      <c r="AB97" s="3" t="str">
        <f t="shared" si="139"/>
        <v xml:space="preserve"> </v>
      </c>
      <c r="AC97" s="90" t="str">
        <f t="shared" si="140"/>
        <v xml:space="preserve"> </v>
      </c>
      <c r="AM97" s="89" t="str">
        <f t="shared" si="115"/>
        <v/>
      </c>
      <c r="AN97" s="89" t="str">
        <f t="shared" si="116"/>
        <v/>
      </c>
      <c r="AO97" s="3" t="str">
        <f t="shared" si="117"/>
        <v/>
      </c>
      <c r="AP97" s="3" t="str">
        <f t="shared" si="118"/>
        <v/>
      </c>
      <c r="AQ97" s="1" t="str">
        <f t="shared" si="119"/>
        <v/>
      </c>
      <c r="AR97" s="1" t="str">
        <f t="shared" si="120"/>
        <v/>
      </c>
      <c r="AS97" s="7" t="str">
        <f t="shared" si="121"/>
        <v/>
      </c>
      <c r="AT97" s="91">
        <f t="shared" si="122"/>
        <v>37.409252669039148</v>
      </c>
      <c r="AV97" s="157">
        <f>IF(COUNTIF(Ndoss,CN97),CN97,IF(COUNTIF(abandon,CN97),"AB",IF(COUNTIF(Npartant,CN97),"NP",IF((CN97=" ")," ","NC"))))</f>
        <v>1</v>
      </c>
      <c r="AW97" s="158">
        <f t="shared" ref="AW97:AW116" si="142">IF(COUNTIF(Ndoss,CO97),CO97,IF(COUNTIF(abandon,CO97),"AB",IF(COUNTIF(Npartant,CO97),"NP",IF((CO97=" ")," ","NC"))))</f>
        <v>2</v>
      </c>
      <c r="AX97" s="158">
        <f t="shared" ref="AX97:AX116" si="143">IF(COUNTIF(Ndoss,CP97),CP97,IF(COUNTIF(abandon,CP97),"AB",IF(COUNTIF(Npartant,CP97),"NP",IF((CP97=" ")," ","NC"))))</f>
        <v>3</v>
      </c>
      <c r="AY97" s="158">
        <f t="shared" ref="AY97:AY116" si="144">IF(COUNTIF(Ndoss,CQ97),CQ97,IF(COUNTIF(abandon,CQ97),"AB",IF(COUNTIF(Npartant,CQ97),"NP",IF((CQ97=" ")," ","NC"))))</f>
        <v>4</v>
      </c>
      <c r="AZ97" s="158">
        <f t="shared" ref="AZ97:AZ116" si="145">IF(COUNTIF(Ndoss,CR97),CR97,IF(COUNTIF(abandon,CR97),"AB",IF(COUNTIF(Npartant,CR97),"NP",IF((CR97=" ")," ","NC"))))</f>
        <v>5</v>
      </c>
      <c r="BA97" s="158">
        <f t="shared" ref="BA97:BA116" si="146">IF(COUNTIF(Ndoss,CS97),CS97,IF(COUNTIF(abandon,CS97),"AB",IF(COUNTIF(Npartant,CS97),"NP",IF((CS97=" ")," ","NC"))))</f>
        <v>6</v>
      </c>
      <c r="BB97" s="158">
        <f t="shared" ref="BB97:BB116" si="147">IF(COUNTIF(Ndoss,CT97),CT97,IF(COUNTIF(abandon,CT97),"AB",IF(COUNTIF(Npartant,CT97),"NP",IF((CT97=" ")," ","NC"))))</f>
        <v>7</v>
      </c>
      <c r="BC97" s="158">
        <f t="shared" ref="BC97:BC116" si="148">IF(COUNTIF(Ndoss,CU97),CU97,IF(COUNTIF(abandon,CU97),"AB",IF(COUNTIF(Npartant,CU97),"NP",IF((CU97=" ")," ","NC"))))</f>
        <v>8</v>
      </c>
      <c r="BD97" s="158" t="str">
        <f>IF(COUNTIF(Ndoss,CV97),CV97,IF(COUNTIF(abandon,CV97),"AB",IF(COUNTIF(Npartant,CV97),"NP",IF((CV97=" ")," ","NC"))))</f>
        <v>NP</v>
      </c>
      <c r="BE97" s="159">
        <f t="shared" ref="BE97:BE116" si="149">IF(COUNTIF(Ndoss,CW97),CW97,IF(COUNTIF(abandon,CW97),"AB",IF(COUNTIF(Npartant,CW97),"NP",IF((CW97=" ")," ","NC"))))</f>
        <v>10</v>
      </c>
      <c r="BF97" s="129"/>
      <c r="BG97" s="123" t="s">
        <v>120</v>
      </c>
      <c r="BH97" s="124" t="s">
        <v>120</v>
      </c>
      <c r="BI97" s="124" t="s">
        <v>120</v>
      </c>
      <c r="BJ97" s="124" t="s">
        <v>120</v>
      </c>
      <c r="BK97" s="124" t="s">
        <v>120</v>
      </c>
      <c r="BL97" s="124" t="s">
        <v>120</v>
      </c>
      <c r="BM97" s="124" t="s">
        <v>120</v>
      </c>
      <c r="BN97" s="124" t="s">
        <v>120</v>
      </c>
      <c r="BO97" s="124" t="s">
        <v>120</v>
      </c>
      <c r="BP97" s="124" t="s">
        <v>120</v>
      </c>
      <c r="BQ97" s="125"/>
      <c r="BR97" s="124" t="s">
        <v>122</v>
      </c>
      <c r="BS97" s="124" t="s">
        <v>122</v>
      </c>
      <c r="BT97" s="124" t="s">
        <v>122</v>
      </c>
      <c r="BU97" s="124" t="s">
        <v>122</v>
      </c>
      <c r="BV97" s="124" t="s">
        <v>122</v>
      </c>
      <c r="BW97" s="124" t="s">
        <v>122</v>
      </c>
      <c r="BX97" s="124" t="s">
        <v>122</v>
      </c>
      <c r="BY97" s="124" t="s">
        <v>122</v>
      </c>
      <c r="BZ97" s="124" t="s">
        <v>122</v>
      </c>
      <c r="CA97" s="124" t="s">
        <v>122</v>
      </c>
      <c r="CC97" s="124" t="s">
        <v>121</v>
      </c>
      <c r="CD97" s="124" t="s">
        <v>121</v>
      </c>
      <c r="CE97" s="124" t="s">
        <v>121</v>
      </c>
      <c r="CF97" s="124" t="s">
        <v>121</v>
      </c>
      <c r="CG97" s="124" t="s">
        <v>121</v>
      </c>
      <c r="CH97" s="124" t="s">
        <v>121</v>
      </c>
      <c r="CI97" s="124" t="s">
        <v>121</v>
      </c>
      <c r="CJ97" s="124" t="s">
        <v>121</v>
      </c>
      <c r="CK97" s="124" t="s">
        <v>121</v>
      </c>
      <c r="CL97" s="124" t="s">
        <v>121</v>
      </c>
      <c r="CN97" s="126">
        <f>IF(COUNTIF(Emargement!$M$8:$M$207,CY97),CY97," ")</f>
        <v>1</v>
      </c>
      <c r="CO97" s="126">
        <f>IF(COUNTIF(Emargement!$M$8:$M$207,CZ97),CZ97," ")</f>
        <v>2</v>
      </c>
      <c r="CP97" s="126">
        <f>IF(COUNTIF(Emargement!$M$8:$M$207,DA97),DA97," ")</f>
        <v>3</v>
      </c>
      <c r="CQ97" s="126">
        <f>IF(COUNTIF(Emargement!$M$8:$M$207,DB97),DB97," ")</f>
        <v>4</v>
      </c>
      <c r="CR97" s="126">
        <f>IF(COUNTIF(Emargement!$M$8:$M$207,DC97),DC97," ")</f>
        <v>5</v>
      </c>
      <c r="CS97" s="126">
        <f>IF(COUNTIF(Emargement!$M$8:$M$207,DD97),DD97," ")</f>
        <v>6</v>
      </c>
      <c r="CT97" s="126">
        <f>IF(COUNTIF(Emargement!$M$8:$M$207,DE97),DE97," ")</f>
        <v>7</v>
      </c>
      <c r="CU97" s="126">
        <f>IF(COUNTIF(Emargement!$M$8:$M$207,DF97),DF97," ")</f>
        <v>8</v>
      </c>
      <c r="CV97" s="126">
        <f>IF(COUNTIF(Emargement!$M$8:$M$207,DG97),DG97," ")</f>
        <v>9</v>
      </c>
      <c r="CW97" s="126">
        <f>IF(COUNTIF(Emargement!$M$8:$M$207,DH97),DH97," ")</f>
        <v>10</v>
      </c>
      <c r="CY97" s="3">
        <v>1</v>
      </c>
      <c r="CZ97" s="3">
        <v>2</v>
      </c>
      <c r="DA97" s="3">
        <v>3</v>
      </c>
      <c r="DB97" s="3">
        <v>4</v>
      </c>
      <c r="DC97" s="3">
        <v>5</v>
      </c>
      <c r="DD97" s="3">
        <v>6</v>
      </c>
      <c r="DE97" s="3">
        <v>7</v>
      </c>
      <c r="DF97" s="3">
        <v>8</v>
      </c>
      <c r="DG97" s="3">
        <v>9</v>
      </c>
      <c r="DH97" s="3">
        <v>10</v>
      </c>
      <c r="DM97" s="145"/>
      <c r="DN97" s="146"/>
      <c r="DO97" s="145"/>
      <c r="DP97" s="146"/>
      <c r="DQ97" s="145"/>
      <c r="DR97" s="58"/>
      <c r="DS97" s="58"/>
      <c r="DT97" s="145"/>
      <c r="DU97" s="3">
        <v>2</v>
      </c>
      <c r="DX97" s="79"/>
      <c r="DY97" s="82"/>
      <c r="DZ97" s="80"/>
      <c r="EA97" s="82"/>
      <c r="EB97" s="81"/>
      <c r="EC97" s="81"/>
      <c r="ED97" s="83"/>
      <c r="EE97" s="80"/>
      <c r="EG97" s="84"/>
      <c r="EH97" s="3">
        <v>3</v>
      </c>
      <c r="EJ97" s="3" t="e">
        <f t="shared" si="109"/>
        <v>#N/A</v>
      </c>
      <c r="EK97" s="3">
        <f t="shared" si="123"/>
        <v>0</v>
      </c>
      <c r="EL97" s="84" t="str">
        <f t="shared" si="124"/>
        <v/>
      </c>
      <c r="EM97" s="89" t="e">
        <f t="shared" si="110"/>
        <v>#N/A</v>
      </c>
      <c r="EN97" s="3">
        <f t="shared" si="125"/>
        <v>0</v>
      </c>
      <c r="EO97" s="84" t="str">
        <f t="shared" si="126"/>
        <v/>
      </c>
      <c r="EP97" s="89" t="e">
        <f t="shared" si="111"/>
        <v>#N/A</v>
      </c>
      <c r="EQ97" s="3">
        <f t="shared" si="127"/>
        <v>0</v>
      </c>
      <c r="ER97" s="84" t="str">
        <f t="shared" si="128"/>
        <v/>
      </c>
    </row>
    <row r="98" spans="1:148" ht="15.75" x14ac:dyDescent="0.25">
      <c r="A98" s="1">
        <f t="shared" si="112"/>
        <v>91</v>
      </c>
      <c r="B98" s="1">
        <v>91</v>
      </c>
      <c r="C98" s="31">
        <v>91</v>
      </c>
      <c r="D98" s="151"/>
      <c r="E98" s="152">
        <f t="shared" si="129"/>
        <v>1</v>
      </c>
      <c r="F98" s="153">
        <f t="shared" si="130"/>
        <v>57</v>
      </c>
      <c r="G98" s="154">
        <f t="shared" si="131"/>
        <v>5</v>
      </c>
      <c r="I98" s="3">
        <f t="shared" si="113"/>
        <v>0</v>
      </c>
      <c r="J98" s="3">
        <f t="shared" si="114"/>
        <v>0</v>
      </c>
      <c r="K98" s="3">
        <f t="shared" si="104"/>
        <v>0</v>
      </c>
      <c r="N98" s="144" t="str">
        <f t="shared" si="132"/>
        <v/>
      </c>
      <c r="O98" s="143"/>
      <c r="P98" s="98" t="str">
        <f t="shared" si="133"/>
        <v/>
      </c>
      <c r="Q98" s="3">
        <f t="shared" si="105"/>
        <v>7025</v>
      </c>
      <c r="R98" s="3">
        <f t="shared" si="141"/>
        <v>7025</v>
      </c>
      <c r="S98" s="96"/>
      <c r="T98" s="97" t="str">
        <f t="shared" si="107"/>
        <v/>
      </c>
      <c r="U98" s="98" t="str">
        <f t="shared" si="108"/>
        <v/>
      </c>
      <c r="W98" s="89" t="str">
        <f t="shared" si="134"/>
        <v xml:space="preserve"> </v>
      </c>
      <c r="X98" s="3" t="str">
        <f t="shared" si="135"/>
        <v xml:space="preserve"> </v>
      </c>
      <c r="Y98" s="3" t="str">
        <f t="shared" si="136"/>
        <v xml:space="preserve"> </v>
      </c>
      <c r="Z98" s="3" t="str">
        <f t="shared" si="137"/>
        <v xml:space="preserve"> </v>
      </c>
      <c r="AA98" s="3" t="str">
        <f t="shared" si="138"/>
        <v>m.t</v>
      </c>
      <c r="AB98" s="3" t="str">
        <f t="shared" si="139"/>
        <v xml:space="preserve"> </v>
      </c>
      <c r="AC98" s="90" t="str">
        <f t="shared" si="140"/>
        <v xml:space="preserve"> </v>
      </c>
      <c r="AM98" s="89" t="str">
        <f t="shared" si="115"/>
        <v/>
      </c>
      <c r="AN98" s="89" t="str">
        <f t="shared" si="116"/>
        <v/>
      </c>
      <c r="AO98" s="3" t="str">
        <f t="shared" si="117"/>
        <v/>
      </c>
      <c r="AP98" s="3" t="str">
        <f t="shared" si="118"/>
        <v/>
      </c>
      <c r="AQ98" s="1" t="str">
        <f t="shared" si="119"/>
        <v/>
      </c>
      <c r="AR98" s="1" t="str">
        <f t="shared" si="120"/>
        <v/>
      </c>
      <c r="AS98" s="7" t="str">
        <f t="shared" si="121"/>
        <v/>
      </c>
      <c r="AT98" s="91">
        <f t="shared" si="122"/>
        <v>37.409252669039148</v>
      </c>
      <c r="AV98" s="160">
        <f t="shared" ref="AV98:AV116" si="150">IF(COUNTIF(Ndoss,CN98),CN98,IF(COUNTIF(abandon,CN98),"AB",IF(COUNTIF(Npartant,CN98),"NP",IF((CN98=" ")," ","NC"))))</f>
        <v>11</v>
      </c>
      <c r="AW98" s="138">
        <f t="shared" si="142"/>
        <v>12</v>
      </c>
      <c r="AX98" s="138">
        <f t="shared" si="143"/>
        <v>13</v>
      </c>
      <c r="AY98" s="138">
        <f t="shared" si="144"/>
        <v>14</v>
      </c>
      <c r="AZ98" s="138">
        <f t="shared" si="145"/>
        <v>15</v>
      </c>
      <c r="BA98" s="138">
        <f t="shared" si="146"/>
        <v>16</v>
      </c>
      <c r="BB98" s="138">
        <f t="shared" si="147"/>
        <v>17</v>
      </c>
      <c r="BC98" s="138">
        <f t="shared" si="148"/>
        <v>18</v>
      </c>
      <c r="BD98" s="138">
        <f t="shared" ref="BD98:BD116" si="151">IF(COUNTIF(Ndoss,CV98),CV98,IF(COUNTIF(abandon,CV98),"AB",IF(COUNTIF(Npartant,CV98),"NP",IF((CV98=" ")," ","NC"))))</f>
        <v>19</v>
      </c>
      <c r="BE98" s="161">
        <f t="shared" si="149"/>
        <v>20</v>
      </c>
      <c r="BF98" s="129"/>
      <c r="BG98" s="123" t="s">
        <v>120</v>
      </c>
      <c r="BH98" s="124" t="s">
        <v>120</v>
      </c>
      <c r="BI98" s="124" t="s">
        <v>120</v>
      </c>
      <c r="BJ98" s="124" t="s">
        <v>120</v>
      </c>
      <c r="BK98" s="124" t="s">
        <v>120</v>
      </c>
      <c r="BL98" s="124" t="s">
        <v>120</v>
      </c>
      <c r="BM98" s="124" t="s">
        <v>120</v>
      </c>
      <c r="BN98" s="124" t="s">
        <v>120</v>
      </c>
      <c r="BO98" s="124" t="s">
        <v>120</v>
      </c>
      <c r="BP98" s="124" t="s">
        <v>120</v>
      </c>
      <c r="BQ98" s="125"/>
      <c r="BR98" s="124" t="s">
        <v>122</v>
      </c>
      <c r="BS98" s="124" t="s">
        <v>122</v>
      </c>
      <c r="BT98" s="124" t="s">
        <v>122</v>
      </c>
      <c r="BU98" s="124" t="s">
        <v>122</v>
      </c>
      <c r="BV98" s="124" t="s">
        <v>122</v>
      </c>
      <c r="BW98" s="124" t="s">
        <v>122</v>
      </c>
      <c r="BX98" s="124" t="s">
        <v>122</v>
      </c>
      <c r="BY98" s="124" t="s">
        <v>122</v>
      </c>
      <c r="BZ98" s="124" t="s">
        <v>122</v>
      </c>
      <c r="CA98" s="124" t="s">
        <v>122</v>
      </c>
      <c r="CC98" s="124" t="s">
        <v>121</v>
      </c>
      <c r="CD98" s="124" t="s">
        <v>121</v>
      </c>
      <c r="CE98" s="124" t="s">
        <v>121</v>
      </c>
      <c r="CF98" s="124" t="s">
        <v>121</v>
      </c>
      <c r="CG98" s="124" t="s">
        <v>121</v>
      </c>
      <c r="CH98" s="124" t="s">
        <v>121</v>
      </c>
      <c r="CI98" s="124" t="s">
        <v>121</v>
      </c>
      <c r="CJ98" s="124" t="s">
        <v>121</v>
      </c>
      <c r="CK98" s="124" t="s">
        <v>121</v>
      </c>
      <c r="CL98" s="124" t="s">
        <v>121</v>
      </c>
      <c r="CN98" s="126">
        <f>IF(COUNTIF(Emargement!$M$8:$M$207,CY98),CY98," ")</f>
        <v>11</v>
      </c>
      <c r="CO98" s="126">
        <f>IF(COUNTIF(Emargement!$M$8:$M$207,CZ98),CZ98," ")</f>
        <v>12</v>
      </c>
      <c r="CP98" s="126">
        <f>IF(COUNTIF(Emargement!$M$8:$M$207,DA98),DA98," ")</f>
        <v>13</v>
      </c>
      <c r="CQ98" s="126">
        <f>IF(COUNTIF(Emargement!$M$8:$M$207,DB98),DB98," ")</f>
        <v>14</v>
      </c>
      <c r="CR98" s="126">
        <f>IF(COUNTIF(Emargement!$M$8:$M$207,DC98),DC98," ")</f>
        <v>15</v>
      </c>
      <c r="CS98" s="126">
        <f>IF(COUNTIF(Emargement!$M$8:$M$207,DD98),DD98," ")</f>
        <v>16</v>
      </c>
      <c r="CT98" s="126">
        <f>IF(COUNTIF(Emargement!$M$8:$M$207,DE98),DE98," ")</f>
        <v>17</v>
      </c>
      <c r="CU98" s="126">
        <f>IF(COUNTIF(Emargement!$M$8:$M$207,DF98),DF98," ")</f>
        <v>18</v>
      </c>
      <c r="CV98" s="126">
        <f>IF(COUNTIF(Emargement!$M$8:$M$207,DG98),DG98," ")</f>
        <v>19</v>
      </c>
      <c r="CW98" s="126">
        <f>IF(COUNTIF(Emargement!$M$8:$M$207,DH98),DH98," ")</f>
        <v>20</v>
      </c>
      <c r="CY98" s="3">
        <v>11</v>
      </c>
      <c r="CZ98" s="3">
        <v>12</v>
      </c>
      <c r="DA98" s="3">
        <v>13</v>
      </c>
      <c r="DB98" s="3">
        <v>14</v>
      </c>
      <c r="DC98" s="3">
        <v>15</v>
      </c>
      <c r="DD98" s="3">
        <v>16</v>
      </c>
      <c r="DE98" s="3">
        <v>17</v>
      </c>
      <c r="DF98" s="3">
        <v>18</v>
      </c>
      <c r="DG98" s="3">
        <v>19</v>
      </c>
      <c r="DH98" s="3">
        <v>20</v>
      </c>
      <c r="DJ98" s="223" t="s">
        <v>135</v>
      </c>
      <c r="DK98" s="137" t="s">
        <v>133</v>
      </c>
      <c r="DM98" s="145"/>
      <c r="DN98" s="146"/>
      <c r="DO98" s="145"/>
      <c r="DP98" s="146"/>
      <c r="DQ98" s="145"/>
      <c r="DR98" s="58"/>
      <c r="DS98" s="58"/>
      <c r="DT98" s="145"/>
      <c r="DU98" s="3">
        <v>2</v>
      </c>
      <c r="DX98" s="79"/>
      <c r="DY98" s="82"/>
      <c r="DZ98" s="80"/>
      <c r="EA98" s="82"/>
      <c r="EB98" s="81"/>
      <c r="EC98" s="81"/>
      <c r="ED98" s="83"/>
      <c r="EE98" s="80"/>
      <c r="EG98" s="84"/>
      <c r="EH98" s="3">
        <v>3</v>
      </c>
      <c r="EJ98" s="3" t="e">
        <f t="shared" si="109"/>
        <v>#N/A</v>
      </c>
      <c r="EK98" s="3">
        <f t="shared" si="123"/>
        <v>0</v>
      </c>
      <c r="EL98" s="84" t="str">
        <f t="shared" si="124"/>
        <v/>
      </c>
      <c r="EM98" s="89" t="e">
        <f t="shared" si="110"/>
        <v>#N/A</v>
      </c>
      <c r="EN98" s="3">
        <f t="shared" si="125"/>
        <v>0</v>
      </c>
      <c r="EO98" s="84" t="str">
        <f t="shared" si="126"/>
        <v/>
      </c>
      <c r="EP98" s="89" t="e">
        <f t="shared" si="111"/>
        <v>#N/A</v>
      </c>
      <c r="EQ98" s="3">
        <f t="shared" si="127"/>
        <v>0</v>
      </c>
      <c r="ER98" s="84" t="str">
        <f t="shared" si="128"/>
        <v/>
      </c>
    </row>
    <row r="99" spans="1:148" ht="15.75" x14ac:dyDescent="0.25">
      <c r="A99" s="1">
        <f t="shared" si="112"/>
        <v>92</v>
      </c>
      <c r="B99" s="1">
        <v>92</v>
      </c>
      <c r="C99" s="31">
        <v>92</v>
      </c>
      <c r="D99" s="151"/>
      <c r="E99" s="152">
        <f t="shared" si="129"/>
        <v>1</v>
      </c>
      <c r="F99" s="153">
        <f t="shared" si="130"/>
        <v>57</v>
      </c>
      <c r="G99" s="154">
        <f t="shared" si="131"/>
        <v>5</v>
      </c>
      <c r="I99" s="3">
        <f t="shared" si="113"/>
        <v>0</v>
      </c>
      <c r="J99" s="3">
        <f t="shared" si="114"/>
        <v>0</v>
      </c>
      <c r="K99" s="3">
        <f t="shared" si="104"/>
        <v>0</v>
      </c>
      <c r="N99" s="144" t="str">
        <f t="shared" si="132"/>
        <v/>
      </c>
      <c r="O99" s="143"/>
      <c r="P99" s="98" t="str">
        <f t="shared" si="133"/>
        <v/>
      </c>
      <c r="Q99" s="3">
        <f t="shared" si="105"/>
        <v>7025</v>
      </c>
      <c r="R99" s="3">
        <f t="shared" si="141"/>
        <v>7025</v>
      </c>
      <c r="S99" s="96"/>
      <c r="T99" s="97" t="str">
        <f t="shared" si="107"/>
        <v/>
      </c>
      <c r="U99" s="98" t="str">
        <f t="shared" si="108"/>
        <v/>
      </c>
      <c r="W99" s="89" t="str">
        <f t="shared" si="134"/>
        <v xml:space="preserve"> </v>
      </c>
      <c r="X99" s="3" t="str">
        <f t="shared" si="135"/>
        <v xml:space="preserve"> </v>
      </c>
      <c r="Y99" s="3" t="str">
        <f t="shared" si="136"/>
        <v xml:space="preserve"> </v>
      </c>
      <c r="Z99" s="3" t="str">
        <f t="shared" si="137"/>
        <v xml:space="preserve"> </v>
      </c>
      <c r="AA99" s="3" t="str">
        <f t="shared" si="138"/>
        <v>m.t</v>
      </c>
      <c r="AB99" s="3" t="str">
        <f t="shared" si="139"/>
        <v xml:space="preserve"> </v>
      </c>
      <c r="AC99" s="90" t="str">
        <f t="shared" si="140"/>
        <v xml:space="preserve"> </v>
      </c>
      <c r="AM99" s="89" t="str">
        <f t="shared" si="115"/>
        <v/>
      </c>
      <c r="AN99" s="89" t="str">
        <f t="shared" si="116"/>
        <v/>
      </c>
      <c r="AO99" s="3" t="str">
        <f t="shared" si="117"/>
        <v/>
      </c>
      <c r="AP99" s="3" t="str">
        <f t="shared" si="118"/>
        <v/>
      </c>
      <c r="AQ99" s="1" t="str">
        <f t="shared" si="119"/>
        <v/>
      </c>
      <c r="AR99" s="1" t="str">
        <f t="shared" si="120"/>
        <v/>
      </c>
      <c r="AS99" s="7" t="str">
        <f t="shared" si="121"/>
        <v/>
      </c>
      <c r="AT99" s="91">
        <f t="shared" si="122"/>
        <v>37.409252669039148</v>
      </c>
      <c r="AV99" s="160">
        <f t="shared" si="150"/>
        <v>21</v>
      </c>
      <c r="AW99" s="138">
        <f t="shared" si="142"/>
        <v>22</v>
      </c>
      <c r="AX99" s="138">
        <f t="shared" si="143"/>
        <v>23</v>
      </c>
      <c r="AY99" s="138">
        <f t="shared" si="144"/>
        <v>24</v>
      </c>
      <c r="AZ99" s="138" t="str">
        <f t="shared" si="145"/>
        <v xml:space="preserve"> </v>
      </c>
      <c r="BA99" s="138" t="str">
        <f t="shared" si="146"/>
        <v xml:space="preserve"> </v>
      </c>
      <c r="BB99" s="138" t="str">
        <f t="shared" si="147"/>
        <v>NC</v>
      </c>
      <c r="BC99" s="138" t="str">
        <f t="shared" si="148"/>
        <v xml:space="preserve"> </v>
      </c>
      <c r="BD99" s="138" t="str">
        <f t="shared" si="151"/>
        <v xml:space="preserve"> </v>
      </c>
      <c r="BE99" s="161" t="str">
        <f t="shared" si="149"/>
        <v xml:space="preserve"> </v>
      </c>
      <c r="BF99" s="129"/>
      <c r="BG99" s="123" t="s">
        <v>120</v>
      </c>
      <c r="BH99" s="124" t="s">
        <v>120</v>
      </c>
      <c r="BI99" s="124" t="s">
        <v>120</v>
      </c>
      <c r="BJ99" s="124" t="s">
        <v>120</v>
      </c>
      <c r="BK99" s="124" t="s">
        <v>120</v>
      </c>
      <c r="BL99" s="124" t="s">
        <v>120</v>
      </c>
      <c r="BM99" s="124" t="s">
        <v>120</v>
      </c>
      <c r="BN99" s="124" t="s">
        <v>120</v>
      </c>
      <c r="BO99" s="124" t="s">
        <v>120</v>
      </c>
      <c r="BP99" s="124" t="s">
        <v>120</v>
      </c>
      <c r="BQ99" s="125"/>
      <c r="BR99" s="124" t="s">
        <v>122</v>
      </c>
      <c r="BS99" s="124" t="s">
        <v>122</v>
      </c>
      <c r="BT99" s="124" t="s">
        <v>122</v>
      </c>
      <c r="BU99" s="124" t="s">
        <v>122</v>
      </c>
      <c r="BV99" s="124" t="s">
        <v>122</v>
      </c>
      <c r="BW99" s="124" t="s">
        <v>122</v>
      </c>
      <c r="BX99" s="124" t="s">
        <v>122</v>
      </c>
      <c r="BY99" s="124" t="s">
        <v>122</v>
      </c>
      <c r="BZ99" s="124" t="s">
        <v>122</v>
      </c>
      <c r="CA99" s="124" t="s">
        <v>122</v>
      </c>
      <c r="CC99" s="124" t="s">
        <v>121</v>
      </c>
      <c r="CD99" s="124" t="s">
        <v>121</v>
      </c>
      <c r="CE99" s="124" t="s">
        <v>121</v>
      </c>
      <c r="CF99" s="124" t="s">
        <v>121</v>
      </c>
      <c r="CG99" s="124" t="s">
        <v>121</v>
      </c>
      <c r="CH99" s="124" t="s">
        <v>121</v>
      </c>
      <c r="CI99" s="124" t="s">
        <v>121</v>
      </c>
      <c r="CJ99" s="124" t="s">
        <v>121</v>
      </c>
      <c r="CK99" s="124" t="s">
        <v>121</v>
      </c>
      <c r="CL99" s="124" t="s">
        <v>121</v>
      </c>
      <c r="CN99" s="126">
        <f>IF(COUNTIF(Emargement!$M$8:$M$207,CY99),CY99," ")</f>
        <v>21</v>
      </c>
      <c r="CO99" s="126">
        <f>IF(COUNTIF(Emargement!$M$8:$M$207,CZ99),CZ99," ")</f>
        <v>22</v>
      </c>
      <c r="CP99" s="126">
        <f>IF(COUNTIF(Emargement!$M$8:$M$207,DA99),DA99," ")</f>
        <v>23</v>
      </c>
      <c r="CQ99" s="126">
        <f>IF(COUNTIF(Emargement!$M$8:$M$207,DB99),DB99," ")</f>
        <v>24</v>
      </c>
      <c r="CR99" s="126" t="str">
        <f>IF(COUNTIF(Emargement!$M$8:$M$207,DC99),DC99," ")</f>
        <v xml:space="preserve"> </v>
      </c>
      <c r="CS99" s="126" t="str">
        <f>IF(COUNTIF(Emargement!$M$8:$M$207,DD99),DD99," ")</f>
        <v xml:space="preserve"> </v>
      </c>
      <c r="CT99" s="126">
        <f>IF(COUNTIF(Emargement!$M$8:$M$207,DE99),DE99," ")</f>
        <v>27</v>
      </c>
      <c r="CU99" s="126" t="str">
        <f>IF(COUNTIF(Emargement!$M$8:$M$207,DF99),DF99," ")</f>
        <v xml:space="preserve"> </v>
      </c>
      <c r="CV99" s="126" t="str">
        <f>IF(COUNTIF(Emargement!$M$8:$M$207,DG99),DG99," ")</f>
        <v xml:space="preserve"> </v>
      </c>
      <c r="CW99" s="126" t="str">
        <f>IF(COUNTIF(Emargement!$M$8:$M$207,DH99),DH99," ")</f>
        <v xml:space="preserve"> </v>
      </c>
      <c r="CY99" s="3">
        <v>21</v>
      </c>
      <c r="CZ99" s="3">
        <v>22</v>
      </c>
      <c r="DA99" s="3">
        <v>23</v>
      </c>
      <c r="DB99" s="3">
        <v>24</v>
      </c>
      <c r="DC99" s="3">
        <v>25</v>
      </c>
      <c r="DD99" s="3">
        <v>26</v>
      </c>
      <c r="DE99" s="3">
        <v>27</v>
      </c>
      <c r="DF99" s="3">
        <v>28</v>
      </c>
      <c r="DG99" s="3">
        <v>29</v>
      </c>
      <c r="DH99" s="3">
        <v>30</v>
      </c>
      <c r="DJ99" s="224" t="s">
        <v>120</v>
      </c>
      <c r="DK99" s="137" t="s">
        <v>130</v>
      </c>
      <c r="DM99" s="145"/>
      <c r="DN99" s="146"/>
      <c r="DO99" s="145"/>
      <c r="DP99" s="146"/>
      <c r="DQ99" s="145"/>
      <c r="DR99" s="58"/>
      <c r="DS99" s="58"/>
      <c r="DT99" s="145"/>
      <c r="DU99" s="3">
        <v>2</v>
      </c>
      <c r="DX99" s="79"/>
      <c r="DY99" s="82"/>
      <c r="DZ99" s="80"/>
      <c r="EA99" s="82"/>
      <c r="EB99" s="81"/>
      <c r="EC99" s="81"/>
      <c r="ED99" s="83"/>
      <c r="EE99" s="80"/>
      <c r="EG99" s="84"/>
      <c r="EH99" s="3">
        <v>3</v>
      </c>
      <c r="EJ99" s="3" t="e">
        <f t="shared" si="109"/>
        <v>#N/A</v>
      </c>
      <c r="EK99" s="3">
        <f t="shared" si="123"/>
        <v>0</v>
      </c>
      <c r="EL99" s="84" t="str">
        <f t="shared" si="124"/>
        <v/>
      </c>
      <c r="EM99" s="89" t="e">
        <f t="shared" si="110"/>
        <v>#N/A</v>
      </c>
      <c r="EN99" s="3">
        <f t="shared" si="125"/>
        <v>0</v>
      </c>
      <c r="EO99" s="84" t="str">
        <f t="shared" si="126"/>
        <v/>
      </c>
      <c r="EP99" s="89" t="e">
        <f t="shared" si="111"/>
        <v>#N/A</v>
      </c>
      <c r="EQ99" s="3">
        <f t="shared" si="127"/>
        <v>0</v>
      </c>
      <c r="ER99" s="84" t="str">
        <f t="shared" si="128"/>
        <v/>
      </c>
    </row>
    <row r="100" spans="1:148" ht="15.75" x14ac:dyDescent="0.25">
      <c r="A100" s="1">
        <f t="shared" si="112"/>
        <v>93</v>
      </c>
      <c r="B100" s="1">
        <v>93</v>
      </c>
      <c r="C100" s="31">
        <v>93</v>
      </c>
      <c r="D100" s="151"/>
      <c r="E100" s="152">
        <f t="shared" si="129"/>
        <v>1</v>
      </c>
      <c r="F100" s="153">
        <f t="shared" si="130"/>
        <v>57</v>
      </c>
      <c r="G100" s="154">
        <f t="shared" si="131"/>
        <v>5</v>
      </c>
      <c r="I100" s="3">
        <f t="shared" si="113"/>
        <v>0</v>
      </c>
      <c r="J100" s="3">
        <f t="shared" si="114"/>
        <v>0</v>
      </c>
      <c r="K100" s="3">
        <f t="shared" si="104"/>
        <v>0</v>
      </c>
      <c r="N100" s="144" t="str">
        <f t="shared" si="132"/>
        <v/>
      </c>
      <c r="O100" s="143"/>
      <c r="P100" s="98" t="str">
        <f t="shared" si="133"/>
        <v/>
      </c>
      <c r="Q100" s="3">
        <f t="shared" si="105"/>
        <v>7025</v>
      </c>
      <c r="R100" s="3">
        <f t="shared" si="141"/>
        <v>7025</v>
      </c>
      <c r="S100" s="96"/>
      <c r="T100" s="97" t="str">
        <f t="shared" si="107"/>
        <v/>
      </c>
      <c r="U100" s="98" t="str">
        <f t="shared" si="108"/>
        <v/>
      </c>
      <c r="W100" s="89" t="str">
        <f t="shared" si="134"/>
        <v xml:space="preserve"> </v>
      </c>
      <c r="X100" s="3" t="str">
        <f t="shared" si="135"/>
        <v xml:space="preserve"> </v>
      </c>
      <c r="Y100" s="3" t="str">
        <f t="shared" si="136"/>
        <v xml:space="preserve"> </v>
      </c>
      <c r="Z100" s="3" t="str">
        <f t="shared" si="137"/>
        <v xml:space="preserve"> </v>
      </c>
      <c r="AA100" s="3" t="str">
        <f t="shared" si="138"/>
        <v>m.t</v>
      </c>
      <c r="AB100" s="3" t="str">
        <f t="shared" si="139"/>
        <v xml:space="preserve"> </v>
      </c>
      <c r="AC100" s="90" t="str">
        <f t="shared" si="140"/>
        <v xml:space="preserve"> </v>
      </c>
      <c r="AM100" s="89" t="str">
        <f t="shared" si="115"/>
        <v/>
      </c>
      <c r="AN100" s="89" t="str">
        <f t="shared" si="116"/>
        <v/>
      </c>
      <c r="AO100" s="3" t="str">
        <f t="shared" si="117"/>
        <v/>
      </c>
      <c r="AP100" s="3" t="str">
        <f t="shared" si="118"/>
        <v/>
      </c>
      <c r="AQ100" s="1" t="str">
        <f t="shared" si="119"/>
        <v/>
      </c>
      <c r="AR100" s="1" t="str">
        <f t="shared" si="120"/>
        <v/>
      </c>
      <c r="AS100" s="7" t="str">
        <f t="shared" si="121"/>
        <v/>
      </c>
      <c r="AT100" s="91">
        <f t="shared" si="122"/>
        <v>37.409252669039148</v>
      </c>
      <c r="AV100" s="160" t="str">
        <f t="shared" si="150"/>
        <v xml:space="preserve"> </v>
      </c>
      <c r="AW100" s="138" t="str">
        <f t="shared" si="142"/>
        <v xml:space="preserve"> </v>
      </c>
      <c r="AX100" s="138" t="str">
        <f t="shared" si="143"/>
        <v xml:space="preserve"> </v>
      </c>
      <c r="AY100" s="138" t="str">
        <f t="shared" si="144"/>
        <v xml:space="preserve"> </v>
      </c>
      <c r="AZ100" s="138" t="str">
        <f t="shared" si="145"/>
        <v xml:space="preserve"> </v>
      </c>
      <c r="BA100" s="138" t="str">
        <f t="shared" si="146"/>
        <v xml:space="preserve"> </v>
      </c>
      <c r="BB100" s="138" t="str">
        <f t="shared" si="147"/>
        <v xml:space="preserve"> </v>
      </c>
      <c r="BC100" s="138" t="str">
        <f t="shared" si="148"/>
        <v xml:space="preserve"> </v>
      </c>
      <c r="BD100" s="138" t="str">
        <f t="shared" si="151"/>
        <v xml:space="preserve"> </v>
      </c>
      <c r="BE100" s="161" t="str">
        <f t="shared" si="149"/>
        <v xml:space="preserve"> </v>
      </c>
      <c r="BF100" s="129"/>
      <c r="BG100" s="123" t="s">
        <v>120</v>
      </c>
      <c r="BH100" s="124" t="s">
        <v>120</v>
      </c>
      <c r="BI100" s="124" t="s">
        <v>120</v>
      </c>
      <c r="BJ100" s="124" t="s">
        <v>120</v>
      </c>
      <c r="BK100" s="124" t="s">
        <v>120</v>
      </c>
      <c r="BL100" s="124" t="s">
        <v>120</v>
      </c>
      <c r="BM100" s="124" t="s">
        <v>120</v>
      </c>
      <c r="BN100" s="124" t="s">
        <v>120</v>
      </c>
      <c r="BO100" s="124" t="s">
        <v>120</v>
      </c>
      <c r="BP100" s="124" t="s">
        <v>120</v>
      </c>
      <c r="BQ100" s="125"/>
      <c r="BR100" s="124" t="s">
        <v>122</v>
      </c>
      <c r="BS100" s="124" t="s">
        <v>122</v>
      </c>
      <c r="BT100" s="124" t="s">
        <v>122</v>
      </c>
      <c r="BU100" s="124" t="s">
        <v>122</v>
      </c>
      <c r="BV100" s="124" t="s">
        <v>122</v>
      </c>
      <c r="BW100" s="124" t="s">
        <v>122</v>
      </c>
      <c r="BX100" s="124" t="s">
        <v>122</v>
      </c>
      <c r="BY100" s="124" t="s">
        <v>122</v>
      </c>
      <c r="BZ100" s="124" t="s">
        <v>122</v>
      </c>
      <c r="CA100" s="124" t="s">
        <v>122</v>
      </c>
      <c r="CC100" s="124" t="s">
        <v>121</v>
      </c>
      <c r="CD100" s="124" t="s">
        <v>121</v>
      </c>
      <c r="CE100" s="124" t="s">
        <v>121</v>
      </c>
      <c r="CF100" s="124" t="s">
        <v>121</v>
      </c>
      <c r="CG100" s="124" t="s">
        <v>121</v>
      </c>
      <c r="CH100" s="124" t="s">
        <v>121</v>
      </c>
      <c r="CI100" s="124" t="s">
        <v>121</v>
      </c>
      <c r="CJ100" s="124" t="s">
        <v>121</v>
      </c>
      <c r="CK100" s="124" t="s">
        <v>121</v>
      </c>
      <c r="CL100" s="124" t="s">
        <v>121</v>
      </c>
      <c r="CN100" s="126" t="str">
        <f>IF(COUNTIF(Emargement!$M$8:$M$207,CY100),CY100," ")</f>
        <v xml:space="preserve"> </v>
      </c>
      <c r="CO100" s="126" t="str">
        <f>IF(COUNTIF(Emargement!$M$8:$M$207,CZ100),CZ100," ")</f>
        <v xml:space="preserve"> </v>
      </c>
      <c r="CP100" s="126" t="str">
        <f>IF(COUNTIF(Emargement!$M$8:$M$207,DA100),DA100," ")</f>
        <v xml:space="preserve"> </v>
      </c>
      <c r="CQ100" s="126" t="str">
        <f>IF(COUNTIF(Emargement!$M$8:$M$207,DB100),DB100," ")</f>
        <v xml:space="preserve"> </v>
      </c>
      <c r="CR100" s="126" t="str">
        <f>IF(COUNTIF(Emargement!$M$8:$M$207,DC100),DC100," ")</f>
        <v xml:space="preserve"> </v>
      </c>
      <c r="CS100" s="126" t="str">
        <f>IF(COUNTIF(Emargement!$M$8:$M$207,DD100),DD100," ")</f>
        <v xml:space="preserve"> </v>
      </c>
      <c r="CT100" s="126" t="str">
        <f>IF(COUNTIF(Emargement!$M$8:$M$207,DE100),DE100," ")</f>
        <v xml:space="preserve"> </v>
      </c>
      <c r="CU100" s="126" t="str">
        <f>IF(COUNTIF(Emargement!$M$8:$M$207,DF100),DF100," ")</f>
        <v xml:space="preserve"> </v>
      </c>
      <c r="CV100" s="126" t="str">
        <f>IF(COUNTIF(Emargement!$M$8:$M$207,DG100),DG100," ")</f>
        <v xml:space="preserve"> </v>
      </c>
      <c r="CW100" s="126" t="str">
        <f>IF(COUNTIF(Emargement!$M$8:$M$207,DH100),DH100," ")</f>
        <v xml:space="preserve"> </v>
      </c>
      <c r="CY100" s="3">
        <v>31</v>
      </c>
      <c r="CZ100" s="3">
        <v>32</v>
      </c>
      <c r="DA100" s="3">
        <v>33</v>
      </c>
      <c r="DB100" s="3">
        <v>34</v>
      </c>
      <c r="DC100" s="3">
        <v>35</v>
      </c>
      <c r="DD100" s="3">
        <v>36</v>
      </c>
      <c r="DE100" s="3">
        <v>37</v>
      </c>
      <c r="DF100" s="3">
        <v>38</v>
      </c>
      <c r="DG100" s="3">
        <v>39</v>
      </c>
      <c r="DH100" s="3">
        <v>40</v>
      </c>
      <c r="DJ100" s="225" t="s">
        <v>124</v>
      </c>
      <c r="DK100" s="137" t="s">
        <v>131</v>
      </c>
      <c r="DM100" s="145"/>
      <c r="DN100" s="146"/>
      <c r="DO100" s="145"/>
      <c r="DP100" s="146"/>
      <c r="DQ100" s="145"/>
      <c r="DR100" s="58"/>
      <c r="DS100" s="58"/>
      <c r="DT100" s="145"/>
      <c r="DU100" s="3">
        <v>2</v>
      </c>
      <c r="DX100" s="79"/>
      <c r="DY100" s="82"/>
      <c r="DZ100" s="80"/>
      <c r="EA100" s="82"/>
      <c r="EB100" s="81"/>
      <c r="EC100" s="81"/>
      <c r="ED100" s="83"/>
      <c r="EE100" s="80"/>
      <c r="EG100" s="84"/>
      <c r="EH100" s="3">
        <v>3</v>
      </c>
      <c r="EJ100" s="3" t="e">
        <f t="shared" si="109"/>
        <v>#N/A</v>
      </c>
      <c r="EK100" s="3">
        <f t="shared" si="123"/>
        <v>0</v>
      </c>
      <c r="EL100" s="84" t="str">
        <f t="shared" si="124"/>
        <v/>
      </c>
      <c r="EM100" s="89" t="e">
        <f t="shared" si="110"/>
        <v>#N/A</v>
      </c>
      <c r="EN100" s="3">
        <f t="shared" si="125"/>
        <v>0</v>
      </c>
      <c r="EO100" s="84" t="str">
        <f t="shared" si="126"/>
        <v/>
      </c>
      <c r="EP100" s="89" t="e">
        <f t="shared" si="111"/>
        <v>#N/A</v>
      </c>
      <c r="EQ100" s="3">
        <f t="shared" si="127"/>
        <v>0</v>
      </c>
      <c r="ER100" s="84" t="str">
        <f t="shared" si="128"/>
        <v/>
      </c>
    </row>
    <row r="101" spans="1:148" ht="15.75" x14ac:dyDescent="0.25">
      <c r="A101" s="1">
        <f t="shared" si="112"/>
        <v>94</v>
      </c>
      <c r="B101" s="1">
        <v>94</v>
      </c>
      <c r="C101" s="31">
        <v>94</v>
      </c>
      <c r="D101" s="151"/>
      <c r="E101" s="152">
        <f t="shared" si="129"/>
        <v>1</v>
      </c>
      <c r="F101" s="153">
        <f t="shared" si="130"/>
        <v>57</v>
      </c>
      <c r="G101" s="154">
        <f t="shared" si="131"/>
        <v>5</v>
      </c>
      <c r="I101" s="3">
        <f t="shared" si="113"/>
        <v>0</v>
      </c>
      <c r="J101" s="3">
        <f t="shared" si="114"/>
        <v>0</v>
      </c>
      <c r="K101" s="3">
        <f t="shared" si="104"/>
        <v>0</v>
      </c>
      <c r="N101" s="144" t="str">
        <f t="shared" si="132"/>
        <v/>
      </c>
      <c r="O101" s="143"/>
      <c r="P101" s="98" t="str">
        <f t="shared" si="133"/>
        <v/>
      </c>
      <c r="Q101" s="3">
        <f t="shared" si="105"/>
        <v>7025</v>
      </c>
      <c r="R101" s="3">
        <f t="shared" si="141"/>
        <v>7025</v>
      </c>
      <c r="S101" s="96"/>
      <c r="T101" s="97" t="str">
        <f t="shared" si="107"/>
        <v/>
      </c>
      <c r="U101" s="98" t="str">
        <f t="shared" si="108"/>
        <v/>
      </c>
      <c r="W101" s="89" t="str">
        <f t="shared" si="134"/>
        <v xml:space="preserve"> </v>
      </c>
      <c r="X101" s="3" t="str">
        <f t="shared" si="135"/>
        <v xml:space="preserve"> </v>
      </c>
      <c r="Y101" s="3" t="str">
        <f t="shared" si="136"/>
        <v xml:space="preserve"> </v>
      </c>
      <c r="Z101" s="3" t="str">
        <f t="shared" si="137"/>
        <v xml:space="preserve"> </v>
      </c>
      <c r="AA101" s="3" t="str">
        <f t="shared" si="138"/>
        <v>m.t</v>
      </c>
      <c r="AB101" s="3" t="str">
        <f t="shared" si="139"/>
        <v xml:space="preserve"> </v>
      </c>
      <c r="AC101" s="90" t="str">
        <f t="shared" si="140"/>
        <v xml:space="preserve"> </v>
      </c>
      <c r="AM101" s="89" t="str">
        <f t="shared" si="115"/>
        <v/>
      </c>
      <c r="AN101" s="89" t="str">
        <f t="shared" si="116"/>
        <v/>
      </c>
      <c r="AO101" s="3" t="str">
        <f t="shared" si="117"/>
        <v/>
      </c>
      <c r="AP101" s="3" t="str">
        <f t="shared" si="118"/>
        <v/>
      </c>
      <c r="AQ101" s="1" t="str">
        <f t="shared" si="119"/>
        <v/>
      </c>
      <c r="AR101" s="1" t="str">
        <f t="shared" si="120"/>
        <v/>
      </c>
      <c r="AS101" s="7" t="str">
        <f t="shared" si="121"/>
        <v/>
      </c>
      <c r="AT101" s="91">
        <f t="shared" si="122"/>
        <v>37.409252669039148</v>
      </c>
      <c r="AV101" s="160" t="str">
        <f t="shared" si="150"/>
        <v>NC</v>
      </c>
      <c r="AW101" s="138" t="str">
        <f t="shared" si="142"/>
        <v xml:space="preserve"> </v>
      </c>
      <c r="AX101" s="138" t="str">
        <f t="shared" si="143"/>
        <v xml:space="preserve"> </v>
      </c>
      <c r="AY101" s="138" t="str">
        <f t="shared" si="144"/>
        <v xml:space="preserve"> </v>
      </c>
      <c r="AZ101" s="138" t="str">
        <f t="shared" si="145"/>
        <v xml:space="preserve"> </v>
      </c>
      <c r="BA101" s="138" t="str">
        <f t="shared" si="146"/>
        <v xml:space="preserve"> </v>
      </c>
      <c r="BB101" s="138" t="str">
        <f t="shared" si="147"/>
        <v xml:space="preserve"> </v>
      </c>
      <c r="BC101" s="138" t="str">
        <f t="shared" si="148"/>
        <v xml:space="preserve"> </v>
      </c>
      <c r="BD101" s="138" t="str">
        <f t="shared" si="151"/>
        <v xml:space="preserve"> </v>
      </c>
      <c r="BE101" s="161" t="str">
        <f t="shared" si="149"/>
        <v xml:space="preserve"> </v>
      </c>
      <c r="BF101" s="129"/>
      <c r="BG101" s="123" t="s">
        <v>120</v>
      </c>
      <c r="BH101" s="124" t="s">
        <v>120</v>
      </c>
      <c r="BI101" s="124" t="s">
        <v>120</v>
      </c>
      <c r="BJ101" s="124" t="s">
        <v>120</v>
      </c>
      <c r="BK101" s="124" t="s">
        <v>120</v>
      </c>
      <c r="BL101" s="124" t="s">
        <v>120</v>
      </c>
      <c r="BM101" s="124" t="s">
        <v>120</v>
      </c>
      <c r="BN101" s="124" t="s">
        <v>120</v>
      </c>
      <c r="BO101" s="124" t="s">
        <v>120</v>
      </c>
      <c r="BP101" s="124" t="s">
        <v>120</v>
      </c>
      <c r="BQ101" s="125"/>
      <c r="BR101" s="124" t="s">
        <v>122</v>
      </c>
      <c r="BS101" s="124" t="s">
        <v>122</v>
      </c>
      <c r="BT101" s="124" t="s">
        <v>122</v>
      </c>
      <c r="BU101" s="124" t="s">
        <v>122</v>
      </c>
      <c r="BV101" s="124" t="s">
        <v>122</v>
      </c>
      <c r="BW101" s="124" t="s">
        <v>122</v>
      </c>
      <c r="BX101" s="124" t="s">
        <v>122</v>
      </c>
      <c r="BY101" s="124" t="s">
        <v>122</v>
      </c>
      <c r="BZ101" s="124" t="s">
        <v>122</v>
      </c>
      <c r="CA101" s="124" t="s">
        <v>122</v>
      </c>
      <c r="CC101" s="124" t="s">
        <v>121</v>
      </c>
      <c r="CD101" s="124" t="s">
        <v>121</v>
      </c>
      <c r="CE101" s="124" t="s">
        <v>121</v>
      </c>
      <c r="CF101" s="124" t="s">
        <v>121</v>
      </c>
      <c r="CG101" s="124" t="s">
        <v>121</v>
      </c>
      <c r="CH101" s="124" t="s">
        <v>121</v>
      </c>
      <c r="CI101" s="124" t="s">
        <v>121</v>
      </c>
      <c r="CJ101" s="124" t="s">
        <v>121</v>
      </c>
      <c r="CK101" s="124" t="s">
        <v>121</v>
      </c>
      <c r="CL101" s="124" t="s">
        <v>121</v>
      </c>
      <c r="CN101" s="126">
        <f>IF(COUNTIF(Emargement!$M$8:$M$207,CY101),CY101," ")</f>
        <v>41</v>
      </c>
      <c r="CO101" s="126" t="str">
        <f>IF(COUNTIF(Emargement!$M$8:$M$207,CZ101),CZ101," ")</f>
        <v xml:space="preserve"> </v>
      </c>
      <c r="CP101" s="126" t="str">
        <f>IF(COUNTIF(Emargement!$M$8:$M$207,DA101),DA101," ")</f>
        <v xml:space="preserve"> </v>
      </c>
      <c r="CQ101" s="126" t="str">
        <f>IF(COUNTIF(Emargement!$M$8:$M$207,DB101),DB101," ")</f>
        <v xml:space="preserve"> </v>
      </c>
      <c r="CR101" s="126" t="str">
        <f>IF(COUNTIF(Emargement!$M$8:$M$207,DC101),DC101," ")</f>
        <v xml:space="preserve"> </v>
      </c>
      <c r="CS101" s="126" t="str">
        <f>IF(COUNTIF(Emargement!$M$8:$M$207,DD101),DD101," ")</f>
        <v xml:space="preserve"> </v>
      </c>
      <c r="CT101" s="126" t="str">
        <f>IF(COUNTIF(Emargement!$M$8:$M$207,DE101),DE101," ")</f>
        <v xml:space="preserve"> </v>
      </c>
      <c r="CU101" s="126" t="str">
        <f>IF(COUNTIF(Emargement!$M$8:$M$207,DF101),DF101," ")</f>
        <v xml:space="preserve"> </v>
      </c>
      <c r="CV101" s="126" t="str">
        <f>IF(COUNTIF(Emargement!$M$8:$M$207,DG101),DG101," ")</f>
        <v xml:space="preserve"> </v>
      </c>
      <c r="CW101" s="126" t="str">
        <f>IF(COUNTIF(Emargement!$M$8:$M$207,DH101),DH101," ")</f>
        <v xml:space="preserve"> </v>
      </c>
      <c r="CY101" s="3">
        <v>41</v>
      </c>
      <c r="CZ101" s="3">
        <v>42</v>
      </c>
      <c r="DA101" s="3">
        <v>43</v>
      </c>
      <c r="DB101" s="3">
        <v>44</v>
      </c>
      <c r="DC101" s="3">
        <v>45</v>
      </c>
      <c r="DD101" s="3">
        <v>46</v>
      </c>
      <c r="DE101" s="3">
        <v>47</v>
      </c>
      <c r="DF101" s="3">
        <v>48</v>
      </c>
      <c r="DG101" s="3">
        <v>49</v>
      </c>
      <c r="DH101" s="3">
        <v>50</v>
      </c>
      <c r="DJ101" s="226" t="s">
        <v>121</v>
      </c>
      <c r="DK101" s="137" t="s">
        <v>132</v>
      </c>
      <c r="DM101" s="145"/>
      <c r="DN101" s="146"/>
      <c r="DO101" s="145"/>
      <c r="DP101" s="146"/>
      <c r="DQ101" s="145"/>
      <c r="DR101" s="58"/>
      <c r="DS101" s="58"/>
      <c r="DT101" s="145"/>
      <c r="DU101" s="3">
        <v>2</v>
      </c>
      <c r="DX101" s="79"/>
      <c r="DY101" s="82"/>
      <c r="DZ101" s="80"/>
      <c r="EA101" s="82"/>
      <c r="EB101" s="81"/>
      <c r="EC101" s="81"/>
      <c r="ED101" s="83"/>
      <c r="EE101" s="80"/>
      <c r="EG101" s="84"/>
      <c r="EH101" s="3">
        <v>3</v>
      </c>
      <c r="EJ101" s="3" t="e">
        <f t="shared" si="109"/>
        <v>#N/A</v>
      </c>
      <c r="EK101" s="3">
        <f t="shared" si="123"/>
        <v>0</v>
      </c>
      <c r="EL101" s="84" t="str">
        <f t="shared" si="124"/>
        <v/>
      </c>
      <c r="EM101" s="89" t="e">
        <f t="shared" si="110"/>
        <v>#N/A</v>
      </c>
      <c r="EN101" s="3">
        <f t="shared" si="125"/>
        <v>0</v>
      </c>
      <c r="EO101" s="84" t="str">
        <f t="shared" si="126"/>
        <v/>
      </c>
      <c r="EP101" s="89" t="e">
        <f t="shared" si="111"/>
        <v>#N/A</v>
      </c>
      <c r="EQ101" s="3">
        <f t="shared" si="127"/>
        <v>0</v>
      </c>
      <c r="ER101" s="84" t="str">
        <f t="shared" si="128"/>
        <v/>
      </c>
    </row>
    <row r="102" spans="1:148" ht="15.75" x14ac:dyDescent="0.25">
      <c r="A102" s="1">
        <f t="shared" si="112"/>
        <v>95</v>
      </c>
      <c r="B102" s="1">
        <v>95</v>
      </c>
      <c r="C102" s="31">
        <v>95</v>
      </c>
      <c r="D102" s="151"/>
      <c r="E102" s="152">
        <f t="shared" si="129"/>
        <v>1</v>
      </c>
      <c r="F102" s="153">
        <f t="shared" si="130"/>
        <v>57</v>
      </c>
      <c r="G102" s="154">
        <f t="shared" si="131"/>
        <v>5</v>
      </c>
      <c r="I102" s="3">
        <f t="shared" si="113"/>
        <v>0</v>
      </c>
      <c r="J102" s="3">
        <f t="shared" si="114"/>
        <v>0</v>
      </c>
      <c r="K102" s="3">
        <f t="shared" si="104"/>
        <v>0</v>
      </c>
      <c r="N102" s="144" t="str">
        <f t="shared" si="132"/>
        <v/>
      </c>
      <c r="O102" s="143"/>
      <c r="P102" s="98" t="str">
        <f t="shared" si="133"/>
        <v/>
      </c>
      <c r="Q102" s="3">
        <f t="shared" si="105"/>
        <v>7025</v>
      </c>
      <c r="R102" s="3">
        <f t="shared" si="141"/>
        <v>7025</v>
      </c>
      <c r="S102" s="96"/>
      <c r="T102" s="97" t="str">
        <f t="shared" si="107"/>
        <v/>
      </c>
      <c r="U102" s="98" t="str">
        <f t="shared" si="108"/>
        <v/>
      </c>
      <c r="W102" s="89" t="str">
        <f t="shared" si="134"/>
        <v xml:space="preserve"> </v>
      </c>
      <c r="X102" s="3" t="str">
        <f t="shared" si="135"/>
        <v xml:space="preserve"> </v>
      </c>
      <c r="Y102" s="3" t="str">
        <f t="shared" si="136"/>
        <v xml:space="preserve"> </v>
      </c>
      <c r="Z102" s="3" t="str">
        <f t="shared" si="137"/>
        <v xml:space="preserve"> </v>
      </c>
      <c r="AA102" s="3" t="str">
        <f t="shared" si="138"/>
        <v>m.t</v>
      </c>
      <c r="AB102" s="3" t="str">
        <f t="shared" si="139"/>
        <v xml:space="preserve"> </v>
      </c>
      <c r="AC102" s="90" t="str">
        <f t="shared" si="140"/>
        <v xml:space="preserve"> </v>
      </c>
      <c r="AM102" s="89" t="str">
        <f t="shared" si="115"/>
        <v/>
      </c>
      <c r="AN102" s="89" t="str">
        <f t="shared" si="116"/>
        <v/>
      </c>
      <c r="AO102" s="3" t="str">
        <f t="shared" si="117"/>
        <v/>
      </c>
      <c r="AP102" s="3" t="str">
        <f t="shared" si="118"/>
        <v/>
      </c>
      <c r="AQ102" s="1" t="str">
        <f t="shared" si="119"/>
        <v/>
      </c>
      <c r="AR102" s="1" t="str">
        <f t="shared" si="120"/>
        <v/>
      </c>
      <c r="AS102" s="7" t="str">
        <f t="shared" si="121"/>
        <v/>
      </c>
      <c r="AT102" s="91">
        <f t="shared" si="122"/>
        <v>37.409252669039148</v>
      </c>
      <c r="AV102" s="160" t="str">
        <f t="shared" si="150"/>
        <v xml:space="preserve"> </v>
      </c>
      <c r="AW102" s="138" t="str">
        <f t="shared" si="142"/>
        <v xml:space="preserve"> </v>
      </c>
      <c r="AX102" s="138" t="str">
        <f t="shared" si="143"/>
        <v xml:space="preserve"> </v>
      </c>
      <c r="AY102" s="138" t="str">
        <f t="shared" si="144"/>
        <v xml:space="preserve"> </v>
      </c>
      <c r="AZ102" s="138" t="str">
        <f t="shared" si="145"/>
        <v xml:space="preserve"> </v>
      </c>
      <c r="BA102" s="138" t="str">
        <f t="shared" si="146"/>
        <v xml:space="preserve"> </v>
      </c>
      <c r="BB102" s="138" t="str">
        <f t="shared" si="147"/>
        <v xml:space="preserve"> </v>
      </c>
      <c r="BC102" s="138" t="str">
        <f t="shared" si="148"/>
        <v xml:space="preserve"> </v>
      </c>
      <c r="BD102" s="138" t="str">
        <f t="shared" si="151"/>
        <v xml:space="preserve"> </v>
      </c>
      <c r="BE102" s="161" t="str">
        <f t="shared" si="149"/>
        <v xml:space="preserve"> </v>
      </c>
      <c r="BF102" s="129"/>
      <c r="BG102" s="123" t="s">
        <v>120</v>
      </c>
      <c r="BH102" s="124" t="s">
        <v>120</v>
      </c>
      <c r="BI102" s="124" t="s">
        <v>120</v>
      </c>
      <c r="BJ102" s="124" t="s">
        <v>120</v>
      </c>
      <c r="BK102" s="124" t="s">
        <v>120</v>
      </c>
      <c r="BL102" s="124" t="s">
        <v>120</v>
      </c>
      <c r="BM102" s="124" t="s">
        <v>120</v>
      </c>
      <c r="BN102" s="124" t="s">
        <v>120</v>
      </c>
      <c r="BO102" s="124" t="s">
        <v>120</v>
      </c>
      <c r="BP102" s="124" t="s">
        <v>120</v>
      </c>
      <c r="BQ102" s="125"/>
      <c r="BR102" s="124" t="s">
        <v>122</v>
      </c>
      <c r="BS102" s="124" t="s">
        <v>122</v>
      </c>
      <c r="BT102" s="124" t="s">
        <v>122</v>
      </c>
      <c r="BU102" s="124" t="s">
        <v>122</v>
      </c>
      <c r="BV102" s="124" t="s">
        <v>122</v>
      </c>
      <c r="BW102" s="124" t="s">
        <v>122</v>
      </c>
      <c r="BX102" s="124" t="s">
        <v>122</v>
      </c>
      <c r="BY102" s="124" t="s">
        <v>122</v>
      </c>
      <c r="BZ102" s="124" t="s">
        <v>122</v>
      </c>
      <c r="CA102" s="124" t="s">
        <v>122</v>
      </c>
      <c r="CC102" s="124" t="s">
        <v>121</v>
      </c>
      <c r="CD102" s="124" t="s">
        <v>121</v>
      </c>
      <c r="CE102" s="124" t="s">
        <v>121</v>
      </c>
      <c r="CF102" s="124" t="s">
        <v>121</v>
      </c>
      <c r="CG102" s="124" t="s">
        <v>121</v>
      </c>
      <c r="CH102" s="124" t="s">
        <v>121</v>
      </c>
      <c r="CI102" s="124" t="s">
        <v>121</v>
      </c>
      <c r="CJ102" s="124" t="s">
        <v>121</v>
      </c>
      <c r="CK102" s="124" t="s">
        <v>121</v>
      </c>
      <c r="CL102" s="124" t="s">
        <v>121</v>
      </c>
      <c r="CN102" s="126" t="str">
        <f>IF(COUNTIF(Emargement!$M$8:$M$207,CY102),CY102," ")</f>
        <v xml:space="preserve"> </v>
      </c>
      <c r="CO102" s="126" t="str">
        <f>IF(COUNTIF(Emargement!$M$8:$M$207,CZ102),CZ102," ")</f>
        <v xml:space="preserve"> </v>
      </c>
      <c r="CP102" s="126" t="str">
        <f>IF(COUNTIF(Emargement!$M$8:$M$207,DA102),DA102," ")</f>
        <v xml:space="preserve"> </v>
      </c>
      <c r="CQ102" s="126" t="str">
        <f>IF(COUNTIF(Emargement!$M$8:$M$207,DB102),DB102," ")</f>
        <v xml:space="preserve"> </v>
      </c>
      <c r="CR102" s="126" t="str">
        <f>IF(COUNTIF(Emargement!$M$8:$M$207,DC102),DC102," ")</f>
        <v xml:space="preserve"> </v>
      </c>
      <c r="CS102" s="126" t="str">
        <f>IF(COUNTIF(Emargement!$M$8:$M$207,DD102),DD102," ")</f>
        <v xml:space="preserve"> </v>
      </c>
      <c r="CT102" s="126" t="str">
        <f>IF(COUNTIF(Emargement!$M$8:$M$207,DE102),DE102," ")</f>
        <v xml:space="preserve"> </v>
      </c>
      <c r="CU102" s="126" t="str">
        <f>IF(COUNTIF(Emargement!$M$8:$M$207,DF102),DF102," ")</f>
        <v xml:space="preserve"> </v>
      </c>
      <c r="CV102" s="126" t="str">
        <f>IF(COUNTIF(Emargement!$M$8:$M$207,DG102),DG102," ")</f>
        <v xml:space="preserve"> </v>
      </c>
      <c r="CW102" s="126" t="str">
        <f>IF(COUNTIF(Emargement!$M$8:$M$207,DH102),DH102," ")</f>
        <v xml:space="preserve"> </v>
      </c>
      <c r="CY102" s="3">
        <v>51</v>
      </c>
      <c r="CZ102" s="3">
        <v>52</v>
      </c>
      <c r="DA102" s="3">
        <v>53</v>
      </c>
      <c r="DB102" s="3">
        <v>54</v>
      </c>
      <c r="DC102" s="3">
        <v>55</v>
      </c>
      <c r="DD102" s="3">
        <v>56</v>
      </c>
      <c r="DE102" s="3">
        <v>57</v>
      </c>
      <c r="DF102" s="3">
        <v>58</v>
      </c>
      <c r="DG102" s="3">
        <v>59</v>
      </c>
      <c r="DH102" s="3">
        <v>60</v>
      </c>
      <c r="DJ102" s="227"/>
      <c r="DK102" s="137" t="s">
        <v>134</v>
      </c>
      <c r="DM102" s="145"/>
      <c r="DN102" s="146"/>
      <c r="DO102" s="145"/>
      <c r="DP102" s="146"/>
      <c r="DQ102" s="145"/>
      <c r="DR102" s="58"/>
      <c r="DS102" s="58"/>
      <c r="DT102" s="145"/>
      <c r="DU102" s="3">
        <v>2</v>
      </c>
      <c r="DX102" s="79"/>
      <c r="DY102" s="82"/>
      <c r="DZ102" s="80"/>
      <c r="EA102" s="82"/>
      <c r="EB102" s="81"/>
      <c r="EC102" s="81"/>
      <c r="ED102" s="83"/>
      <c r="EE102" s="80"/>
      <c r="EG102" s="84"/>
      <c r="EH102" s="3">
        <v>3</v>
      </c>
      <c r="EJ102" s="3" t="e">
        <f t="shared" si="109"/>
        <v>#N/A</v>
      </c>
      <c r="EK102" s="3">
        <f t="shared" si="123"/>
        <v>0</v>
      </c>
      <c r="EL102" s="84" t="str">
        <f t="shared" si="124"/>
        <v/>
      </c>
      <c r="EM102" s="89" t="e">
        <f t="shared" si="110"/>
        <v>#N/A</v>
      </c>
      <c r="EN102" s="3">
        <f t="shared" si="125"/>
        <v>0</v>
      </c>
      <c r="EO102" s="84" t="str">
        <f t="shared" si="126"/>
        <v/>
      </c>
      <c r="EP102" s="89" t="e">
        <f t="shared" si="111"/>
        <v>#N/A</v>
      </c>
      <c r="EQ102" s="3">
        <f t="shared" si="127"/>
        <v>0</v>
      </c>
      <c r="ER102" s="84" t="str">
        <f t="shared" si="128"/>
        <v/>
      </c>
    </row>
    <row r="103" spans="1:148" ht="15.75" x14ac:dyDescent="0.25">
      <c r="A103" s="1">
        <f t="shared" si="112"/>
        <v>96</v>
      </c>
      <c r="B103" s="1">
        <v>96</v>
      </c>
      <c r="C103" s="31">
        <v>96</v>
      </c>
      <c r="D103" s="151"/>
      <c r="E103" s="152">
        <f t="shared" si="129"/>
        <v>1</v>
      </c>
      <c r="F103" s="153">
        <f t="shared" si="130"/>
        <v>57</v>
      </c>
      <c r="G103" s="154">
        <f t="shared" si="131"/>
        <v>5</v>
      </c>
      <c r="I103" s="3">
        <f t="shared" si="113"/>
        <v>0</v>
      </c>
      <c r="J103" s="3">
        <f t="shared" si="114"/>
        <v>0</v>
      </c>
      <c r="K103" s="3">
        <f t="shared" si="104"/>
        <v>0</v>
      </c>
      <c r="N103" s="144" t="str">
        <f t="shared" si="132"/>
        <v/>
      </c>
      <c r="O103" s="143"/>
      <c r="P103" s="98" t="str">
        <f t="shared" si="133"/>
        <v/>
      </c>
      <c r="Q103" s="3">
        <f t="shared" si="105"/>
        <v>7025</v>
      </c>
      <c r="R103" s="3">
        <f t="shared" si="141"/>
        <v>7025</v>
      </c>
      <c r="S103" s="96" t="str">
        <f>EL103</f>
        <v/>
      </c>
      <c r="T103" s="97" t="str">
        <f t="shared" si="107"/>
        <v/>
      </c>
      <c r="U103" s="98" t="str">
        <f t="shared" si="108"/>
        <v/>
      </c>
      <c r="W103" s="89" t="str">
        <f t="shared" si="134"/>
        <v xml:space="preserve"> </v>
      </c>
      <c r="X103" s="3" t="str">
        <f t="shared" si="135"/>
        <v xml:space="preserve"> </v>
      </c>
      <c r="Y103" s="3" t="str">
        <f t="shared" si="136"/>
        <v xml:space="preserve"> </v>
      </c>
      <c r="Z103" s="3" t="str">
        <f t="shared" si="137"/>
        <v xml:space="preserve"> </v>
      </c>
      <c r="AA103" s="3" t="str">
        <f t="shared" si="138"/>
        <v>m.t</v>
      </c>
      <c r="AB103" s="3" t="str">
        <f t="shared" si="139"/>
        <v xml:space="preserve"> </v>
      </c>
      <c r="AC103" s="90" t="str">
        <f t="shared" si="140"/>
        <v xml:space="preserve"> </v>
      </c>
      <c r="AM103" s="89" t="str">
        <f t="shared" si="115"/>
        <v/>
      </c>
      <c r="AN103" s="89" t="str">
        <f t="shared" si="116"/>
        <v/>
      </c>
      <c r="AO103" s="3" t="str">
        <f t="shared" si="117"/>
        <v/>
      </c>
      <c r="AP103" s="3" t="str">
        <f t="shared" si="118"/>
        <v/>
      </c>
      <c r="AQ103" s="1" t="str">
        <f t="shared" si="119"/>
        <v/>
      </c>
      <c r="AR103" s="1" t="str">
        <f t="shared" si="120"/>
        <v/>
      </c>
      <c r="AS103" s="7" t="str">
        <f t="shared" si="121"/>
        <v/>
      </c>
      <c r="AT103" s="91">
        <f t="shared" si="122"/>
        <v>37.409252669039148</v>
      </c>
      <c r="AV103" s="160" t="str">
        <f t="shared" si="150"/>
        <v xml:space="preserve"> </v>
      </c>
      <c r="AW103" s="138" t="str">
        <f t="shared" si="142"/>
        <v xml:space="preserve"> </v>
      </c>
      <c r="AX103" s="138" t="str">
        <f t="shared" si="143"/>
        <v xml:space="preserve"> </v>
      </c>
      <c r="AY103" s="138" t="str">
        <f t="shared" si="144"/>
        <v xml:space="preserve"> </v>
      </c>
      <c r="AZ103" s="138" t="str">
        <f t="shared" si="145"/>
        <v xml:space="preserve"> </v>
      </c>
      <c r="BA103" s="138" t="str">
        <f t="shared" si="146"/>
        <v xml:space="preserve"> </v>
      </c>
      <c r="BB103" s="138" t="str">
        <f t="shared" si="147"/>
        <v xml:space="preserve"> </v>
      </c>
      <c r="BC103" s="138" t="str">
        <f t="shared" si="148"/>
        <v xml:space="preserve"> </v>
      </c>
      <c r="BD103" s="138" t="str">
        <f t="shared" si="151"/>
        <v xml:space="preserve"> </v>
      </c>
      <c r="BE103" s="161" t="str">
        <f t="shared" si="149"/>
        <v xml:space="preserve"> </v>
      </c>
      <c r="BF103" s="129"/>
      <c r="BG103" s="123" t="s">
        <v>120</v>
      </c>
      <c r="BH103" s="124" t="s">
        <v>120</v>
      </c>
      <c r="BI103" s="124" t="s">
        <v>120</v>
      </c>
      <c r="BJ103" s="124" t="s">
        <v>120</v>
      </c>
      <c r="BK103" s="124" t="s">
        <v>120</v>
      </c>
      <c r="BL103" s="124" t="s">
        <v>120</v>
      </c>
      <c r="BM103" s="124" t="s">
        <v>120</v>
      </c>
      <c r="BN103" s="124" t="s">
        <v>120</v>
      </c>
      <c r="BO103" s="124" t="s">
        <v>120</v>
      </c>
      <c r="BP103" s="124" t="s">
        <v>120</v>
      </c>
      <c r="BQ103" s="125"/>
      <c r="BR103" s="124" t="s">
        <v>122</v>
      </c>
      <c r="BS103" s="124" t="s">
        <v>122</v>
      </c>
      <c r="BT103" s="124" t="s">
        <v>122</v>
      </c>
      <c r="BU103" s="124" t="s">
        <v>122</v>
      </c>
      <c r="BV103" s="124" t="s">
        <v>122</v>
      </c>
      <c r="BW103" s="124" t="s">
        <v>122</v>
      </c>
      <c r="BX103" s="124" t="s">
        <v>122</v>
      </c>
      <c r="BY103" s="124" t="s">
        <v>122</v>
      </c>
      <c r="BZ103" s="124" t="s">
        <v>122</v>
      </c>
      <c r="CA103" s="124" t="s">
        <v>122</v>
      </c>
      <c r="CC103" s="124" t="s">
        <v>121</v>
      </c>
      <c r="CD103" s="124" t="s">
        <v>121</v>
      </c>
      <c r="CE103" s="124" t="s">
        <v>121</v>
      </c>
      <c r="CF103" s="124" t="s">
        <v>121</v>
      </c>
      <c r="CG103" s="124" t="s">
        <v>121</v>
      </c>
      <c r="CH103" s="124" t="s">
        <v>121</v>
      </c>
      <c r="CI103" s="124" t="s">
        <v>121</v>
      </c>
      <c r="CJ103" s="124" t="s">
        <v>121</v>
      </c>
      <c r="CK103" s="124" t="s">
        <v>121</v>
      </c>
      <c r="CL103" s="124" t="s">
        <v>121</v>
      </c>
      <c r="CN103" s="126" t="str">
        <f>IF(COUNTIF(Emargement!$M$8:$M$207,CY103),CY103," ")</f>
        <v xml:space="preserve"> </v>
      </c>
      <c r="CO103" s="126" t="str">
        <f>IF(COUNTIF(Emargement!$M$8:$M$207,CZ103),CZ103," ")</f>
        <v xml:space="preserve"> </v>
      </c>
      <c r="CP103" s="126" t="str">
        <f>IF(COUNTIF(Emargement!$M$8:$M$207,DA103),DA103," ")</f>
        <v xml:space="preserve"> </v>
      </c>
      <c r="CQ103" s="126" t="str">
        <f>IF(COUNTIF(Emargement!$M$8:$M$207,DB103),DB103," ")</f>
        <v xml:space="preserve"> </v>
      </c>
      <c r="CR103" s="126" t="str">
        <f>IF(COUNTIF(Emargement!$M$8:$M$207,DC103),DC103," ")</f>
        <v xml:space="preserve"> </v>
      </c>
      <c r="CS103" s="126" t="str">
        <f>IF(COUNTIF(Emargement!$M$8:$M$207,DD103),DD103," ")</f>
        <v xml:space="preserve"> </v>
      </c>
      <c r="CT103" s="126" t="str">
        <f>IF(COUNTIF(Emargement!$M$8:$M$207,DE103),DE103," ")</f>
        <v xml:space="preserve"> </v>
      </c>
      <c r="CU103" s="126" t="str">
        <f>IF(COUNTIF(Emargement!$M$8:$M$207,DF103),DF103," ")</f>
        <v xml:space="preserve"> </v>
      </c>
      <c r="CV103" s="126" t="str">
        <f>IF(COUNTIF(Emargement!$M$8:$M$207,DG103),DG103," ")</f>
        <v xml:space="preserve"> </v>
      </c>
      <c r="CW103" s="126" t="str">
        <f>IF(COUNTIF(Emargement!$M$8:$M$207,DH103),DH103," ")</f>
        <v xml:space="preserve"> </v>
      </c>
      <c r="CY103" s="3">
        <v>61</v>
      </c>
      <c r="CZ103" s="3">
        <v>62</v>
      </c>
      <c r="DA103" s="3">
        <v>63</v>
      </c>
      <c r="DB103" s="3">
        <v>64</v>
      </c>
      <c r="DC103" s="3">
        <v>65</v>
      </c>
      <c r="DD103" s="3">
        <v>66</v>
      </c>
      <c r="DE103" s="3">
        <v>67</v>
      </c>
      <c r="DF103" s="3">
        <v>68</v>
      </c>
      <c r="DG103" s="3">
        <v>69</v>
      </c>
      <c r="DH103" s="3">
        <v>70</v>
      </c>
      <c r="DK103" s="137"/>
      <c r="DM103" s="145"/>
      <c r="DN103" s="146"/>
      <c r="DO103" s="145"/>
      <c r="DP103" s="146"/>
      <c r="DQ103" s="145"/>
      <c r="DR103" s="58"/>
      <c r="DS103" s="58"/>
      <c r="DT103" s="145"/>
      <c r="DU103" s="3">
        <v>2</v>
      </c>
      <c r="DX103" s="79"/>
      <c r="DY103" s="82"/>
      <c r="DZ103" s="80"/>
      <c r="EA103" s="82"/>
      <c r="EB103" s="81"/>
      <c r="EC103" s="81"/>
      <c r="ED103" s="83"/>
      <c r="EE103" s="80"/>
      <c r="EG103" s="84"/>
      <c r="EH103" s="3">
        <v>3</v>
      </c>
      <c r="EJ103" s="3" t="e">
        <f t="shared" si="109"/>
        <v>#N/A</v>
      </c>
      <c r="EK103" s="3">
        <f t="shared" si="123"/>
        <v>0</v>
      </c>
      <c r="EL103" s="84" t="str">
        <f t="shared" si="124"/>
        <v/>
      </c>
      <c r="EM103" s="89" t="e">
        <f t="shared" si="110"/>
        <v>#N/A</v>
      </c>
      <c r="EN103" s="3">
        <f t="shared" si="125"/>
        <v>0</v>
      </c>
      <c r="EO103" s="84" t="str">
        <f t="shared" si="126"/>
        <v/>
      </c>
      <c r="EP103" s="89" t="e">
        <f t="shared" si="111"/>
        <v>#N/A</v>
      </c>
      <c r="EQ103" s="3">
        <f t="shared" si="127"/>
        <v>0</v>
      </c>
      <c r="ER103" s="84" t="str">
        <f t="shared" si="128"/>
        <v/>
      </c>
    </row>
    <row r="104" spans="1:148" ht="15.75" x14ac:dyDescent="0.25">
      <c r="A104" s="1">
        <f t="shared" si="112"/>
        <v>97</v>
      </c>
      <c r="B104" s="1">
        <v>97</v>
      </c>
      <c r="C104" s="31">
        <v>97</v>
      </c>
      <c r="D104" s="151"/>
      <c r="E104" s="152">
        <f t="shared" si="129"/>
        <v>1</v>
      </c>
      <c r="F104" s="153">
        <f t="shared" si="130"/>
        <v>57</v>
      </c>
      <c r="G104" s="154">
        <f t="shared" si="131"/>
        <v>5</v>
      </c>
      <c r="I104" s="3">
        <f t="shared" si="113"/>
        <v>0</v>
      </c>
      <c r="J104" s="3">
        <f t="shared" si="114"/>
        <v>0</v>
      </c>
      <c r="K104" s="3">
        <f t="shared" ref="K104:K135" si="152">COUNTIF(Ndoss,I104)</f>
        <v>0</v>
      </c>
      <c r="N104" s="144" t="str">
        <f t="shared" si="132"/>
        <v/>
      </c>
      <c r="O104" s="143"/>
      <c r="P104" s="98" t="str">
        <f t="shared" si="133"/>
        <v/>
      </c>
      <c r="Q104" s="3">
        <f t="shared" ref="Q104:Q135" si="153">E104*3600+F104*60+G104</f>
        <v>7025</v>
      </c>
      <c r="R104" s="3">
        <f t="shared" si="141"/>
        <v>7025</v>
      </c>
      <c r="S104" s="96" t="str">
        <f t="shared" ref="S104:S135" si="154">EL104</f>
        <v/>
      </c>
      <c r="T104" s="97" t="str">
        <f t="shared" ref="T104:T135" si="155">EO104</f>
        <v/>
      </c>
      <c r="U104" s="98" t="str">
        <f t="shared" ref="U104:U135" si="156">ER104</f>
        <v/>
      </c>
      <c r="W104" s="89" t="str">
        <f t="shared" si="134"/>
        <v xml:space="preserve"> </v>
      </c>
      <c r="X104" s="3" t="str">
        <f t="shared" si="135"/>
        <v xml:space="preserve"> </v>
      </c>
      <c r="Y104" s="3" t="str">
        <f t="shared" si="136"/>
        <v xml:space="preserve"> </v>
      </c>
      <c r="Z104" s="3" t="str">
        <f t="shared" si="137"/>
        <v xml:space="preserve"> </v>
      </c>
      <c r="AA104" s="3" t="str">
        <f t="shared" si="138"/>
        <v>m.t</v>
      </c>
      <c r="AB104" s="3" t="str">
        <f t="shared" si="139"/>
        <v xml:space="preserve"> </v>
      </c>
      <c r="AC104" s="90" t="str">
        <f t="shared" si="140"/>
        <v xml:space="preserve"> </v>
      </c>
      <c r="AM104" s="89" t="str">
        <f t="shared" si="115"/>
        <v/>
      </c>
      <c r="AN104" s="89" t="str">
        <f t="shared" si="116"/>
        <v/>
      </c>
      <c r="AO104" s="3" t="str">
        <f t="shared" si="117"/>
        <v/>
      </c>
      <c r="AP104" s="3" t="str">
        <f t="shared" si="118"/>
        <v/>
      </c>
      <c r="AQ104" s="1" t="str">
        <f t="shared" si="119"/>
        <v/>
      </c>
      <c r="AR104" s="1" t="str">
        <f t="shared" si="120"/>
        <v/>
      </c>
      <c r="AS104" s="7" t="str">
        <f t="shared" si="121"/>
        <v/>
      </c>
      <c r="AT104" s="91">
        <f t="shared" si="122"/>
        <v>37.409252669039148</v>
      </c>
      <c r="AV104" s="160" t="str">
        <f t="shared" si="150"/>
        <v xml:space="preserve"> </v>
      </c>
      <c r="AW104" s="138" t="str">
        <f t="shared" si="142"/>
        <v xml:space="preserve"> </v>
      </c>
      <c r="AX104" s="138" t="str">
        <f t="shared" si="143"/>
        <v xml:space="preserve"> </v>
      </c>
      <c r="AY104" s="138" t="str">
        <f t="shared" si="144"/>
        <v xml:space="preserve"> </v>
      </c>
      <c r="AZ104" s="138" t="str">
        <f t="shared" si="145"/>
        <v xml:space="preserve"> </v>
      </c>
      <c r="BA104" s="138" t="str">
        <f t="shared" si="146"/>
        <v xml:space="preserve"> </v>
      </c>
      <c r="BB104" s="138" t="str">
        <f t="shared" si="147"/>
        <v xml:space="preserve"> </v>
      </c>
      <c r="BC104" s="138" t="str">
        <f t="shared" si="148"/>
        <v xml:space="preserve"> </v>
      </c>
      <c r="BD104" s="138" t="str">
        <f t="shared" si="151"/>
        <v xml:space="preserve"> </v>
      </c>
      <c r="BE104" s="161" t="str">
        <f t="shared" si="149"/>
        <v xml:space="preserve"> </v>
      </c>
      <c r="BF104" s="129"/>
      <c r="BG104" s="123" t="s">
        <v>120</v>
      </c>
      <c r="BH104" s="124" t="s">
        <v>120</v>
      </c>
      <c r="BI104" s="124" t="s">
        <v>120</v>
      </c>
      <c r="BJ104" s="124" t="s">
        <v>120</v>
      </c>
      <c r="BK104" s="124" t="s">
        <v>120</v>
      </c>
      <c r="BL104" s="124" t="s">
        <v>120</v>
      </c>
      <c r="BM104" s="124" t="s">
        <v>120</v>
      </c>
      <c r="BN104" s="124" t="s">
        <v>120</v>
      </c>
      <c r="BO104" s="124" t="s">
        <v>120</v>
      </c>
      <c r="BP104" s="124" t="s">
        <v>120</v>
      </c>
      <c r="BQ104" s="125"/>
      <c r="BR104" s="124" t="s">
        <v>122</v>
      </c>
      <c r="BS104" s="124" t="s">
        <v>122</v>
      </c>
      <c r="BT104" s="124" t="s">
        <v>122</v>
      </c>
      <c r="BU104" s="124" t="s">
        <v>122</v>
      </c>
      <c r="BV104" s="124" t="s">
        <v>122</v>
      </c>
      <c r="BW104" s="124" t="s">
        <v>122</v>
      </c>
      <c r="BX104" s="124" t="s">
        <v>122</v>
      </c>
      <c r="BY104" s="124" t="s">
        <v>122</v>
      </c>
      <c r="BZ104" s="124" t="s">
        <v>122</v>
      </c>
      <c r="CA104" s="124" t="s">
        <v>122</v>
      </c>
      <c r="CC104" s="124" t="s">
        <v>121</v>
      </c>
      <c r="CD104" s="124" t="s">
        <v>121</v>
      </c>
      <c r="CE104" s="124" t="s">
        <v>121</v>
      </c>
      <c r="CF104" s="124" t="s">
        <v>121</v>
      </c>
      <c r="CG104" s="124" t="s">
        <v>121</v>
      </c>
      <c r="CH104" s="124" t="s">
        <v>121</v>
      </c>
      <c r="CI104" s="124" t="s">
        <v>121</v>
      </c>
      <c r="CJ104" s="124" t="s">
        <v>121</v>
      </c>
      <c r="CK104" s="124" t="s">
        <v>121</v>
      </c>
      <c r="CL104" s="124" t="s">
        <v>121</v>
      </c>
      <c r="CN104" s="126" t="str">
        <f>IF(COUNTIF(Emargement!$M$8:$M$207,CY104),CY104," ")</f>
        <v xml:space="preserve"> </v>
      </c>
      <c r="CO104" s="126" t="str">
        <f>IF(COUNTIF(Emargement!$M$8:$M$207,CZ104),CZ104," ")</f>
        <v xml:space="preserve"> </v>
      </c>
      <c r="CP104" s="126" t="str">
        <f>IF(COUNTIF(Emargement!$M$8:$M$207,DA104),DA104," ")</f>
        <v xml:space="preserve"> </v>
      </c>
      <c r="CQ104" s="126" t="str">
        <f>IF(COUNTIF(Emargement!$M$8:$M$207,DB104),DB104," ")</f>
        <v xml:space="preserve"> </v>
      </c>
      <c r="CR104" s="126" t="str">
        <f>IF(COUNTIF(Emargement!$M$8:$M$207,DC104),DC104," ")</f>
        <v xml:space="preserve"> </v>
      </c>
      <c r="CS104" s="126" t="str">
        <f>IF(COUNTIF(Emargement!$M$8:$M$207,DD104),DD104," ")</f>
        <v xml:space="preserve"> </v>
      </c>
      <c r="CT104" s="126" t="str">
        <f>IF(COUNTIF(Emargement!$M$8:$M$207,DE104),DE104," ")</f>
        <v xml:space="preserve"> </v>
      </c>
      <c r="CU104" s="126" t="str">
        <f>IF(COUNTIF(Emargement!$M$8:$M$207,DF104),DF104," ")</f>
        <v xml:space="preserve"> </v>
      </c>
      <c r="CV104" s="126" t="str">
        <f>IF(COUNTIF(Emargement!$M$8:$M$207,DG104),DG104," ")</f>
        <v xml:space="preserve"> </v>
      </c>
      <c r="CW104" s="126" t="str">
        <f>IF(COUNTIF(Emargement!$M$8:$M$207,DH104),DH104," ")</f>
        <v xml:space="preserve"> </v>
      </c>
      <c r="CY104" s="3">
        <v>71</v>
      </c>
      <c r="CZ104" s="3">
        <v>72</v>
      </c>
      <c r="DA104" s="3">
        <v>73</v>
      </c>
      <c r="DB104" s="3">
        <v>74</v>
      </c>
      <c r="DC104" s="3">
        <v>75</v>
      </c>
      <c r="DD104" s="3">
        <v>76</v>
      </c>
      <c r="DE104" s="3">
        <v>77</v>
      </c>
      <c r="DF104" s="3">
        <v>78</v>
      </c>
      <c r="DG104" s="3">
        <v>79</v>
      </c>
      <c r="DH104" s="3">
        <v>80</v>
      </c>
      <c r="DJ104" s="223" t="s">
        <v>135</v>
      </c>
      <c r="DK104" s="137" t="s">
        <v>133</v>
      </c>
      <c r="DM104" s="145"/>
      <c r="DN104" s="146"/>
      <c r="DO104" s="145"/>
      <c r="DP104" s="146"/>
      <c r="DQ104" s="145"/>
      <c r="DR104" s="58"/>
      <c r="DS104" s="58"/>
      <c r="DT104" s="145"/>
      <c r="DU104" s="3">
        <v>2</v>
      </c>
      <c r="DX104" s="79"/>
      <c r="DY104" s="82"/>
      <c r="DZ104" s="80"/>
      <c r="EA104" s="82"/>
      <c r="EB104" s="81"/>
      <c r="EC104" s="81"/>
      <c r="ED104" s="83"/>
      <c r="EE104" s="80"/>
      <c r="EG104" s="84"/>
      <c r="EH104" s="3">
        <v>3</v>
      </c>
      <c r="EJ104" s="3" t="e">
        <f t="shared" ref="EJ104:EJ135" si="157">VLOOKUP(D104,Tour1,2,FALSE)</f>
        <v>#N/A</v>
      </c>
      <c r="EK104" s="3">
        <f t="shared" si="123"/>
        <v>0</v>
      </c>
      <c r="EL104" s="84" t="str">
        <f t="shared" si="124"/>
        <v/>
      </c>
      <c r="EM104" s="89" t="e">
        <f t="shared" ref="EM104:EM135" si="158">VLOOKUP(D104,Tour2,2,FALSE)</f>
        <v>#N/A</v>
      </c>
      <c r="EN104" s="3">
        <f t="shared" si="125"/>
        <v>0</v>
      </c>
      <c r="EO104" s="84" t="str">
        <f t="shared" si="126"/>
        <v/>
      </c>
      <c r="EP104" s="89" t="e">
        <f t="shared" ref="EP104:EP135" si="159">VLOOKUP(D104,Aban,2,FALSE)</f>
        <v>#N/A</v>
      </c>
      <c r="EQ104" s="3">
        <f t="shared" si="127"/>
        <v>0</v>
      </c>
      <c r="ER104" s="84" t="str">
        <f t="shared" si="128"/>
        <v/>
      </c>
    </row>
    <row r="105" spans="1:148" ht="15.75" x14ac:dyDescent="0.25">
      <c r="A105" s="1">
        <f t="shared" si="112"/>
        <v>98</v>
      </c>
      <c r="B105" s="1">
        <v>98</v>
      </c>
      <c r="C105" s="31">
        <v>98</v>
      </c>
      <c r="D105" s="151"/>
      <c r="E105" s="152">
        <f t="shared" si="129"/>
        <v>1</v>
      </c>
      <c r="F105" s="153">
        <f t="shared" si="130"/>
        <v>57</v>
      </c>
      <c r="G105" s="154">
        <f t="shared" si="131"/>
        <v>5</v>
      </c>
      <c r="I105" s="3">
        <f t="shared" si="113"/>
        <v>0</v>
      </c>
      <c r="J105" s="3">
        <f t="shared" si="114"/>
        <v>0</v>
      </c>
      <c r="K105" s="3">
        <f t="shared" si="152"/>
        <v>0</v>
      </c>
      <c r="N105" s="144" t="str">
        <f t="shared" si="132"/>
        <v/>
      </c>
      <c r="O105" s="143"/>
      <c r="P105" s="98" t="str">
        <f t="shared" si="133"/>
        <v/>
      </c>
      <c r="Q105" s="3">
        <f t="shared" si="153"/>
        <v>7025</v>
      </c>
      <c r="R105" s="3">
        <f t="shared" si="141"/>
        <v>7025</v>
      </c>
      <c r="S105" s="96" t="str">
        <f t="shared" si="154"/>
        <v/>
      </c>
      <c r="T105" s="97" t="str">
        <f t="shared" si="155"/>
        <v/>
      </c>
      <c r="U105" s="98" t="str">
        <f t="shared" si="156"/>
        <v/>
      </c>
      <c r="W105" s="89" t="str">
        <f t="shared" si="134"/>
        <v xml:space="preserve"> </v>
      </c>
      <c r="X105" s="3" t="str">
        <f t="shared" si="135"/>
        <v xml:space="preserve"> </v>
      </c>
      <c r="Y105" s="3" t="str">
        <f t="shared" si="136"/>
        <v xml:space="preserve"> </v>
      </c>
      <c r="Z105" s="3" t="str">
        <f t="shared" si="137"/>
        <v xml:space="preserve"> </v>
      </c>
      <c r="AA105" s="3" t="str">
        <f t="shared" si="138"/>
        <v>m.t</v>
      </c>
      <c r="AB105" s="3" t="str">
        <f t="shared" si="139"/>
        <v xml:space="preserve"> </v>
      </c>
      <c r="AC105" s="90" t="str">
        <f t="shared" si="140"/>
        <v xml:space="preserve"> </v>
      </c>
      <c r="AM105" s="89" t="str">
        <f t="shared" si="115"/>
        <v/>
      </c>
      <c r="AN105" s="89" t="str">
        <f t="shared" si="116"/>
        <v/>
      </c>
      <c r="AO105" s="3" t="str">
        <f t="shared" si="117"/>
        <v/>
      </c>
      <c r="AP105" s="3" t="str">
        <f t="shared" si="118"/>
        <v/>
      </c>
      <c r="AQ105" s="1" t="str">
        <f t="shared" si="119"/>
        <v/>
      </c>
      <c r="AR105" s="1" t="str">
        <f t="shared" si="120"/>
        <v/>
      </c>
      <c r="AS105" s="7" t="str">
        <f t="shared" si="121"/>
        <v/>
      </c>
      <c r="AT105" s="91">
        <f t="shared" si="122"/>
        <v>37.409252669039148</v>
      </c>
      <c r="AV105" s="160" t="str">
        <f t="shared" si="150"/>
        <v xml:space="preserve"> </v>
      </c>
      <c r="AW105" s="138" t="str">
        <f t="shared" si="142"/>
        <v xml:space="preserve"> </v>
      </c>
      <c r="AX105" s="138" t="str">
        <f t="shared" si="143"/>
        <v xml:space="preserve"> </v>
      </c>
      <c r="AY105" s="138" t="str">
        <f t="shared" si="144"/>
        <v xml:space="preserve"> </v>
      </c>
      <c r="AZ105" s="138" t="str">
        <f t="shared" si="145"/>
        <v xml:space="preserve"> </v>
      </c>
      <c r="BA105" s="138" t="str">
        <f t="shared" si="146"/>
        <v xml:space="preserve"> </v>
      </c>
      <c r="BB105" s="138" t="str">
        <f t="shared" si="147"/>
        <v xml:space="preserve"> </v>
      </c>
      <c r="BC105" s="138" t="str">
        <f t="shared" si="148"/>
        <v xml:space="preserve"> </v>
      </c>
      <c r="BD105" s="138" t="str">
        <f t="shared" si="151"/>
        <v xml:space="preserve"> </v>
      </c>
      <c r="BE105" s="161" t="str">
        <f t="shared" si="149"/>
        <v xml:space="preserve"> </v>
      </c>
      <c r="BF105" s="129"/>
      <c r="BG105" s="123" t="s">
        <v>120</v>
      </c>
      <c r="BH105" s="124" t="s">
        <v>120</v>
      </c>
      <c r="BI105" s="124" t="s">
        <v>120</v>
      </c>
      <c r="BJ105" s="124" t="s">
        <v>120</v>
      </c>
      <c r="BK105" s="124" t="s">
        <v>120</v>
      </c>
      <c r="BL105" s="124" t="s">
        <v>120</v>
      </c>
      <c r="BM105" s="124" t="s">
        <v>120</v>
      </c>
      <c r="BN105" s="124" t="s">
        <v>120</v>
      </c>
      <c r="BO105" s="124" t="s">
        <v>120</v>
      </c>
      <c r="BP105" s="124" t="s">
        <v>120</v>
      </c>
      <c r="BQ105" s="125"/>
      <c r="BR105" s="124" t="s">
        <v>122</v>
      </c>
      <c r="BS105" s="124" t="s">
        <v>122</v>
      </c>
      <c r="BT105" s="124" t="s">
        <v>122</v>
      </c>
      <c r="BU105" s="124" t="s">
        <v>122</v>
      </c>
      <c r="BV105" s="124" t="s">
        <v>122</v>
      </c>
      <c r="BW105" s="124" t="s">
        <v>122</v>
      </c>
      <c r="BX105" s="124" t="s">
        <v>122</v>
      </c>
      <c r="BY105" s="124" t="s">
        <v>122</v>
      </c>
      <c r="BZ105" s="124" t="s">
        <v>122</v>
      </c>
      <c r="CA105" s="124" t="s">
        <v>122</v>
      </c>
      <c r="CC105" s="124" t="s">
        <v>121</v>
      </c>
      <c r="CD105" s="124" t="s">
        <v>121</v>
      </c>
      <c r="CE105" s="124" t="s">
        <v>121</v>
      </c>
      <c r="CF105" s="124" t="s">
        <v>121</v>
      </c>
      <c r="CG105" s="124" t="s">
        <v>121</v>
      </c>
      <c r="CH105" s="124" t="s">
        <v>121</v>
      </c>
      <c r="CI105" s="124" t="s">
        <v>121</v>
      </c>
      <c r="CJ105" s="124" t="s">
        <v>121</v>
      </c>
      <c r="CK105" s="124" t="s">
        <v>121</v>
      </c>
      <c r="CL105" s="124" t="s">
        <v>121</v>
      </c>
      <c r="CN105" s="126" t="str">
        <f>IF(COUNTIF(Emargement!$M$8:$M$207,CY105),CY105," ")</f>
        <v xml:space="preserve"> </v>
      </c>
      <c r="CO105" s="126" t="str">
        <f>IF(COUNTIF(Emargement!$M$8:$M$207,CZ105),CZ105," ")</f>
        <v xml:space="preserve"> </v>
      </c>
      <c r="CP105" s="126" t="str">
        <f>IF(COUNTIF(Emargement!$M$8:$M$207,DA105),DA105," ")</f>
        <v xml:space="preserve"> </v>
      </c>
      <c r="CQ105" s="126" t="str">
        <f>IF(COUNTIF(Emargement!$M$8:$M$207,DB105),DB105," ")</f>
        <v xml:space="preserve"> </v>
      </c>
      <c r="CR105" s="126" t="str">
        <f>IF(COUNTIF(Emargement!$M$8:$M$207,DC105),DC105," ")</f>
        <v xml:space="preserve"> </v>
      </c>
      <c r="CS105" s="126" t="str">
        <f>IF(COUNTIF(Emargement!$M$8:$M$207,DD105),DD105," ")</f>
        <v xml:space="preserve"> </v>
      </c>
      <c r="CT105" s="126" t="str">
        <f>IF(COUNTIF(Emargement!$M$8:$M$207,DE105),DE105," ")</f>
        <v xml:space="preserve"> </v>
      </c>
      <c r="CU105" s="126" t="str">
        <f>IF(COUNTIF(Emargement!$M$8:$M$207,DF105),DF105," ")</f>
        <v xml:space="preserve"> </v>
      </c>
      <c r="CV105" s="126" t="str">
        <f>IF(COUNTIF(Emargement!$M$8:$M$207,DG105),DG105," ")</f>
        <v xml:space="preserve"> </v>
      </c>
      <c r="CW105" s="126" t="str">
        <f>IF(COUNTIF(Emargement!$M$8:$M$207,DH105),DH105," ")</f>
        <v xml:space="preserve"> </v>
      </c>
      <c r="CY105" s="3">
        <v>81</v>
      </c>
      <c r="CZ105" s="3">
        <v>82</v>
      </c>
      <c r="DA105" s="3">
        <v>83</v>
      </c>
      <c r="DB105" s="3">
        <v>84</v>
      </c>
      <c r="DC105" s="3">
        <v>85</v>
      </c>
      <c r="DD105" s="3">
        <v>86</v>
      </c>
      <c r="DE105" s="3">
        <v>87</v>
      </c>
      <c r="DF105" s="3">
        <v>88</v>
      </c>
      <c r="DG105" s="3">
        <v>89</v>
      </c>
      <c r="DH105" s="3">
        <v>90</v>
      </c>
      <c r="DJ105" s="224" t="s">
        <v>120</v>
      </c>
      <c r="DK105" s="137" t="s">
        <v>130</v>
      </c>
      <c r="DM105" s="145"/>
      <c r="DN105" s="146"/>
      <c r="DO105" s="145"/>
      <c r="DP105" s="146"/>
      <c r="DQ105" s="145"/>
      <c r="DR105" s="58"/>
      <c r="DS105" s="58"/>
      <c r="DT105" s="145"/>
      <c r="DU105" s="3">
        <v>2</v>
      </c>
      <c r="DX105" s="79"/>
      <c r="DY105" s="82"/>
      <c r="DZ105" s="80"/>
      <c r="EA105" s="82"/>
      <c r="EB105" s="81"/>
      <c r="EC105" s="81"/>
      <c r="ED105" s="83"/>
      <c r="EE105" s="80"/>
      <c r="EG105" s="84"/>
      <c r="EH105" s="3">
        <v>3</v>
      </c>
      <c r="EJ105" s="3" t="e">
        <f t="shared" si="157"/>
        <v>#N/A</v>
      </c>
      <c r="EK105" s="3">
        <f t="shared" si="123"/>
        <v>0</v>
      </c>
      <c r="EL105" s="84" t="str">
        <f t="shared" si="124"/>
        <v/>
      </c>
      <c r="EM105" s="89" t="e">
        <f t="shared" si="158"/>
        <v>#N/A</v>
      </c>
      <c r="EN105" s="3">
        <f t="shared" si="125"/>
        <v>0</v>
      </c>
      <c r="EO105" s="84" t="str">
        <f t="shared" si="126"/>
        <v/>
      </c>
      <c r="EP105" s="89" t="e">
        <f t="shared" si="159"/>
        <v>#N/A</v>
      </c>
      <c r="EQ105" s="3">
        <f t="shared" si="127"/>
        <v>0</v>
      </c>
      <c r="ER105" s="84" t="str">
        <f t="shared" si="128"/>
        <v/>
      </c>
    </row>
    <row r="106" spans="1:148" ht="15.75" x14ac:dyDescent="0.25">
      <c r="A106" s="1">
        <f t="shared" si="112"/>
        <v>99</v>
      </c>
      <c r="B106" s="1">
        <v>99</v>
      </c>
      <c r="C106" s="31">
        <v>99</v>
      </c>
      <c r="D106" s="151"/>
      <c r="E106" s="152">
        <f t="shared" si="129"/>
        <v>1</v>
      </c>
      <c r="F106" s="153">
        <f t="shared" si="130"/>
        <v>57</v>
      </c>
      <c r="G106" s="154">
        <f t="shared" si="131"/>
        <v>5</v>
      </c>
      <c r="I106" s="3">
        <f t="shared" si="113"/>
        <v>0</v>
      </c>
      <c r="J106" s="3">
        <f t="shared" si="114"/>
        <v>0</v>
      </c>
      <c r="K106" s="3">
        <f t="shared" si="152"/>
        <v>0</v>
      </c>
      <c r="N106" s="144" t="str">
        <f t="shared" si="132"/>
        <v/>
      </c>
      <c r="O106" s="143"/>
      <c r="P106" s="98" t="str">
        <f t="shared" si="133"/>
        <v/>
      </c>
      <c r="Q106" s="3">
        <f t="shared" si="153"/>
        <v>7025</v>
      </c>
      <c r="R106" s="3">
        <f t="shared" si="141"/>
        <v>7025</v>
      </c>
      <c r="S106" s="96" t="str">
        <f t="shared" si="154"/>
        <v/>
      </c>
      <c r="T106" s="97" t="str">
        <f t="shared" si="155"/>
        <v/>
      </c>
      <c r="U106" s="98" t="str">
        <f t="shared" si="156"/>
        <v/>
      </c>
      <c r="W106" s="89" t="str">
        <f t="shared" si="134"/>
        <v xml:space="preserve"> </v>
      </c>
      <c r="X106" s="3" t="str">
        <f t="shared" si="135"/>
        <v xml:space="preserve"> </v>
      </c>
      <c r="Y106" s="3" t="str">
        <f t="shared" si="136"/>
        <v xml:space="preserve"> </v>
      </c>
      <c r="Z106" s="3" t="str">
        <f t="shared" si="137"/>
        <v xml:space="preserve"> </v>
      </c>
      <c r="AA106" s="3" t="str">
        <f t="shared" si="138"/>
        <v>m.t</v>
      </c>
      <c r="AB106" s="3" t="str">
        <f t="shared" si="139"/>
        <v xml:space="preserve"> </v>
      </c>
      <c r="AC106" s="90" t="str">
        <f t="shared" si="140"/>
        <v xml:space="preserve"> </v>
      </c>
      <c r="AM106" s="89" t="str">
        <f t="shared" si="115"/>
        <v/>
      </c>
      <c r="AN106" s="89" t="str">
        <f t="shared" si="116"/>
        <v/>
      </c>
      <c r="AO106" s="3" t="str">
        <f t="shared" si="117"/>
        <v/>
      </c>
      <c r="AP106" s="3" t="str">
        <f t="shared" si="118"/>
        <v/>
      </c>
      <c r="AQ106" s="1" t="str">
        <f t="shared" si="119"/>
        <v/>
      </c>
      <c r="AR106" s="1" t="str">
        <f t="shared" si="120"/>
        <v/>
      </c>
      <c r="AS106" s="7" t="str">
        <f t="shared" si="121"/>
        <v/>
      </c>
      <c r="AT106" s="91">
        <f t="shared" si="122"/>
        <v>37.409252669039148</v>
      </c>
      <c r="AV106" s="160" t="str">
        <f t="shared" si="150"/>
        <v xml:space="preserve"> </v>
      </c>
      <c r="AW106" s="138" t="str">
        <f t="shared" si="142"/>
        <v xml:space="preserve"> </v>
      </c>
      <c r="AX106" s="138" t="str">
        <f t="shared" si="143"/>
        <v xml:space="preserve"> </v>
      </c>
      <c r="AY106" s="138" t="str">
        <f t="shared" si="144"/>
        <v xml:space="preserve"> </v>
      </c>
      <c r="AZ106" s="138" t="str">
        <f t="shared" si="145"/>
        <v xml:space="preserve"> </v>
      </c>
      <c r="BA106" s="138" t="str">
        <f t="shared" si="146"/>
        <v xml:space="preserve"> </v>
      </c>
      <c r="BB106" s="138" t="str">
        <f t="shared" si="147"/>
        <v xml:space="preserve"> </v>
      </c>
      <c r="BC106" s="138" t="str">
        <f t="shared" si="148"/>
        <v xml:space="preserve"> </v>
      </c>
      <c r="BD106" s="138" t="str">
        <f t="shared" si="151"/>
        <v xml:space="preserve"> </v>
      </c>
      <c r="BE106" s="161" t="str">
        <f t="shared" si="149"/>
        <v xml:space="preserve"> </v>
      </c>
      <c r="BF106" s="129"/>
      <c r="BG106" s="123" t="s">
        <v>120</v>
      </c>
      <c r="BH106" s="124" t="s">
        <v>120</v>
      </c>
      <c r="BI106" s="124" t="s">
        <v>120</v>
      </c>
      <c r="BJ106" s="124" t="s">
        <v>120</v>
      </c>
      <c r="BK106" s="124" t="s">
        <v>120</v>
      </c>
      <c r="BL106" s="124" t="s">
        <v>120</v>
      </c>
      <c r="BM106" s="124" t="s">
        <v>120</v>
      </c>
      <c r="BN106" s="124" t="s">
        <v>120</v>
      </c>
      <c r="BO106" s="124" t="s">
        <v>120</v>
      </c>
      <c r="BP106" s="124" t="s">
        <v>120</v>
      </c>
      <c r="BQ106" s="125"/>
      <c r="BR106" s="124" t="s">
        <v>122</v>
      </c>
      <c r="BS106" s="124" t="s">
        <v>122</v>
      </c>
      <c r="BT106" s="124" t="s">
        <v>122</v>
      </c>
      <c r="BU106" s="124" t="s">
        <v>122</v>
      </c>
      <c r="BV106" s="124" t="s">
        <v>122</v>
      </c>
      <c r="BW106" s="124" t="s">
        <v>122</v>
      </c>
      <c r="BX106" s="124" t="s">
        <v>122</v>
      </c>
      <c r="BY106" s="124" t="s">
        <v>122</v>
      </c>
      <c r="BZ106" s="124" t="s">
        <v>122</v>
      </c>
      <c r="CA106" s="124" t="s">
        <v>122</v>
      </c>
      <c r="CC106" s="124" t="s">
        <v>121</v>
      </c>
      <c r="CD106" s="124" t="s">
        <v>121</v>
      </c>
      <c r="CE106" s="124" t="s">
        <v>121</v>
      </c>
      <c r="CF106" s="124" t="s">
        <v>121</v>
      </c>
      <c r="CG106" s="124" t="s">
        <v>121</v>
      </c>
      <c r="CH106" s="124" t="s">
        <v>121</v>
      </c>
      <c r="CI106" s="124" t="s">
        <v>121</v>
      </c>
      <c r="CJ106" s="124" t="s">
        <v>121</v>
      </c>
      <c r="CK106" s="124" t="s">
        <v>121</v>
      </c>
      <c r="CL106" s="124" t="s">
        <v>121</v>
      </c>
      <c r="CN106" s="126" t="str">
        <f>IF(COUNTIF(Emargement!$M$8:$M$207,CY106),CY106," ")</f>
        <v xml:space="preserve"> </v>
      </c>
      <c r="CO106" s="126" t="str">
        <f>IF(COUNTIF(Emargement!$M$8:$M$207,CZ106),CZ106," ")</f>
        <v xml:space="preserve"> </v>
      </c>
      <c r="CP106" s="126" t="str">
        <f>IF(COUNTIF(Emargement!$M$8:$M$207,DA106),DA106," ")</f>
        <v xml:space="preserve"> </v>
      </c>
      <c r="CQ106" s="126" t="str">
        <f>IF(COUNTIF(Emargement!$M$8:$M$207,DB106),DB106," ")</f>
        <v xml:space="preserve"> </v>
      </c>
      <c r="CR106" s="126" t="str">
        <f>IF(COUNTIF(Emargement!$M$8:$M$207,DC106),DC106," ")</f>
        <v xml:space="preserve"> </v>
      </c>
      <c r="CS106" s="126" t="str">
        <f>IF(COUNTIF(Emargement!$M$8:$M$207,DD106),DD106," ")</f>
        <v xml:space="preserve"> </v>
      </c>
      <c r="CT106" s="126" t="str">
        <f>IF(COUNTIF(Emargement!$M$8:$M$207,DE106),DE106," ")</f>
        <v xml:space="preserve"> </v>
      </c>
      <c r="CU106" s="126" t="str">
        <f>IF(COUNTIF(Emargement!$M$8:$M$207,DF106),DF106," ")</f>
        <v xml:space="preserve"> </v>
      </c>
      <c r="CV106" s="126" t="str">
        <f>IF(COUNTIF(Emargement!$M$8:$M$207,DG106),DG106," ")</f>
        <v xml:space="preserve"> </v>
      </c>
      <c r="CW106" s="126" t="str">
        <f>IF(COUNTIF(Emargement!$M$8:$M$207,DH106),DH106," ")</f>
        <v xml:space="preserve"> </v>
      </c>
      <c r="CY106" s="3">
        <v>91</v>
      </c>
      <c r="CZ106" s="3">
        <v>92</v>
      </c>
      <c r="DA106" s="3">
        <v>93</v>
      </c>
      <c r="DB106" s="3">
        <v>94</v>
      </c>
      <c r="DC106" s="3">
        <v>95</v>
      </c>
      <c r="DD106" s="3">
        <v>96</v>
      </c>
      <c r="DE106" s="3">
        <v>97</v>
      </c>
      <c r="DF106" s="3">
        <v>98</v>
      </c>
      <c r="DG106" s="3">
        <v>99</v>
      </c>
      <c r="DH106" s="3">
        <v>100</v>
      </c>
      <c r="DJ106" s="225" t="s">
        <v>124</v>
      </c>
      <c r="DK106" s="137" t="s">
        <v>131</v>
      </c>
      <c r="DM106" s="145"/>
      <c r="DN106" s="146"/>
      <c r="DO106" s="145"/>
      <c r="DP106" s="146"/>
      <c r="DQ106" s="145"/>
      <c r="DR106" s="58"/>
      <c r="DS106" s="58"/>
      <c r="DT106" s="145"/>
      <c r="DU106" s="3">
        <v>2</v>
      </c>
      <c r="DX106" s="79"/>
      <c r="DY106" s="82"/>
      <c r="DZ106" s="80"/>
      <c r="EA106" s="82"/>
      <c r="EB106" s="81"/>
      <c r="EC106" s="81"/>
      <c r="ED106" s="83"/>
      <c r="EE106" s="80"/>
      <c r="EG106" s="84"/>
      <c r="EH106" s="3">
        <v>3</v>
      </c>
      <c r="EJ106" s="3" t="e">
        <f t="shared" si="157"/>
        <v>#N/A</v>
      </c>
      <c r="EK106" s="3">
        <f t="shared" si="123"/>
        <v>0</v>
      </c>
      <c r="EL106" s="84" t="str">
        <f t="shared" si="124"/>
        <v/>
      </c>
      <c r="EM106" s="89" t="e">
        <f t="shared" si="158"/>
        <v>#N/A</v>
      </c>
      <c r="EN106" s="3">
        <f t="shared" si="125"/>
        <v>0</v>
      </c>
      <c r="EO106" s="84" t="str">
        <f t="shared" si="126"/>
        <v/>
      </c>
      <c r="EP106" s="89" t="e">
        <f t="shared" si="159"/>
        <v>#N/A</v>
      </c>
      <c r="EQ106" s="3">
        <f t="shared" si="127"/>
        <v>0</v>
      </c>
      <c r="ER106" s="84" t="str">
        <f t="shared" si="128"/>
        <v/>
      </c>
    </row>
    <row r="107" spans="1:148" ht="15.75" x14ac:dyDescent="0.25">
      <c r="A107" s="1">
        <f t="shared" si="112"/>
        <v>100</v>
      </c>
      <c r="B107" s="1">
        <v>100</v>
      </c>
      <c r="C107" s="31">
        <v>100</v>
      </c>
      <c r="D107" s="151"/>
      <c r="E107" s="152">
        <f t="shared" si="129"/>
        <v>1</v>
      </c>
      <c r="F107" s="153">
        <f t="shared" si="130"/>
        <v>57</v>
      </c>
      <c r="G107" s="154">
        <f t="shared" si="131"/>
        <v>5</v>
      </c>
      <c r="I107" s="3">
        <f t="shared" si="113"/>
        <v>0</v>
      </c>
      <c r="J107" s="3">
        <f t="shared" si="114"/>
        <v>0</v>
      </c>
      <c r="K107" s="3">
        <f t="shared" si="152"/>
        <v>0</v>
      </c>
      <c r="N107" s="144" t="str">
        <f t="shared" si="132"/>
        <v/>
      </c>
      <c r="O107" s="143"/>
      <c r="P107" s="98" t="str">
        <f t="shared" si="133"/>
        <v/>
      </c>
      <c r="Q107" s="3">
        <f t="shared" si="153"/>
        <v>7025</v>
      </c>
      <c r="R107" s="3">
        <f t="shared" si="141"/>
        <v>7025</v>
      </c>
      <c r="S107" s="96" t="str">
        <f t="shared" si="154"/>
        <v/>
      </c>
      <c r="T107" s="97" t="str">
        <f t="shared" si="155"/>
        <v/>
      </c>
      <c r="U107" s="98" t="str">
        <f t="shared" si="156"/>
        <v/>
      </c>
      <c r="W107" s="89" t="str">
        <f t="shared" si="134"/>
        <v xml:space="preserve"> </v>
      </c>
      <c r="X107" s="3" t="str">
        <f t="shared" si="135"/>
        <v xml:space="preserve"> </v>
      </c>
      <c r="Y107" s="3" t="str">
        <f t="shared" si="136"/>
        <v xml:space="preserve"> </v>
      </c>
      <c r="Z107" s="3" t="str">
        <f t="shared" si="137"/>
        <v xml:space="preserve"> </v>
      </c>
      <c r="AA107" s="3" t="str">
        <f t="shared" si="138"/>
        <v>m.t</v>
      </c>
      <c r="AB107" s="3" t="str">
        <f t="shared" si="139"/>
        <v xml:space="preserve"> </v>
      </c>
      <c r="AC107" s="90" t="str">
        <f t="shared" si="140"/>
        <v xml:space="preserve"> </v>
      </c>
      <c r="AM107" s="89" t="str">
        <f t="shared" si="115"/>
        <v/>
      </c>
      <c r="AN107" s="89" t="str">
        <f t="shared" si="116"/>
        <v/>
      </c>
      <c r="AO107" s="3" t="str">
        <f t="shared" si="117"/>
        <v/>
      </c>
      <c r="AP107" s="3" t="str">
        <f t="shared" si="118"/>
        <v/>
      </c>
      <c r="AQ107" s="1" t="str">
        <f t="shared" si="119"/>
        <v/>
      </c>
      <c r="AR107" s="1" t="str">
        <f t="shared" si="120"/>
        <v/>
      </c>
      <c r="AS107" s="7" t="str">
        <f t="shared" si="121"/>
        <v/>
      </c>
      <c r="AT107" s="91">
        <f t="shared" si="122"/>
        <v>37.409252669039148</v>
      </c>
      <c r="AV107" s="160" t="str">
        <f t="shared" si="150"/>
        <v xml:space="preserve"> </v>
      </c>
      <c r="AW107" s="138" t="str">
        <f t="shared" si="142"/>
        <v xml:space="preserve"> </v>
      </c>
      <c r="AX107" s="138" t="str">
        <f t="shared" si="143"/>
        <v xml:space="preserve"> </v>
      </c>
      <c r="AY107" s="138" t="str">
        <f t="shared" si="144"/>
        <v xml:space="preserve"> </v>
      </c>
      <c r="AZ107" s="138" t="str">
        <f t="shared" si="145"/>
        <v xml:space="preserve"> </v>
      </c>
      <c r="BA107" s="138" t="str">
        <f t="shared" si="146"/>
        <v xml:space="preserve"> </v>
      </c>
      <c r="BB107" s="138" t="str">
        <f t="shared" si="147"/>
        <v xml:space="preserve"> </v>
      </c>
      <c r="BC107" s="138" t="str">
        <f t="shared" si="148"/>
        <v xml:space="preserve"> </v>
      </c>
      <c r="BD107" s="138" t="str">
        <f t="shared" si="151"/>
        <v xml:space="preserve"> </v>
      </c>
      <c r="BE107" s="161" t="str">
        <f t="shared" si="149"/>
        <v xml:space="preserve"> </v>
      </c>
      <c r="BF107" s="129"/>
      <c r="BG107" s="123" t="s">
        <v>120</v>
      </c>
      <c r="BH107" s="124" t="s">
        <v>120</v>
      </c>
      <c r="BI107" s="124" t="s">
        <v>120</v>
      </c>
      <c r="BJ107" s="124" t="s">
        <v>120</v>
      </c>
      <c r="BK107" s="124" t="s">
        <v>120</v>
      </c>
      <c r="BL107" s="124" t="s">
        <v>120</v>
      </c>
      <c r="BM107" s="124" t="s">
        <v>120</v>
      </c>
      <c r="BN107" s="124" t="s">
        <v>120</v>
      </c>
      <c r="BO107" s="124" t="s">
        <v>120</v>
      </c>
      <c r="BP107" s="124" t="s">
        <v>120</v>
      </c>
      <c r="BQ107" s="125"/>
      <c r="BR107" s="124" t="s">
        <v>122</v>
      </c>
      <c r="BS107" s="124" t="s">
        <v>122</v>
      </c>
      <c r="BT107" s="124" t="s">
        <v>122</v>
      </c>
      <c r="BU107" s="124" t="s">
        <v>122</v>
      </c>
      <c r="BV107" s="124" t="s">
        <v>122</v>
      </c>
      <c r="BW107" s="124" t="s">
        <v>122</v>
      </c>
      <c r="BX107" s="124" t="s">
        <v>122</v>
      </c>
      <c r="BY107" s="124" t="s">
        <v>122</v>
      </c>
      <c r="BZ107" s="124" t="s">
        <v>122</v>
      </c>
      <c r="CA107" s="124" t="s">
        <v>122</v>
      </c>
      <c r="CC107" s="124" t="s">
        <v>121</v>
      </c>
      <c r="CD107" s="124" t="s">
        <v>121</v>
      </c>
      <c r="CE107" s="124" t="s">
        <v>121</v>
      </c>
      <c r="CF107" s="124" t="s">
        <v>121</v>
      </c>
      <c r="CG107" s="124" t="s">
        <v>121</v>
      </c>
      <c r="CH107" s="124" t="s">
        <v>121</v>
      </c>
      <c r="CI107" s="124" t="s">
        <v>121</v>
      </c>
      <c r="CJ107" s="124" t="s">
        <v>121</v>
      </c>
      <c r="CK107" s="124" t="s">
        <v>121</v>
      </c>
      <c r="CL107" s="124" t="s">
        <v>121</v>
      </c>
      <c r="CN107" s="126" t="str">
        <f>IF(COUNTIF(Emargement!$M$8:$M$207,CY107),CY107," ")</f>
        <v xml:space="preserve"> </v>
      </c>
      <c r="CO107" s="126" t="str">
        <f>IF(COUNTIF(Emargement!$M$8:$M$207,CZ107),CZ107," ")</f>
        <v xml:space="preserve"> </v>
      </c>
      <c r="CP107" s="126" t="str">
        <f>IF(COUNTIF(Emargement!$M$8:$M$207,DA107),DA107," ")</f>
        <v xml:space="preserve"> </v>
      </c>
      <c r="CQ107" s="126" t="str">
        <f>IF(COUNTIF(Emargement!$M$8:$M$207,DB107),DB107," ")</f>
        <v xml:space="preserve"> </v>
      </c>
      <c r="CR107" s="126" t="str">
        <f>IF(COUNTIF(Emargement!$M$8:$M$207,DC107),DC107," ")</f>
        <v xml:space="preserve"> </v>
      </c>
      <c r="CS107" s="126" t="str">
        <f>IF(COUNTIF(Emargement!$M$8:$M$207,DD107),DD107," ")</f>
        <v xml:space="preserve"> </v>
      </c>
      <c r="CT107" s="126" t="str">
        <f>IF(COUNTIF(Emargement!$M$8:$M$207,DE107),DE107," ")</f>
        <v xml:space="preserve"> </v>
      </c>
      <c r="CU107" s="126" t="str">
        <f>IF(COUNTIF(Emargement!$M$8:$M$207,DF107),DF107," ")</f>
        <v xml:space="preserve"> </v>
      </c>
      <c r="CV107" s="126" t="str">
        <f>IF(COUNTIF(Emargement!$M$8:$M$207,DG107),DG107," ")</f>
        <v xml:space="preserve"> </v>
      </c>
      <c r="CW107" s="126" t="str">
        <f>IF(COUNTIF(Emargement!$M$8:$M$207,DH107),DH107," ")</f>
        <v xml:space="preserve"> </v>
      </c>
      <c r="CY107" s="3">
        <v>101</v>
      </c>
      <c r="CZ107" s="3">
        <v>102</v>
      </c>
      <c r="DA107" s="3">
        <v>103</v>
      </c>
      <c r="DB107" s="3">
        <v>104</v>
      </c>
      <c r="DC107" s="3">
        <v>105</v>
      </c>
      <c r="DD107" s="3">
        <v>106</v>
      </c>
      <c r="DE107" s="3">
        <v>107</v>
      </c>
      <c r="DF107" s="3">
        <v>108</v>
      </c>
      <c r="DG107" s="3">
        <v>109</v>
      </c>
      <c r="DH107" s="3">
        <v>110</v>
      </c>
      <c r="DJ107" s="226" t="s">
        <v>121</v>
      </c>
      <c r="DK107" s="137" t="s">
        <v>132</v>
      </c>
      <c r="DM107" s="145"/>
      <c r="DN107" s="146"/>
      <c r="DO107" s="145"/>
      <c r="DP107" s="146"/>
      <c r="DQ107" s="145"/>
      <c r="DR107" s="58"/>
      <c r="DS107" s="58"/>
      <c r="DT107" s="145"/>
      <c r="DU107" s="3">
        <v>2</v>
      </c>
      <c r="DX107" s="79"/>
      <c r="DY107" s="82"/>
      <c r="DZ107" s="80"/>
      <c r="EA107" s="82"/>
      <c r="EB107" s="81"/>
      <c r="EC107" s="81"/>
      <c r="ED107" s="83"/>
      <c r="EE107" s="80"/>
      <c r="EG107" s="84"/>
      <c r="EH107" s="3">
        <v>3</v>
      </c>
      <c r="EJ107" s="3" t="e">
        <f t="shared" si="157"/>
        <v>#N/A</v>
      </c>
      <c r="EK107" s="3">
        <f t="shared" si="123"/>
        <v>0</v>
      </c>
      <c r="EL107" s="84" t="str">
        <f t="shared" si="124"/>
        <v/>
      </c>
      <c r="EM107" s="89" t="e">
        <f t="shared" si="158"/>
        <v>#N/A</v>
      </c>
      <c r="EN107" s="3">
        <f t="shared" si="125"/>
        <v>0</v>
      </c>
      <c r="EO107" s="84" t="str">
        <f t="shared" si="126"/>
        <v/>
      </c>
      <c r="EP107" s="89" t="e">
        <f t="shared" si="159"/>
        <v>#N/A</v>
      </c>
      <c r="EQ107" s="3">
        <f t="shared" si="127"/>
        <v>0</v>
      </c>
      <c r="ER107" s="84" t="str">
        <f t="shared" si="128"/>
        <v/>
      </c>
    </row>
    <row r="108" spans="1:148" ht="15.75" x14ac:dyDescent="0.25">
      <c r="A108" s="1">
        <f t="shared" si="112"/>
        <v>101</v>
      </c>
      <c r="B108" s="1">
        <v>101</v>
      </c>
      <c r="C108" s="31">
        <v>101</v>
      </c>
      <c r="D108" s="151"/>
      <c r="E108" s="152">
        <f t="shared" si="129"/>
        <v>1</v>
      </c>
      <c r="F108" s="153">
        <f t="shared" si="130"/>
        <v>57</v>
      </c>
      <c r="G108" s="154">
        <f t="shared" si="131"/>
        <v>5</v>
      </c>
      <c r="I108" s="3">
        <f t="shared" si="113"/>
        <v>0</v>
      </c>
      <c r="J108" s="3">
        <f t="shared" si="114"/>
        <v>0</v>
      </c>
      <c r="K108" s="3">
        <f t="shared" si="152"/>
        <v>0</v>
      </c>
      <c r="N108" s="144" t="str">
        <f t="shared" si="132"/>
        <v/>
      </c>
      <c r="O108" s="143"/>
      <c r="P108" s="98" t="str">
        <f t="shared" si="133"/>
        <v/>
      </c>
      <c r="Q108" s="3">
        <f t="shared" si="153"/>
        <v>7025</v>
      </c>
      <c r="R108" s="3">
        <f t="shared" si="141"/>
        <v>7025</v>
      </c>
      <c r="S108" s="96" t="str">
        <f t="shared" si="154"/>
        <v/>
      </c>
      <c r="T108" s="97" t="str">
        <f t="shared" si="155"/>
        <v/>
      </c>
      <c r="U108" s="98" t="str">
        <f t="shared" si="156"/>
        <v/>
      </c>
      <c r="W108" s="89" t="str">
        <f t="shared" ref="W108:W143" si="160">IF(R108=R107," ","à")</f>
        <v xml:space="preserve"> </v>
      </c>
      <c r="X108" s="3" t="str">
        <f t="shared" ref="X108:X143" si="161">IF(R108=R107," ",IF(R108&gt;=3600,INT(R108/3600)," "))</f>
        <v xml:space="preserve"> </v>
      </c>
      <c r="Y108" s="3" t="str">
        <f t="shared" ref="Y108:Y143" si="162">IF(R108=R107," ",IF(R108&gt;=3600,"h"," "))</f>
        <v xml:space="preserve"> </v>
      </c>
      <c r="Z108" s="3" t="str">
        <f t="shared" ref="Z108:Z143" si="163">IF(R108=R107," ",IF((R108-3600*INT(R108/3600))/60&gt;=1,INT((R108-3600*INT(R108/3600))/60)," "))</f>
        <v xml:space="preserve"> </v>
      </c>
      <c r="AA108" s="3" t="str">
        <f t="shared" ref="AA108:AA143" si="164">IF(R108=R107,"m.t",IF((R108-3600*INT(R108/3600))/60&gt;=1,"min"," "))</f>
        <v>m.t</v>
      </c>
      <c r="AB108" s="3" t="str">
        <f t="shared" ref="AB108:AB143" si="165">IF(R108=R107," ",R108-60*INT((R108-3600*INT(R108/3600))/60)-3600*INT(R108/3600))</f>
        <v xml:space="preserve"> </v>
      </c>
      <c r="AC108" s="90" t="str">
        <f t="shared" ref="AC108:AC143" si="166">IF(R108=R107," ","sec")</f>
        <v xml:space="preserve"> </v>
      </c>
      <c r="AM108" s="89" t="str">
        <f t="shared" si="115"/>
        <v/>
      </c>
      <c r="AN108" s="89" t="str">
        <f t="shared" si="116"/>
        <v/>
      </c>
      <c r="AO108" s="3" t="str">
        <f t="shared" si="117"/>
        <v/>
      </c>
      <c r="AP108" s="3" t="str">
        <f t="shared" si="118"/>
        <v/>
      </c>
      <c r="AQ108" s="1" t="str">
        <f t="shared" si="119"/>
        <v/>
      </c>
      <c r="AR108" s="1" t="str">
        <f t="shared" si="120"/>
        <v/>
      </c>
      <c r="AS108" s="7" t="str">
        <f t="shared" si="121"/>
        <v/>
      </c>
      <c r="AT108" s="91">
        <f t="shared" si="122"/>
        <v>37.409252669039148</v>
      </c>
      <c r="AV108" s="160" t="str">
        <f t="shared" si="150"/>
        <v xml:space="preserve"> </v>
      </c>
      <c r="AW108" s="138" t="str">
        <f t="shared" si="142"/>
        <v xml:space="preserve"> </v>
      </c>
      <c r="AX108" s="138" t="str">
        <f t="shared" si="143"/>
        <v xml:space="preserve"> </v>
      </c>
      <c r="AY108" s="138" t="str">
        <f t="shared" si="144"/>
        <v xml:space="preserve"> </v>
      </c>
      <c r="AZ108" s="138" t="str">
        <f t="shared" si="145"/>
        <v xml:space="preserve"> </v>
      </c>
      <c r="BA108" s="138" t="str">
        <f t="shared" si="146"/>
        <v xml:space="preserve"> </v>
      </c>
      <c r="BB108" s="138" t="str">
        <f t="shared" si="147"/>
        <v xml:space="preserve"> </v>
      </c>
      <c r="BC108" s="138" t="str">
        <f t="shared" si="148"/>
        <v xml:space="preserve"> </v>
      </c>
      <c r="BD108" s="138" t="str">
        <f t="shared" si="151"/>
        <v xml:space="preserve"> </v>
      </c>
      <c r="BE108" s="161" t="str">
        <f t="shared" si="149"/>
        <v xml:space="preserve"> </v>
      </c>
      <c r="BF108" s="129"/>
      <c r="BG108" s="123" t="s">
        <v>120</v>
      </c>
      <c r="BH108" s="124" t="s">
        <v>120</v>
      </c>
      <c r="BI108" s="124" t="s">
        <v>120</v>
      </c>
      <c r="BJ108" s="124" t="s">
        <v>120</v>
      </c>
      <c r="BK108" s="124" t="s">
        <v>120</v>
      </c>
      <c r="BL108" s="124" t="s">
        <v>120</v>
      </c>
      <c r="BM108" s="124" t="s">
        <v>120</v>
      </c>
      <c r="BN108" s="124" t="s">
        <v>120</v>
      </c>
      <c r="BO108" s="124" t="s">
        <v>120</v>
      </c>
      <c r="BP108" s="124" t="s">
        <v>120</v>
      </c>
      <c r="BQ108" s="125"/>
      <c r="BR108" s="124" t="s">
        <v>122</v>
      </c>
      <c r="BS108" s="124" t="s">
        <v>122</v>
      </c>
      <c r="BT108" s="124" t="s">
        <v>122</v>
      </c>
      <c r="BU108" s="124" t="s">
        <v>122</v>
      </c>
      <c r="BV108" s="124" t="s">
        <v>122</v>
      </c>
      <c r="BW108" s="124" t="s">
        <v>122</v>
      </c>
      <c r="BX108" s="124" t="s">
        <v>122</v>
      </c>
      <c r="BY108" s="124" t="s">
        <v>122</v>
      </c>
      <c r="BZ108" s="124" t="s">
        <v>122</v>
      </c>
      <c r="CA108" s="124" t="s">
        <v>122</v>
      </c>
      <c r="CC108" s="124" t="s">
        <v>121</v>
      </c>
      <c r="CD108" s="124" t="s">
        <v>121</v>
      </c>
      <c r="CE108" s="124" t="s">
        <v>121</v>
      </c>
      <c r="CF108" s="124" t="s">
        <v>121</v>
      </c>
      <c r="CG108" s="124" t="s">
        <v>121</v>
      </c>
      <c r="CH108" s="124" t="s">
        <v>121</v>
      </c>
      <c r="CI108" s="124" t="s">
        <v>121</v>
      </c>
      <c r="CJ108" s="124" t="s">
        <v>121</v>
      </c>
      <c r="CK108" s="124" t="s">
        <v>121</v>
      </c>
      <c r="CL108" s="124" t="s">
        <v>121</v>
      </c>
      <c r="CN108" s="126" t="str">
        <f>IF(COUNTIF(Emargement!$M$8:$M$207,CY108),CY108," ")</f>
        <v xml:space="preserve"> </v>
      </c>
      <c r="CO108" s="126" t="str">
        <f>IF(COUNTIF(Emargement!$M$8:$M$207,CZ108),CZ108," ")</f>
        <v xml:space="preserve"> </v>
      </c>
      <c r="CP108" s="126" t="str">
        <f>IF(COUNTIF(Emargement!$M$8:$M$207,DA108),DA108," ")</f>
        <v xml:space="preserve"> </v>
      </c>
      <c r="CQ108" s="126" t="str">
        <f>IF(COUNTIF(Emargement!$M$8:$M$207,DB108),DB108," ")</f>
        <v xml:space="preserve"> </v>
      </c>
      <c r="CR108" s="126" t="str">
        <f>IF(COUNTIF(Emargement!$M$8:$M$207,DC108),DC108," ")</f>
        <v xml:space="preserve"> </v>
      </c>
      <c r="CS108" s="126" t="str">
        <f>IF(COUNTIF(Emargement!$M$8:$M$207,DD108),DD108," ")</f>
        <v xml:space="preserve"> </v>
      </c>
      <c r="CT108" s="126" t="str">
        <f>IF(COUNTIF(Emargement!$M$8:$M$207,DE108),DE108," ")</f>
        <v xml:space="preserve"> </v>
      </c>
      <c r="CU108" s="126" t="str">
        <f>IF(COUNTIF(Emargement!$M$8:$M$207,DF108),DF108," ")</f>
        <v xml:space="preserve"> </v>
      </c>
      <c r="CV108" s="126" t="str">
        <f>IF(COUNTIF(Emargement!$M$8:$M$207,DG108),DG108," ")</f>
        <v xml:space="preserve"> </v>
      </c>
      <c r="CW108" s="126" t="str">
        <f>IF(COUNTIF(Emargement!$M$8:$M$207,DH108),DH108," ")</f>
        <v xml:space="preserve"> </v>
      </c>
      <c r="CY108" s="3">
        <v>111</v>
      </c>
      <c r="CZ108" s="3">
        <v>112</v>
      </c>
      <c r="DA108" s="3">
        <v>113</v>
      </c>
      <c r="DB108" s="3">
        <v>114</v>
      </c>
      <c r="DC108" s="3">
        <v>115</v>
      </c>
      <c r="DD108" s="3">
        <v>116</v>
      </c>
      <c r="DE108" s="3">
        <v>117</v>
      </c>
      <c r="DF108" s="3">
        <v>118</v>
      </c>
      <c r="DG108" s="3">
        <v>119</v>
      </c>
      <c r="DH108" s="3">
        <v>120</v>
      </c>
      <c r="DJ108" s="227"/>
      <c r="DK108" s="137" t="s">
        <v>134</v>
      </c>
      <c r="DM108" s="145"/>
      <c r="DN108" s="146"/>
      <c r="DO108" s="145"/>
      <c r="DP108" s="146"/>
      <c r="DQ108" s="145"/>
      <c r="DR108" s="58"/>
      <c r="DS108" s="58"/>
      <c r="DT108" s="145"/>
      <c r="DU108" s="3">
        <v>2</v>
      </c>
      <c r="DX108" s="79"/>
      <c r="DY108" s="82"/>
      <c r="DZ108" s="80"/>
      <c r="EA108" s="82"/>
      <c r="EB108" s="81"/>
      <c r="EC108" s="81"/>
      <c r="ED108" s="83"/>
      <c r="EE108" s="80"/>
      <c r="EG108" s="84"/>
      <c r="EH108" s="3">
        <v>3</v>
      </c>
      <c r="EJ108" s="3" t="e">
        <f t="shared" si="157"/>
        <v>#N/A</v>
      </c>
      <c r="EK108" s="3">
        <f t="shared" si="123"/>
        <v>0</v>
      </c>
      <c r="EL108" s="84" t="str">
        <f t="shared" si="124"/>
        <v/>
      </c>
      <c r="EM108" s="89" t="e">
        <f t="shared" si="158"/>
        <v>#N/A</v>
      </c>
      <c r="EN108" s="3">
        <f t="shared" si="125"/>
        <v>0</v>
      </c>
      <c r="EO108" s="84" t="str">
        <f t="shared" si="126"/>
        <v/>
      </c>
      <c r="EP108" s="89" t="e">
        <f t="shared" si="159"/>
        <v>#N/A</v>
      </c>
      <c r="EQ108" s="3">
        <f t="shared" si="127"/>
        <v>0</v>
      </c>
      <c r="ER108" s="84" t="str">
        <f t="shared" si="128"/>
        <v/>
      </c>
    </row>
    <row r="109" spans="1:148" ht="15.75" x14ac:dyDescent="0.25">
      <c r="A109" s="1">
        <f t="shared" si="112"/>
        <v>102</v>
      </c>
      <c r="B109" s="1">
        <v>102</v>
      </c>
      <c r="C109" s="31">
        <v>102</v>
      </c>
      <c r="D109" s="151"/>
      <c r="E109" s="152">
        <f t="shared" si="129"/>
        <v>1</v>
      </c>
      <c r="F109" s="153">
        <f t="shared" si="130"/>
        <v>57</v>
      </c>
      <c r="G109" s="154">
        <f t="shared" si="131"/>
        <v>5</v>
      </c>
      <c r="I109" s="3">
        <f t="shared" si="113"/>
        <v>0</v>
      </c>
      <c r="J109" s="3">
        <f t="shared" si="114"/>
        <v>0</v>
      </c>
      <c r="K109" s="3">
        <f t="shared" si="152"/>
        <v>0</v>
      </c>
      <c r="N109" s="144" t="str">
        <f t="shared" si="132"/>
        <v/>
      </c>
      <c r="O109" s="143"/>
      <c r="P109" s="98" t="str">
        <f t="shared" si="133"/>
        <v/>
      </c>
      <c r="Q109" s="3">
        <f t="shared" si="153"/>
        <v>7025</v>
      </c>
      <c r="R109" s="3">
        <f t="shared" si="141"/>
        <v>7025</v>
      </c>
      <c r="S109" s="96" t="str">
        <f t="shared" si="154"/>
        <v/>
      </c>
      <c r="T109" s="97" t="str">
        <f t="shared" si="155"/>
        <v/>
      </c>
      <c r="U109" s="98" t="str">
        <f t="shared" si="156"/>
        <v/>
      </c>
      <c r="W109" s="89" t="str">
        <f t="shared" si="160"/>
        <v xml:space="preserve"> </v>
      </c>
      <c r="X109" s="3" t="str">
        <f t="shared" si="161"/>
        <v xml:space="preserve"> </v>
      </c>
      <c r="Y109" s="3" t="str">
        <f t="shared" si="162"/>
        <v xml:space="preserve"> </v>
      </c>
      <c r="Z109" s="3" t="str">
        <f t="shared" si="163"/>
        <v xml:space="preserve"> </v>
      </c>
      <c r="AA109" s="3" t="str">
        <f t="shared" si="164"/>
        <v>m.t</v>
      </c>
      <c r="AB109" s="3" t="str">
        <f t="shared" si="165"/>
        <v xml:space="preserve"> </v>
      </c>
      <c r="AC109" s="90" t="str">
        <f t="shared" si="166"/>
        <v xml:space="preserve"> </v>
      </c>
      <c r="AM109" s="89" t="str">
        <f t="shared" si="115"/>
        <v/>
      </c>
      <c r="AN109" s="89" t="str">
        <f t="shared" si="116"/>
        <v/>
      </c>
      <c r="AO109" s="3" t="str">
        <f t="shared" si="117"/>
        <v/>
      </c>
      <c r="AP109" s="3" t="str">
        <f t="shared" si="118"/>
        <v/>
      </c>
      <c r="AQ109" s="1" t="str">
        <f t="shared" si="119"/>
        <v/>
      </c>
      <c r="AR109" s="1" t="str">
        <f t="shared" si="120"/>
        <v/>
      </c>
      <c r="AS109" s="7" t="str">
        <f t="shared" si="121"/>
        <v/>
      </c>
      <c r="AT109" s="91">
        <f t="shared" si="122"/>
        <v>37.409252669039148</v>
      </c>
      <c r="AV109" s="160" t="str">
        <f t="shared" si="150"/>
        <v xml:space="preserve"> </v>
      </c>
      <c r="AW109" s="138" t="str">
        <f t="shared" si="142"/>
        <v xml:space="preserve"> </v>
      </c>
      <c r="AX109" s="138" t="str">
        <f t="shared" si="143"/>
        <v xml:space="preserve"> </v>
      </c>
      <c r="AY109" s="138" t="str">
        <f t="shared" si="144"/>
        <v xml:space="preserve"> </v>
      </c>
      <c r="AZ109" s="138" t="str">
        <f t="shared" si="145"/>
        <v xml:space="preserve"> </v>
      </c>
      <c r="BA109" s="138" t="str">
        <f t="shared" si="146"/>
        <v xml:space="preserve"> </v>
      </c>
      <c r="BB109" s="138" t="str">
        <f t="shared" si="147"/>
        <v xml:space="preserve"> </v>
      </c>
      <c r="BC109" s="138" t="str">
        <f t="shared" si="148"/>
        <v xml:space="preserve"> </v>
      </c>
      <c r="BD109" s="138" t="str">
        <f t="shared" si="151"/>
        <v xml:space="preserve"> </v>
      </c>
      <c r="BE109" s="161" t="str">
        <f t="shared" si="149"/>
        <v xml:space="preserve"> </v>
      </c>
      <c r="BF109" s="129"/>
      <c r="BG109" s="123" t="s">
        <v>120</v>
      </c>
      <c r="BH109" s="124" t="s">
        <v>120</v>
      </c>
      <c r="BI109" s="124" t="s">
        <v>120</v>
      </c>
      <c r="BJ109" s="124" t="s">
        <v>120</v>
      </c>
      <c r="BK109" s="124" t="s">
        <v>120</v>
      </c>
      <c r="BL109" s="124" t="s">
        <v>120</v>
      </c>
      <c r="BM109" s="124" t="s">
        <v>120</v>
      </c>
      <c r="BN109" s="124" t="s">
        <v>120</v>
      </c>
      <c r="BO109" s="124" t="s">
        <v>120</v>
      </c>
      <c r="BP109" s="124" t="s">
        <v>120</v>
      </c>
      <c r="BQ109" s="125"/>
      <c r="BR109" s="124" t="s">
        <v>122</v>
      </c>
      <c r="BS109" s="124" t="s">
        <v>122</v>
      </c>
      <c r="BT109" s="124" t="s">
        <v>122</v>
      </c>
      <c r="BU109" s="124" t="s">
        <v>122</v>
      </c>
      <c r="BV109" s="124" t="s">
        <v>122</v>
      </c>
      <c r="BW109" s="124" t="s">
        <v>122</v>
      </c>
      <c r="BX109" s="124" t="s">
        <v>122</v>
      </c>
      <c r="BY109" s="124" t="s">
        <v>122</v>
      </c>
      <c r="BZ109" s="124" t="s">
        <v>122</v>
      </c>
      <c r="CA109" s="124" t="s">
        <v>122</v>
      </c>
      <c r="CC109" s="124" t="s">
        <v>121</v>
      </c>
      <c r="CD109" s="124" t="s">
        <v>121</v>
      </c>
      <c r="CE109" s="124" t="s">
        <v>121</v>
      </c>
      <c r="CF109" s="124" t="s">
        <v>121</v>
      </c>
      <c r="CG109" s="124" t="s">
        <v>121</v>
      </c>
      <c r="CH109" s="124" t="s">
        <v>121</v>
      </c>
      <c r="CI109" s="124" t="s">
        <v>121</v>
      </c>
      <c r="CJ109" s="124" t="s">
        <v>121</v>
      </c>
      <c r="CK109" s="124" t="s">
        <v>121</v>
      </c>
      <c r="CL109" s="124" t="s">
        <v>121</v>
      </c>
      <c r="CN109" s="126" t="str">
        <f>IF(COUNTIF(Emargement!$M$8:$M$207,CY109),CY109," ")</f>
        <v xml:space="preserve"> </v>
      </c>
      <c r="CO109" s="126" t="str">
        <f>IF(COUNTIF(Emargement!$M$8:$M$207,CZ109),CZ109," ")</f>
        <v xml:space="preserve"> </v>
      </c>
      <c r="CP109" s="126" t="str">
        <f>IF(COUNTIF(Emargement!$M$8:$M$207,DA109),DA109," ")</f>
        <v xml:space="preserve"> </v>
      </c>
      <c r="CQ109" s="126" t="str">
        <f>IF(COUNTIF(Emargement!$M$8:$M$207,DB109),DB109," ")</f>
        <v xml:space="preserve"> </v>
      </c>
      <c r="CR109" s="126" t="str">
        <f>IF(COUNTIF(Emargement!$M$8:$M$207,DC109),DC109," ")</f>
        <v xml:space="preserve"> </v>
      </c>
      <c r="CS109" s="126" t="str">
        <f>IF(COUNTIF(Emargement!$M$8:$M$207,DD109),DD109," ")</f>
        <v xml:space="preserve"> </v>
      </c>
      <c r="CT109" s="126" t="str">
        <f>IF(COUNTIF(Emargement!$M$8:$M$207,DE109),DE109," ")</f>
        <v xml:space="preserve"> </v>
      </c>
      <c r="CU109" s="126" t="str">
        <f>IF(COUNTIF(Emargement!$M$8:$M$207,DF109),DF109," ")</f>
        <v xml:space="preserve"> </v>
      </c>
      <c r="CV109" s="126" t="str">
        <f>IF(COUNTIF(Emargement!$M$8:$M$207,DG109),DG109," ")</f>
        <v xml:space="preserve"> </v>
      </c>
      <c r="CW109" s="126" t="str">
        <f>IF(COUNTIF(Emargement!$M$8:$M$207,DH109),DH109," ")</f>
        <v xml:space="preserve"> </v>
      </c>
      <c r="CY109" s="3">
        <v>121</v>
      </c>
      <c r="CZ109" s="3">
        <v>122</v>
      </c>
      <c r="DA109" s="3">
        <v>123</v>
      </c>
      <c r="DB109" s="3">
        <v>124</v>
      </c>
      <c r="DC109" s="3">
        <v>125</v>
      </c>
      <c r="DD109" s="3">
        <v>126</v>
      </c>
      <c r="DE109" s="3">
        <v>127</v>
      </c>
      <c r="DF109" s="3">
        <v>128</v>
      </c>
      <c r="DG109" s="3">
        <v>129</v>
      </c>
      <c r="DH109" s="3">
        <v>130</v>
      </c>
      <c r="DK109" s="137"/>
      <c r="DM109" s="145"/>
      <c r="DN109" s="146"/>
      <c r="DO109" s="145"/>
      <c r="DP109" s="146"/>
      <c r="DQ109" s="145"/>
      <c r="DR109" s="58"/>
      <c r="DS109" s="58"/>
      <c r="DT109" s="145"/>
      <c r="DU109" s="3">
        <v>2</v>
      </c>
      <c r="DX109" s="79"/>
      <c r="DY109" s="82"/>
      <c r="DZ109" s="80"/>
      <c r="EA109" s="82"/>
      <c r="EB109" s="81"/>
      <c r="EC109" s="81"/>
      <c r="ED109" s="83"/>
      <c r="EE109" s="80"/>
      <c r="EG109" s="84"/>
      <c r="EH109" s="3">
        <v>3</v>
      </c>
      <c r="EJ109" s="3" t="e">
        <f t="shared" si="157"/>
        <v>#N/A</v>
      </c>
      <c r="EK109" s="3">
        <f t="shared" si="123"/>
        <v>0</v>
      </c>
      <c r="EL109" s="84" t="str">
        <f t="shared" si="124"/>
        <v/>
      </c>
      <c r="EM109" s="89" t="e">
        <f t="shared" si="158"/>
        <v>#N/A</v>
      </c>
      <c r="EN109" s="3">
        <f t="shared" si="125"/>
        <v>0</v>
      </c>
      <c r="EO109" s="84" t="str">
        <f t="shared" si="126"/>
        <v/>
      </c>
      <c r="EP109" s="89" t="e">
        <f t="shared" si="159"/>
        <v>#N/A</v>
      </c>
      <c r="EQ109" s="3">
        <f t="shared" si="127"/>
        <v>0</v>
      </c>
      <c r="ER109" s="84" t="str">
        <f t="shared" si="128"/>
        <v/>
      </c>
    </row>
    <row r="110" spans="1:148" ht="15.75" x14ac:dyDescent="0.25">
      <c r="A110" s="1">
        <f t="shared" si="112"/>
        <v>103</v>
      </c>
      <c r="B110" s="1">
        <v>103</v>
      </c>
      <c r="C110" s="31">
        <v>103</v>
      </c>
      <c r="D110" s="151"/>
      <c r="E110" s="152">
        <f t="shared" si="129"/>
        <v>1</v>
      </c>
      <c r="F110" s="153">
        <f t="shared" si="130"/>
        <v>57</v>
      </c>
      <c r="G110" s="154">
        <f t="shared" si="131"/>
        <v>5</v>
      </c>
      <c r="I110" s="3">
        <f t="shared" si="113"/>
        <v>0</v>
      </c>
      <c r="J110" s="3">
        <f t="shared" si="114"/>
        <v>0</v>
      </c>
      <c r="K110" s="3">
        <f t="shared" si="152"/>
        <v>0</v>
      </c>
      <c r="N110" s="144" t="str">
        <f t="shared" si="132"/>
        <v/>
      </c>
      <c r="O110" s="143"/>
      <c r="P110" s="98" t="str">
        <f t="shared" si="133"/>
        <v/>
      </c>
      <c r="Q110" s="3">
        <f t="shared" si="153"/>
        <v>7025</v>
      </c>
      <c r="R110" s="3">
        <f t="shared" si="141"/>
        <v>7025</v>
      </c>
      <c r="S110" s="96" t="str">
        <f t="shared" si="154"/>
        <v/>
      </c>
      <c r="T110" s="97" t="str">
        <f t="shared" si="155"/>
        <v/>
      </c>
      <c r="U110" s="98" t="str">
        <f t="shared" si="156"/>
        <v/>
      </c>
      <c r="W110" s="89" t="str">
        <f t="shared" si="160"/>
        <v xml:space="preserve"> </v>
      </c>
      <c r="X110" s="3" t="str">
        <f t="shared" si="161"/>
        <v xml:space="preserve"> </v>
      </c>
      <c r="Y110" s="3" t="str">
        <f t="shared" si="162"/>
        <v xml:space="preserve"> </v>
      </c>
      <c r="Z110" s="3" t="str">
        <f t="shared" si="163"/>
        <v xml:space="preserve"> </v>
      </c>
      <c r="AA110" s="3" t="str">
        <f t="shared" si="164"/>
        <v>m.t</v>
      </c>
      <c r="AB110" s="3" t="str">
        <f t="shared" si="165"/>
        <v xml:space="preserve"> </v>
      </c>
      <c r="AC110" s="90" t="str">
        <f t="shared" si="166"/>
        <v xml:space="preserve"> </v>
      </c>
      <c r="AM110" s="89" t="str">
        <f t="shared" si="115"/>
        <v/>
      </c>
      <c r="AN110" s="89" t="str">
        <f t="shared" si="116"/>
        <v/>
      </c>
      <c r="AO110" s="3" t="str">
        <f t="shared" si="117"/>
        <v/>
      </c>
      <c r="AP110" s="3" t="str">
        <f t="shared" si="118"/>
        <v/>
      </c>
      <c r="AQ110" s="1" t="str">
        <f t="shared" si="119"/>
        <v/>
      </c>
      <c r="AR110" s="1" t="str">
        <f t="shared" si="120"/>
        <v/>
      </c>
      <c r="AS110" s="7" t="str">
        <f t="shared" si="121"/>
        <v/>
      </c>
      <c r="AT110" s="91">
        <f t="shared" si="122"/>
        <v>37.409252669039148</v>
      </c>
      <c r="AV110" s="160" t="str">
        <f t="shared" si="150"/>
        <v xml:space="preserve"> </v>
      </c>
      <c r="AW110" s="138" t="str">
        <f t="shared" si="142"/>
        <v xml:space="preserve"> </v>
      </c>
      <c r="AX110" s="138" t="str">
        <f t="shared" si="143"/>
        <v xml:space="preserve"> </v>
      </c>
      <c r="AY110" s="138" t="str">
        <f t="shared" si="144"/>
        <v xml:space="preserve"> </v>
      </c>
      <c r="AZ110" s="138" t="str">
        <f t="shared" si="145"/>
        <v xml:space="preserve"> </v>
      </c>
      <c r="BA110" s="138" t="str">
        <f t="shared" si="146"/>
        <v xml:space="preserve"> </v>
      </c>
      <c r="BB110" s="138" t="str">
        <f t="shared" si="147"/>
        <v xml:space="preserve"> </v>
      </c>
      <c r="BC110" s="138" t="str">
        <f t="shared" si="148"/>
        <v xml:space="preserve"> </v>
      </c>
      <c r="BD110" s="138" t="str">
        <f t="shared" si="151"/>
        <v xml:space="preserve"> </v>
      </c>
      <c r="BE110" s="161" t="str">
        <f t="shared" si="149"/>
        <v xml:space="preserve"> </v>
      </c>
      <c r="BF110" s="129"/>
      <c r="BG110" s="123" t="s">
        <v>120</v>
      </c>
      <c r="BH110" s="124" t="s">
        <v>120</v>
      </c>
      <c r="BI110" s="124" t="s">
        <v>120</v>
      </c>
      <c r="BJ110" s="124" t="s">
        <v>120</v>
      </c>
      <c r="BK110" s="124" t="s">
        <v>120</v>
      </c>
      <c r="BL110" s="124" t="s">
        <v>120</v>
      </c>
      <c r="BM110" s="124" t="s">
        <v>120</v>
      </c>
      <c r="BN110" s="124" t="s">
        <v>120</v>
      </c>
      <c r="BO110" s="124" t="s">
        <v>120</v>
      </c>
      <c r="BP110" s="124" t="s">
        <v>120</v>
      </c>
      <c r="BQ110" s="125"/>
      <c r="BR110" s="124" t="s">
        <v>122</v>
      </c>
      <c r="BS110" s="124" t="s">
        <v>122</v>
      </c>
      <c r="BT110" s="124" t="s">
        <v>122</v>
      </c>
      <c r="BU110" s="124" t="s">
        <v>122</v>
      </c>
      <c r="BV110" s="124" t="s">
        <v>122</v>
      </c>
      <c r="BW110" s="124" t="s">
        <v>122</v>
      </c>
      <c r="BX110" s="124" t="s">
        <v>122</v>
      </c>
      <c r="BY110" s="124" t="s">
        <v>122</v>
      </c>
      <c r="BZ110" s="124" t="s">
        <v>122</v>
      </c>
      <c r="CA110" s="124" t="s">
        <v>122</v>
      </c>
      <c r="CC110" s="124" t="s">
        <v>121</v>
      </c>
      <c r="CD110" s="124" t="s">
        <v>121</v>
      </c>
      <c r="CE110" s="124" t="s">
        <v>121</v>
      </c>
      <c r="CF110" s="124" t="s">
        <v>121</v>
      </c>
      <c r="CG110" s="124" t="s">
        <v>121</v>
      </c>
      <c r="CH110" s="124" t="s">
        <v>121</v>
      </c>
      <c r="CI110" s="124" t="s">
        <v>121</v>
      </c>
      <c r="CJ110" s="124" t="s">
        <v>121</v>
      </c>
      <c r="CK110" s="124" t="s">
        <v>121</v>
      </c>
      <c r="CL110" s="124" t="s">
        <v>121</v>
      </c>
      <c r="CN110" s="126" t="str">
        <f>IF(COUNTIF(Emargement!$M$8:$M$207,CY110),CY110," ")</f>
        <v xml:space="preserve"> </v>
      </c>
      <c r="CO110" s="126" t="str">
        <f>IF(COUNTIF(Emargement!$M$8:$M$207,CZ110),CZ110," ")</f>
        <v xml:space="preserve"> </v>
      </c>
      <c r="CP110" s="126" t="str">
        <f>IF(COUNTIF(Emargement!$M$8:$M$207,DA110),DA110," ")</f>
        <v xml:space="preserve"> </v>
      </c>
      <c r="CQ110" s="126" t="str">
        <f>IF(COUNTIF(Emargement!$M$8:$M$207,DB110),DB110," ")</f>
        <v xml:space="preserve"> </v>
      </c>
      <c r="CR110" s="126" t="str">
        <f>IF(COUNTIF(Emargement!$M$8:$M$207,DC110),DC110," ")</f>
        <v xml:space="preserve"> </v>
      </c>
      <c r="CS110" s="126" t="str">
        <f>IF(COUNTIF(Emargement!$M$8:$M$207,DD110),DD110," ")</f>
        <v xml:space="preserve"> </v>
      </c>
      <c r="CT110" s="126" t="str">
        <f>IF(COUNTIF(Emargement!$M$8:$M$207,DE110),DE110," ")</f>
        <v xml:space="preserve"> </v>
      </c>
      <c r="CU110" s="126" t="str">
        <f>IF(COUNTIF(Emargement!$M$8:$M$207,DF110),DF110," ")</f>
        <v xml:space="preserve"> </v>
      </c>
      <c r="CV110" s="126" t="str">
        <f>IF(COUNTIF(Emargement!$M$8:$M$207,DG110),DG110," ")</f>
        <v xml:space="preserve"> </v>
      </c>
      <c r="CW110" s="126" t="str">
        <f>IF(COUNTIF(Emargement!$M$8:$M$207,DH110),DH110," ")</f>
        <v xml:space="preserve"> </v>
      </c>
      <c r="CY110" s="3">
        <v>131</v>
      </c>
      <c r="CZ110" s="3">
        <v>132</v>
      </c>
      <c r="DA110" s="3">
        <v>133</v>
      </c>
      <c r="DB110" s="3">
        <v>134</v>
      </c>
      <c r="DC110" s="3">
        <v>135</v>
      </c>
      <c r="DD110" s="3">
        <v>136</v>
      </c>
      <c r="DE110" s="3">
        <v>137</v>
      </c>
      <c r="DF110" s="3">
        <v>138</v>
      </c>
      <c r="DG110" s="3">
        <v>139</v>
      </c>
      <c r="DH110" s="3">
        <v>140</v>
      </c>
      <c r="DK110" s="137"/>
      <c r="DM110" s="145"/>
      <c r="DN110" s="146"/>
      <c r="DO110" s="145"/>
      <c r="DP110" s="146"/>
      <c r="DQ110" s="145"/>
      <c r="DR110" s="58"/>
      <c r="DS110" s="58"/>
      <c r="DT110" s="145"/>
      <c r="DU110" s="3">
        <v>2</v>
      </c>
      <c r="DX110" s="79"/>
      <c r="DY110" s="82"/>
      <c r="DZ110" s="80"/>
      <c r="EA110" s="82"/>
      <c r="EB110" s="81"/>
      <c r="EC110" s="81"/>
      <c r="ED110" s="83"/>
      <c r="EE110" s="80"/>
      <c r="EG110" s="84"/>
      <c r="EH110" s="3">
        <v>3</v>
      </c>
      <c r="EJ110" s="3" t="e">
        <f t="shared" si="157"/>
        <v>#N/A</v>
      </c>
      <c r="EK110" s="3">
        <f t="shared" si="123"/>
        <v>0</v>
      </c>
      <c r="EL110" s="84" t="str">
        <f t="shared" si="124"/>
        <v/>
      </c>
      <c r="EM110" s="89" t="e">
        <f t="shared" si="158"/>
        <v>#N/A</v>
      </c>
      <c r="EN110" s="3">
        <f t="shared" si="125"/>
        <v>0</v>
      </c>
      <c r="EO110" s="84" t="str">
        <f t="shared" si="126"/>
        <v/>
      </c>
      <c r="EP110" s="89" t="e">
        <f t="shared" si="159"/>
        <v>#N/A</v>
      </c>
      <c r="EQ110" s="3">
        <f t="shared" si="127"/>
        <v>0</v>
      </c>
      <c r="ER110" s="84" t="str">
        <f t="shared" si="128"/>
        <v/>
      </c>
    </row>
    <row r="111" spans="1:148" ht="15.75" x14ac:dyDescent="0.25">
      <c r="A111" s="1">
        <f t="shared" si="112"/>
        <v>104</v>
      </c>
      <c r="B111" s="1">
        <v>104</v>
      </c>
      <c r="C111" s="31">
        <v>104</v>
      </c>
      <c r="D111" s="151"/>
      <c r="E111" s="152">
        <f t="shared" si="129"/>
        <v>1</v>
      </c>
      <c r="F111" s="153">
        <f t="shared" si="130"/>
        <v>57</v>
      </c>
      <c r="G111" s="154">
        <f t="shared" si="131"/>
        <v>5</v>
      </c>
      <c r="I111" s="3">
        <f t="shared" si="113"/>
        <v>0</v>
      </c>
      <c r="J111" s="3">
        <f t="shared" si="114"/>
        <v>0</v>
      </c>
      <c r="K111" s="3">
        <f t="shared" si="152"/>
        <v>0</v>
      </c>
      <c r="N111" s="144" t="str">
        <f t="shared" si="132"/>
        <v/>
      </c>
      <c r="O111" s="143"/>
      <c r="P111" s="98" t="str">
        <f t="shared" si="133"/>
        <v/>
      </c>
      <c r="Q111" s="3">
        <f t="shared" si="153"/>
        <v>7025</v>
      </c>
      <c r="R111" s="3">
        <f t="shared" si="141"/>
        <v>7025</v>
      </c>
      <c r="S111" s="96" t="str">
        <f t="shared" si="154"/>
        <v/>
      </c>
      <c r="T111" s="97" t="str">
        <f t="shared" si="155"/>
        <v/>
      </c>
      <c r="U111" s="98" t="str">
        <f t="shared" si="156"/>
        <v/>
      </c>
      <c r="W111" s="89" t="str">
        <f t="shared" si="160"/>
        <v xml:space="preserve"> </v>
      </c>
      <c r="X111" s="3" t="str">
        <f t="shared" si="161"/>
        <v xml:space="preserve"> </v>
      </c>
      <c r="Y111" s="3" t="str">
        <f t="shared" si="162"/>
        <v xml:space="preserve"> </v>
      </c>
      <c r="Z111" s="3" t="str">
        <f t="shared" si="163"/>
        <v xml:space="preserve"> </v>
      </c>
      <c r="AA111" s="3" t="str">
        <f t="shared" si="164"/>
        <v>m.t</v>
      </c>
      <c r="AB111" s="3" t="str">
        <f t="shared" si="165"/>
        <v xml:space="preserve"> </v>
      </c>
      <c r="AC111" s="90" t="str">
        <f t="shared" si="166"/>
        <v xml:space="preserve"> </v>
      </c>
      <c r="AM111" s="89" t="str">
        <f t="shared" si="115"/>
        <v/>
      </c>
      <c r="AN111" s="89" t="str">
        <f t="shared" si="116"/>
        <v/>
      </c>
      <c r="AO111" s="3" t="str">
        <f t="shared" si="117"/>
        <v/>
      </c>
      <c r="AP111" s="3" t="str">
        <f t="shared" si="118"/>
        <v/>
      </c>
      <c r="AQ111" s="1" t="str">
        <f t="shared" si="119"/>
        <v/>
      </c>
      <c r="AR111" s="1" t="str">
        <f t="shared" si="120"/>
        <v/>
      </c>
      <c r="AS111" s="7" t="str">
        <f t="shared" si="121"/>
        <v/>
      </c>
      <c r="AT111" s="91">
        <f t="shared" si="122"/>
        <v>37.409252669039148</v>
      </c>
      <c r="AV111" s="160" t="str">
        <f t="shared" si="150"/>
        <v xml:space="preserve"> </v>
      </c>
      <c r="AW111" s="138" t="str">
        <f t="shared" si="142"/>
        <v xml:space="preserve"> </v>
      </c>
      <c r="AX111" s="138" t="str">
        <f t="shared" si="143"/>
        <v xml:space="preserve"> </v>
      </c>
      <c r="AY111" s="138" t="str">
        <f t="shared" si="144"/>
        <v xml:space="preserve"> </v>
      </c>
      <c r="AZ111" s="138" t="str">
        <f t="shared" si="145"/>
        <v xml:space="preserve"> </v>
      </c>
      <c r="BA111" s="138" t="str">
        <f t="shared" si="146"/>
        <v xml:space="preserve"> </v>
      </c>
      <c r="BB111" s="138" t="str">
        <f t="shared" si="147"/>
        <v xml:space="preserve"> </v>
      </c>
      <c r="BC111" s="138" t="str">
        <f t="shared" si="148"/>
        <v xml:space="preserve"> </v>
      </c>
      <c r="BD111" s="138" t="str">
        <f t="shared" si="151"/>
        <v xml:space="preserve"> </v>
      </c>
      <c r="BE111" s="161" t="str">
        <f t="shared" si="149"/>
        <v xml:space="preserve"> </v>
      </c>
      <c r="BF111" s="129"/>
      <c r="BG111" s="123" t="s">
        <v>120</v>
      </c>
      <c r="BH111" s="124" t="s">
        <v>120</v>
      </c>
      <c r="BI111" s="124" t="s">
        <v>120</v>
      </c>
      <c r="BJ111" s="124" t="s">
        <v>120</v>
      </c>
      <c r="BK111" s="124" t="s">
        <v>120</v>
      </c>
      <c r="BL111" s="124" t="s">
        <v>120</v>
      </c>
      <c r="BM111" s="124" t="s">
        <v>120</v>
      </c>
      <c r="BN111" s="124" t="s">
        <v>120</v>
      </c>
      <c r="BO111" s="124" t="s">
        <v>120</v>
      </c>
      <c r="BP111" s="124" t="s">
        <v>120</v>
      </c>
      <c r="BQ111" s="125"/>
      <c r="BR111" s="124" t="s">
        <v>122</v>
      </c>
      <c r="BS111" s="124" t="s">
        <v>122</v>
      </c>
      <c r="BT111" s="124" t="s">
        <v>122</v>
      </c>
      <c r="BU111" s="124" t="s">
        <v>122</v>
      </c>
      <c r="BV111" s="124" t="s">
        <v>122</v>
      </c>
      <c r="BW111" s="124" t="s">
        <v>122</v>
      </c>
      <c r="BX111" s="124" t="s">
        <v>122</v>
      </c>
      <c r="BY111" s="124" t="s">
        <v>122</v>
      </c>
      <c r="BZ111" s="124" t="s">
        <v>122</v>
      </c>
      <c r="CA111" s="124" t="s">
        <v>122</v>
      </c>
      <c r="CC111" s="124" t="s">
        <v>121</v>
      </c>
      <c r="CD111" s="124" t="s">
        <v>121</v>
      </c>
      <c r="CE111" s="124" t="s">
        <v>121</v>
      </c>
      <c r="CF111" s="124" t="s">
        <v>121</v>
      </c>
      <c r="CG111" s="124" t="s">
        <v>121</v>
      </c>
      <c r="CH111" s="124" t="s">
        <v>121</v>
      </c>
      <c r="CI111" s="124" t="s">
        <v>121</v>
      </c>
      <c r="CJ111" s="124" t="s">
        <v>121</v>
      </c>
      <c r="CK111" s="124" t="s">
        <v>121</v>
      </c>
      <c r="CL111" s="124" t="s">
        <v>121</v>
      </c>
      <c r="CN111" s="126" t="str">
        <f>IF(COUNTIF(Emargement!$M$8:$M$207,CY111),CY111," ")</f>
        <v xml:space="preserve"> </v>
      </c>
      <c r="CO111" s="126" t="str">
        <f>IF(COUNTIF(Emargement!$M$8:$M$207,CZ111),CZ111," ")</f>
        <v xml:space="preserve"> </v>
      </c>
      <c r="CP111" s="126" t="str">
        <f>IF(COUNTIF(Emargement!$M$8:$M$207,DA111),DA111," ")</f>
        <v xml:space="preserve"> </v>
      </c>
      <c r="CQ111" s="126" t="str">
        <f>IF(COUNTIF(Emargement!$M$8:$M$207,DB111),DB111," ")</f>
        <v xml:space="preserve"> </v>
      </c>
      <c r="CR111" s="126" t="str">
        <f>IF(COUNTIF(Emargement!$M$8:$M$207,DC111),DC111," ")</f>
        <v xml:space="preserve"> </v>
      </c>
      <c r="CS111" s="126" t="str">
        <f>IF(COUNTIF(Emargement!$M$8:$M$207,DD111),DD111," ")</f>
        <v xml:space="preserve"> </v>
      </c>
      <c r="CT111" s="126" t="str">
        <f>IF(COUNTIF(Emargement!$M$8:$M$207,DE111),DE111," ")</f>
        <v xml:space="preserve"> </v>
      </c>
      <c r="CU111" s="126" t="str">
        <f>IF(COUNTIF(Emargement!$M$8:$M$207,DF111),DF111," ")</f>
        <v xml:space="preserve"> </v>
      </c>
      <c r="CV111" s="126" t="str">
        <f>IF(COUNTIF(Emargement!$M$8:$M$207,DG111),DG111," ")</f>
        <v xml:space="preserve"> </v>
      </c>
      <c r="CW111" s="126" t="str">
        <f>IF(COUNTIF(Emargement!$M$8:$M$207,DH111),DH111," ")</f>
        <v xml:space="preserve"> </v>
      </c>
      <c r="CY111" s="3">
        <v>141</v>
      </c>
      <c r="CZ111" s="3">
        <v>142</v>
      </c>
      <c r="DA111" s="3">
        <v>143</v>
      </c>
      <c r="DB111" s="3">
        <v>144</v>
      </c>
      <c r="DC111" s="3">
        <v>145</v>
      </c>
      <c r="DD111" s="3">
        <v>146</v>
      </c>
      <c r="DE111" s="3">
        <v>147</v>
      </c>
      <c r="DF111" s="3">
        <v>148</v>
      </c>
      <c r="DG111" s="3">
        <v>149</v>
      </c>
      <c r="DH111" s="3">
        <v>150</v>
      </c>
      <c r="DJ111" s="223" t="s">
        <v>135</v>
      </c>
      <c r="DK111" s="137" t="s">
        <v>133</v>
      </c>
      <c r="DM111" s="145"/>
      <c r="DN111" s="146"/>
      <c r="DO111" s="145"/>
      <c r="DP111" s="146"/>
      <c r="DQ111" s="145"/>
      <c r="DR111" s="58"/>
      <c r="DS111" s="58"/>
      <c r="DT111" s="145"/>
      <c r="DU111" s="3">
        <v>2</v>
      </c>
      <c r="DX111" s="79"/>
      <c r="DY111" s="82"/>
      <c r="DZ111" s="80"/>
      <c r="EA111" s="82"/>
      <c r="EB111" s="81"/>
      <c r="EC111" s="81"/>
      <c r="ED111" s="83"/>
      <c r="EE111" s="80"/>
      <c r="EG111" s="84"/>
      <c r="EH111" s="3">
        <v>3</v>
      </c>
      <c r="EJ111" s="3" t="e">
        <f t="shared" si="157"/>
        <v>#N/A</v>
      </c>
      <c r="EK111" s="3">
        <f t="shared" si="123"/>
        <v>0</v>
      </c>
      <c r="EL111" s="84" t="str">
        <f t="shared" si="124"/>
        <v/>
      </c>
      <c r="EM111" s="89" t="e">
        <f t="shared" si="158"/>
        <v>#N/A</v>
      </c>
      <c r="EN111" s="3">
        <f t="shared" si="125"/>
        <v>0</v>
      </c>
      <c r="EO111" s="84" t="str">
        <f t="shared" si="126"/>
        <v/>
      </c>
      <c r="EP111" s="89" t="e">
        <f t="shared" si="159"/>
        <v>#N/A</v>
      </c>
      <c r="EQ111" s="3">
        <f t="shared" si="127"/>
        <v>0</v>
      </c>
      <c r="ER111" s="84" t="str">
        <f t="shared" si="128"/>
        <v/>
      </c>
    </row>
    <row r="112" spans="1:148" ht="15.75" x14ac:dyDescent="0.25">
      <c r="A112" s="1">
        <f t="shared" si="112"/>
        <v>105</v>
      </c>
      <c r="B112" s="1">
        <v>105</v>
      </c>
      <c r="C112" s="31">
        <v>105</v>
      </c>
      <c r="D112" s="151"/>
      <c r="E112" s="152">
        <f t="shared" si="129"/>
        <v>1</v>
      </c>
      <c r="F112" s="153">
        <f t="shared" si="130"/>
        <v>57</v>
      </c>
      <c r="G112" s="154">
        <f t="shared" si="131"/>
        <v>5</v>
      </c>
      <c r="I112" s="3">
        <f t="shared" si="113"/>
        <v>0</v>
      </c>
      <c r="J112" s="3">
        <f t="shared" si="114"/>
        <v>0</v>
      </c>
      <c r="K112" s="3">
        <f t="shared" si="152"/>
        <v>0</v>
      </c>
      <c r="N112" s="144" t="str">
        <f t="shared" si="132"/>
        <v/>
      </c>
      <c r="O112" s="143"/>
      <c r="P112" s="98" t="str">
        <f t="shared" si="133"/>
        <v/>
      </c>
      <c r="Q112" s="3">
        <f t="shared" si="153"/>
        <v>7025</v>
      </c>
      <c r="R112" s="3">
        <f t="shared" si="141"/>
        <v>7025</v>
      </c>
      <c r="S112" s="96" t="str">
        <f t="shared" si="154"/>
        <v/>
      </c>
      <c r="T112" s="97" t="str">
        <f t="shared" si="155"/>
        <v/>
      </c>
      <c r="U112" s="98" t="str">
        <f t="shared" si="156"/>
        <v/>
      </c>
      <c r="W112" s="89" t="str">
        <f t="shared" si="160"/>
        <v xml:space="preserve"> </v>
      </c>
      <c r="X112" s="3" t="str">
        <f t="shared" si="161"/>
        <v xml:space="preserve"> </v>
      </c>
      <c r="Y112" s="3" t="str">
        <f t="shared" si="162"/>
        <v xml:space="preserve"> </v>
      </c>
      <c r="Z112" s="3" t="str">
        <f t="shared" si="163"/>
        <v xml:space="preserve"> </v>
      </c>
      <c r="AA112" s="3" t="str">
        <f t="shared" si="164"/>
        <v>m.t</v>
      </c>
      <c r="AB112" s="3" t="str">
        <f t="shared" si="165"/>
        <v xml:space="preserve"> </v>
      </c>
      <c r="AC112" s="90" t="str">
        <f t="shared" si="166"/>
        <v xml:space="preserve"> </v>
      </c>
      <c r="AM112" s="89" t="str">
        <f t="shared" si="115"/>
        <v/>
      </c>
      <c r="AN112" s="89" t="str">
        <f t="shared" si="116"/>
        <v/>
      </c>
      <c r="AO112" s="3" t="str">
        <f t="shared" si="117"/>
        <v/>
      </c>
      <c r="AP112" s="3" t="str">
        <f t="shared" si="118"/>
        <v/>
      </c>
      <c r="AQ112" s="1" t="str">
        <f t="shared" si="119"/>
        <v/>
      </c>
      <c r="AR112" s="1" t="str">
        <f t="shared" si="120"/>
        <v/>
      </c>
      <c r="AS112" s="7" t="str">
        <f t="shared" si="121"/>
        <v/>
      </c>
      <c r="AT112" s="91">
        <f t="shared" si="122"/>
        <v>37.409252669039148</v>
      </c>
      <c r="AV112" s="160" t="str">
        <f t="shared" si="150"/>
        <v xml:space="preserve"> </v>
      </c>
      <c r="AW112" s="138" t="str">
        <f t="shared" si="142"/>
        <v xml:space="preserve"> </v>
      </c>
      <c r="AX112" s="138" t="str">
        <f t="shared" si="143"/>
        <v xml:space="preserve"> </v>
      </c>
      <c r="AY112" s="138" t="str">
        <f t="shared" si="144"/>
        <v xml:space="preserve"> </v>
      </c>
      <c r="AZ112" s="138" t="str">
        <f t="shared" si="145"/>
        <v xml:space="preserve"> </v>
      </c>
      <c r="BA112" s="138" t="str">
        <f t="shared" si="146"/>
        <v xml:space="preserve"> </v>
      </c>
      <c r="BB112" s="138" t="str">
        <f t="shared" si="147"/>
        <v xml:space="preserve"> </v>
      </c>
      <c r="BC112" s="138" t="str">
        <f t="shared" si="148"/>
        <v xml:space="preserve"> </v>
      </c>
      <c r="BD112" s="138" t="str">
        <f t="shared" si="151"/>
        <v xml:space="preserve"> </v>
      </c>
      <c r="BE112" s="161" t="str">
        <f t="shared" si="149"/>
        <v xml:space="preserve"> </v>
      </c>
      <c r="BF112" s="129"/>
      <c r="BG112" s="123" t="s">
        <v>120</v>
      </c>
      <c r="BH112" s="124" t="s">
        <v>120</v>
      </c>
      <c r="BI112" s="124" t="s">
        <v>120</v>
      </c>
      <c r="BJ112" s="124" t="s">
        <v>120</v>
      </c>
      <c r="BK112" s="124" t="s">
        <v>120</v>
      </c>
      <c r="BL112" s="124" t="s">
        <v>120</v>
      </c>
      <c r="BM112" s="124" t="s">
        <v>120</v>
      </c>
      <c r="BN112" s="124" t="s">
        <v>120</v>
      </c>
      <c r="BO112" s="124" t="s">
        <v>120</v>
      </c>
      <c r="BP112" s="124" t="s">
        <v>120</v>
      </c>
      <c r="BQ112" s="125"/>
      <c r="BR112" s="124" t="s">
        <v>122</v>
      </c>
      <c r="BS112" s="124" t="s">
        <v>122</v>
      </c>
      <c r="BT112" s="124" t="s">
        <v>122</v>
      </c>
      <c r="BU112" s="124" t="s">
        <v>122</v>
      </c>
      <c r="BV112" s="124" t="s">
        <v>122</v>
      </c>
      <c r="BW112" s="124" t="s">
        <v>122</v>
      </c>
      <c r="BX112" s="124" t="s">
        <v>122</v>
      </c>
      <c r="BY112" s="124" t="s">
        <v>122</v>
      </c>
      <c r="BZ112" s="124" t="s">
        <v>122</v>
      </c>
      <c r="CA112" s="124" t="s">
        <v>122</v>
      </c>
      <c r="CC112" s="124" t="s">
        <v>121</v>
      </c>
      <c r="CD112" s="124" t="s">
        <v>121</v>
      </c>
      <c r="CE112" s="124" t="s">
        <v>121</v>
      </c>
      <c r="CF112" s="124" t="s">
        <v>121</v>
      </c>
      <c r="CG112" s="124" t="s">
        <v>121</v>
      </c>
      <c r="CH112" s="124" t="s">
        <v>121</v>
      </c>
      <c r="CI112" s="124" t="s">
        <v>121</v>
      </c>
      <c r="CJ112" s="124" t="s">
        <v>121</v>
      </c>
      <c r="CK112" s="124" t="s">
        <v>121</v>
      </c>
      <c r="CL112" s="124" t="s">
        <v>121</v>
      </c>
      <c r="CN112" s="126" t="str">
        <f>IF(COUNTIF(Emargement!$M$8:$M$207,CY112),CY112," ")</f>
        <v xml:space="preserve"> </v>
      </c>
      <c r="CO112" s="126" t="str">
        <f>IF(COUNTIF(Emargement!$M$8:$M$207,CZ112),CZ112," ")</f>
        <v xml:space="preserve"> </v>
      </c>
      <c r="CP112" s="126" t="str">
        <f>IF(COUNTIF(Emargement!$M$8:$M$207,DA112),DA112," ")</f>
        <v xml:space="preserve"> </v>
      </c>
      <c r="CQ112" s="126" t="str">
        <f>IF(COUNTIF(Emargement!$M$8:$M$207,DB112),DB112," ")</f>
        <v xml:space="preserve"> </v>
      </c>
      <c r="CR112" s="126" t="str">
        <f>IF(COUNTIF(Emargement!$M$8:$M$207,DC112),DC112," ")</f>
        <v xml:space="preserve"> </v>
      </c>
      <c r="CS112" s="126" t="str">
        <f>IF(COUNTIF(Emargement!$M$8:$M$207,DD112),DD112," ")</f>
        <v xml:space="preserve"> </v>
      </c>
      <c r="CT112" s="126" t="str">
        <f>IF(COUNTIF(Emargement!$M$8:$M$207,DE112),DE112," ")</f>
        <v xml:space="preserve"> </v>
      </c>
      <c r="CU112" s="126" t="str">
        <f>IF(COUNTIF(Emargement!$M$8:$M$207,DF112),DF112," ")</f>
        <v xml:space="preserve"> </v>
      </c>
      <c r="CV112" s="126" t="str">
        <f>IF(COUNTIF(Emargement!$M$8:$M$207,DG112),DG112," ")</f>
        <v xml:space="preserve"> </v>
      </c>
      <c r="CW112" s="126" t="str">
        <f>IF(COUNTIF(Emargement!$M$8:$M$207,DH112),DH112," ")</f>
        <v xml:space="preserve"> </v>
      </c>
      <c r="CY112" s="3">
        <v>151</v>
      </c>
      <c r="CZ112" s="3">
        <v>152</v>
      </c>
      <c r="DA112" s="3">
        <v>153</v>
      </c>
      <c r="DB112" s="3">
        <v>154</v>
      </c>
      <c r="DC112" s="3">
        <v>155</v>
      </c>
      <c r="DD112" s="3">
        <v>156</v>
      </c>
      <c r="DE112" s="3">
        <v>157</v>
      </c>
      <c r="DF112" s="3">
        <v>158</v>
      </c>
      <c r="DG112" s="3">
        <v>159</v>
      </c>
      <c r="DH112" s="3">
        <v>160</v>
      </c>
      <c r="DJ112" s="224" t="s">
        <v>120</v>
      </c>
      <c r="DK112" s="137" t="s">
        <v>130</v>
      </c>
      <c r="DM112" s="145"/>
      <c r="DN112" s="146"/>
      <c r="DO112" s="145"/>
      <c r="DP112" s="146"/>
      <c r="DQ112" s="145"/>
      <c r="DR112" s="58"/>
      <c r="DS112" s="58"/>
      <c r="DT112" s="145"/>
      <c r="DU112" s="3">
        <v>2</v>
      </c>
      <c r="DX112" s="79"/>
      <c r="DY112" s="82"/>
      <c r="DZ112" s="80"/>
      <c r="EA112" s="82"/>
      <c r="EB112" s="81"/>
      <c r="EC112" s="81"/>
      <c r="ED112" s="83"/>
      <c r="EE112" s="80"/>
      <c r="EG112" s="84"/>
      <c r="EH112" s="3">
        <v>3</v>
      </c>
      <c r="EJ112" s="3" t="e">
        <f t="shared" si="157"/>
        <v>#N/A</v>
      </c>
      <c r="EK112" s="3">
        <f t="shared" si="123"/>
        <v>0</v>
      </c>
      <c r="EL112" s="84" t="str">
        <f t="shared" si="124"/>
        <v/>
      </c>
      <c r="EM112" s="89" t="e">
        <f t="shared" si="158"/>
        <v>#N/A</v>
      </c>
      <c r="EN112" s="3">
        <f t="shared" si="125"/>
        <v>0</v>
      </c>
      <c r="EO112" s="84" t="str">
        <f t="shared" si="126"/>
        <v/>
      </c>
      <c r="EP112" s="89" t="e">
        <f t="shared" si="159"/>
        <v>#N/A</v>
      </c>
      <c r="EQ112" s="3">
        <f t="shared" si="127"/>
        <v>0</v>
      </c>
      <c r="ER112" s="84" t="str">
        <f t="shared" si="128"/>
        <v/>
      </c>
    </row>
    <row r="113" spans="1:148" ht="15.75" x14ac:dyDescent="0.25">
      <c r="A113" s="1">
        <f t="shared" si="112"/>
        <v>106</v>
      </c>
      <c r="B113" s="1">
        <v>106</v>
      </c>
      <c r="C113" s="31">
        <v>106</v>
      </c>
      <c r="D113" s="151"/>
      <c r="E113" s="152">
        <f t="shared" si="129"/>
        <v>1</v>
      </c>
      <c r="F113" s="153">
        <f t="shared" si="130"/>
        <v>57</v>
      </c>
      <c r="G113" s="154">
        <f t="shared" si="131"/>
        <v>5</v>
      </c>
      <c r="I113" s="3">
        <f t="shared" si="113"/>
        <v>0</v>
      </c>
      <c r="J113" s="3">
        <f t="shared" si="114"/>
        <v>0</v>
      </c>
      <c r="K113" s="3">
        <f t="shared" si="152"/>
        <v>0</v>
      </c>
      <c r="N113" s="144" t="str">
        <f t="shared" si="132"/>
        <v/>
      </c>
      <c r="O113" s="143"/>
      <c r="P113" s="98" t="str">
        <f t="shared" si="133"/>
        <v/>
      </c>
      <c r="Q113" s="3">
        <f t="shared" si="153"/>
        <v>7025</v>
      </c>
      <c r="R113" s="3">
        <f t="shared" si="141"/>
        <v>7025</v>
      </c>
      <c r="S113" s="96" t="str">
        <f t="shared" si="154"/>
        <v/>
      </c>
      <c r="T113" s="97" t="str">
        <f t="shared" si="155"/>
        <v/>
      </c>
      <c r="U113" s="98" t="str">
        <f t="shared" si="156"/>
        <v/>
      </c>
      <c r="W113" s="89" t="str">
        <f t="shared" si="160"/>
        <v xml:space="preserve"> </v>
      </c>
      <c r="X113" s="3" t="str">
        <f t="shared" si="161"/>
        <v xml:space="preserve"> </v>
      </c>
      <c r="Y113" s="3" t="str">
        <f t="shared" si="162"/>
        <v xml:space="preserve"> </v>
      </c>
      <c r="Z113" s="3" t="str">
        <f t="shared" si="163"/>
        <v xml:space="preserve"> </v>
      </c>
      <c r="AA113" s="3" t="str">
        <f t="shared" si="164"/>
        <v>m.t</v>
      </c>
      <c r="AB113" s="3" t="str">
        <f t="shared" si="165"/>
        <v xml:space="preserve"> </v>
      </c>
      <c r="AC113" s="90" t="str">
        <f t="shared" si="166"/>
        <v xml:space="preserve"> </v>
      </c>
      <c r="AM113" s="89" t="str">
        <f t="shared" si="115"/>
        <v/>
      </c>
      <c r="AN113" s="89" t="str">
        <f t="shared" si="116"/>
        <v/>
      </c>
      <c r="AO113" s="3" t="str">
        <f t="shared" si="117"/>
        <v/>
      </c>
      <c r="AP113" s="3" t="str">
        <f t="shared" si="118"/>
        <v/>
      </c>
      <c r="AQ113" s="1" t="str">
        <f t="shared" si="119"/>
        <v/>
      </c>
      <c r="AR113" s="1" t="str">
        <f t="shared" si="120"/>
        <v/>
      </c>
      <c r="AS113" s="7" t="str">
        <f t="shared" si="121"/>
        <v/>
      </c>
      <c r="AT113" s="91">
        <f t="shared" si="122"/>
        <v>37.409252669039148</v>
      </c>
      <c r="AV113" s="160" t="str">
        <f t="shared" si="150"/>
        <v xml:space="preserve"> </v>
      </c>
      <c r="AW113" s="138" t="str">
        <f t="shared" si="142"/>
        <v xml:space="preserve"> </v>
      </c>
      <c r="AX113" s="138" t="str">
        <f t="shared" si="143"/>
        <v xml:space="preserve"> </v>
      </c>
      <c r="AY113" s="138" t="str">
        <f t="shared" si="144"/>
        <v xml:space="preserve"> </v>
      </c>
      <c r="AZ113" s="138" t="str">
        <f t="shared" si="145"/>
        <v xml:space="preserve"> </v>
      </c>
      <c r="BA113" s="138" t="str">
        <f t="shared" si="146"/>
        <v xml:space="preserve"> </v>
      </c>
      <c r="BB113" s="138" t="str">
        <f t="shared" si="147"/>
        <v xml:space="preserve"> </v>
      </c>
      <c r="BC113" s="138" t="str">
        <f t="shared" si="148"/>
        <v xml:space="preserve"> </v>
      </c>
      <c r="BD113" s="138" t="str">
        <f t="shared" si="151"/>
        <v xml:space="preserve"> </v>
      </c>
      <c r="BE113" s="161" t="str">
        <f t="shared" si="149"/>
        <v xml:space="preserve"> </v>
      </c>
      <c r="BF113" s="129"/>
      <c r="BG113" s="123" t="s">
        <v>120</v>
      </c>
      <c r="BH113" s="124" t="s">
        <v>120</v>
      </c>
      <c r="BI113" s="124" t="s">
        <v>120</v>
      </c>
      <c r="BJ113" s="124" t="s">
        <v>120</v>
      </c>
      <c r="BK113" s="124" t="s">
        <v>120</v>
      </c>
      <c r="BL113" s="124" t="s">
        <v>120</v>
      </c>
      <c r="BM113" s="124" t="s">
        <v>120</v>
      </c>
      <c r="BN113" s="124" t="s">
        <v>120</v>
      </c>
      <c r="BO113" s="124" t="s">
        <v>120</v>
      </c>
      <c r="BP113" s="124" t="s">
        <v>120</v>
      </c>
      <c r="BQ113" s="125"/>
      <c r="BR113" s="124" t="s">
        <v>122</v>
      </c>
      <c r="BS113" s="124" t="s">
        <v>122</v>
      </c>
      <c r="BT113" s="124" t="s">
        <v>122</v>
      </c>
      <c r="BU113" s="124" t="s">
        <v>122</v>
      </c>
      <c r="BV113" s="124" t="s">
        <v>122</v>
      </c>
      <c r="BW113" s="124" t="s">
        <v>122</v>
      </c>
      <c r="BX113" s="124" t="s">
        <v>122</v>
      </c>
      <c r="BY113" s="124" t="s">
        <v>122</v>
      </c>
      <c r="BZ113" s="124" t="s">
        <v>122</v>
      </c>
      <c r="CA113" s="124" t="s">
        <v>122</v>
      </c>
      <c r="CC113" s="124" t="s">
        <v>121</v>
      </c>
      <c r="CD113" s="124" t="s">
        <v>121</v>
      </c>
      <c r="CE113" s="124" t="s">
        <v>121</v>
      </c>
      <c r="CF113" s="124" t="s">
        <v>121</v>
      </c>
      <c r="CG113" s="124" t="s">
        <v>121</v>
      </c>
      <c r="CH113" s="124" t="s">
        <v>121</v>
      </c>
      <c r="CI113" s="124" t="s">
        <v>121</v>
      </c>
      <c r="CJ113" s="124" t="s">
        <v>121</v>
      </c>
      <c r="CK113" s="124" t="s">
        <v>121</v>
      </c>
      <c r="CL113" s="124" t="s">
        <v>121</v>
      </c>
      <c r="CN113" s="126" t="str">
        <f>IF(COUNTIF(Emargement!$M$8:$M$207,CY113),CY113," ")</f>
        <v xml:space="preserve"> </v>
      </c>
      <c r="CO113" s="126" t="str">
        <f>IF(COUNTIF(Emargement!$M$8:$M$207,CZ113),CZ113," ")</f>
        <v xml:space="preserve"> </v>
      </c>
      <c r="CP113" s="126" t="str">
        <f>IF(COUNTIF(Emargement!$M$8:$M$207,DA113),DA113," ")</f>
        <v xml:space="preserve"> </v>
      </c>
      <c r="CQ113" s="126" t="str">
        <f>IF(COUNTIF(Emargement!$M$8:$M$207,DB113),DB113," ")</f>
        <v xml:space="preserve"> </v>
      </c>
      <c r="CR113" s="126" t="str">
        <f>IF(COUNTIF(Emargement!$M$8:$M$207,DC113),DC113," ")</f>
        <v xml:space="preserve"> </v>
      </c>
      <c r="CS113" s="126" t="str">
        <f>IF(COUNTIF(Emargement!$M$8:$M$207,DD113),DD113," ")</f>
        <v xml:space="preserve"> </v>
      </c>
      <c r="CT113" s="126" t="str">
        <f>IF(COUNTIF(Emargement!$M$8:$M$207,DE113),DE113," ")</f>
        <v xml:space="preserve"> </v>
      </c>
      <c r="CU113" s="126" t="str">
        <f>IF(COUNTIF(Emargement!$M$8:$M$207,DF113),DF113," ")</f>
        <v xml:space="preserve"> </v>
      </c>
      <c r="CV113" s="126" t="str">
        <f>IF(COUNTIF(Emargement!$M$8:$M$207,DG113),DG113," ")</f>
        <v xml:space="preserve"> </v>
      </c>
      <c r="CW113" s="126" t="str">
        <f>IF(COUNTIF(Emargement!$M$8:$M$207,DH113),DH113," ")</f>
        <v xml:space="preserve"> </v>
      </c>
      <c r="CY113" s="3">
        <v>161</v>
      </c>
      <c r="CZ113" s="3">
        <v>162</v>
      </c>
      <c r="DA113" s="3">
        <v>163</v>
      </c>
      <c r="DB113" s="3">
        <v>164</v>
      </c>
      <c r="DC113" s="3">
        <v>165</v>
      </c>
      <c r="DD113" s="3">
        <v>166</v>
      </c>
      <c r="DE113" s="3">
        <v>167</v>
      </c>
      <c r="DF113" s="3">
        <v>168</v>
      </c>
      <c r="DG113" s="3">
        <v>169</v>
      </c>
      <c r="DH113" s="3">
        <v>170</v>
      </c>
      <c r="DJ113" s="225" t="s">
        <v>124</v>
      </c>
      <c r="DK113" s="137" t="s">
        <v>131</v>
      </c>
      <c r="DM113" s="145"/>
      <c r="DN113" s="146"/>
      <c r="DO113" s="145"/>
      <c r="DP113" s="146"/>
      <c r="DQ113" s="145"/>
      <c r="DR113" s="58"/>
      <c r="DS113" s="58"/>
      <c r="DT113" s="145"/>
      <c r="DU113" s="3">
        <v>2</v>
      </c>
      <c r="DX113" s="79"/>
      <c r="DY113" s="82"/>
      <c r="DZ113" s="80"/>
      <c r="EA113" s="82"/>
      <c r="EB113" s="81"/>
      <c r="EC113" s="81"/>
      <c r="ED113" s="83"/>
      <c r="EE113" s="80"/>
      <c r="EG113" s="84"/>
      <c r="EH113" s="3">
        <v>3</v>
      </c>
      <c r="EJ113" s="3" t="e">
        <f t="shared" si="157"/>
        <v>#N/A</v>
      </c>
      <c r="EK113" s="3">
        <f t="shared" si="123"/>
        <v>0</v>
      </c>
      <c r="EL113" s="84" t="str">
        <f t="shared" si="124"/>
        <v/>
      </c>
      <c r="EM113" s="89" t="e">
        <f t="shared" si="158"/>
        <v>#N/A</v>
      </c>
      <c r="EN113" s="3">
        <f t="shared" si="125"/>
        <v>0</v>
      </c>
      <c r="EO113" s="84" t="str">
        <f t="shared" si="126"/>
        <v/>
      </c>
      <c r="EP113" s="89" t="e">
        <f t="shared" si="159"/>
        <v>#N/A</v>
      </c>
      <c r="EQ113" s="3">
        <f t="shared" si="127"/>
        <v>0</v>
      </c>
      <c r="ER113" s="84" t="str">
        <f t="shared" si="128"/>
        <v/>
      </c>
    </row>
    <row r="114" spans="1:148" ht="15.75" x14ac:dyDescent="0.25">
      <c r="A114" s="1">
        <f t="shared" si="112"/>
        <v>107</v>
      </c>
      <c r="B114" s="1">
        <v>107</v>
      </c>
      <c r="C114" s="31">
        <v>107</v>
      </c>
      <c r="D114" s="151"/>
      <c r="E114" s="152">
        <f t="shared" si="129"/>
        <v>1</v>
      </c>
      <c r="F114" s="153">
        <f t="shared" si="130"/>
        <v>57</v>
      </c>
      <c r="G114" s="154">
        <f t="shared" si="131"/>
        <v>5</v>
      </c>
      <c r="I114" s="3">
        <f t="shared" si="113"/>
        <v>0</v>
      </c>
      <c r="J114" s="3">
        <f t="shared" si="114"/>
        <v>0</v>
      </c>
      <c r="K114" s="3">
        <f t="shared" si="152"/>
        <v>0</v>
      </c>
      <c r="N114" s="144" t="str">
        <f t="shared" si="132"/>
        <v/>
      </c>
      <c r="O114" s="143"/>
      <c r="P114" s="98" t="str">
        <f t="shared" si="133"/>
        <v/>
      </c>
      <c r="Q114" s="3">
        <f t="shared" si="153"/>
        <v>7025</v>
      </c>
      <c r="R114" s="3">
        <f t="shared" si="141"/>
        <v>7025</v>
      </c>
      <c r="S114" s="96" t="str">
        <f t="shared" si="154"/>
        <v/>
      </c>
      <c r="T114" s="97" t="str">
        <f t="shared" si="155"/>
        <v/>
      </c>
      <c r="U114" s="98" t="str">
        <f t="shared" si="156"/>
        <v/>
      </c>
      <c r="W114" s="89" t="str">
        <f t="shared" si="160"/>
        <v xml:space="preserve"> </v>
      </c>
      <c r="X114" s="3" t="str">
        <f t="shared" si="161"/>
        <v xml:space="preserve"> </v>
      </c>
      <c r="Y114" s="3" t="str">
        <f t="shared" si="162"/>
        <v xml:space="preserve"> </v>
      </c>
      <c r="Z114" s="3" t="str">
        <f t="shared" si="163"/>
        <v xml:space="preserve"> </v>
      </c>
      <c r="AA114" s="3" t="str">
        <f t="shared" si="164"/>
        <v>m.t</v>
      </c>
      <c r="AB114" s="3" t="str">
        <f t="shared" si="165"/>
        <v xml:space="preserve"> </v>
      </c>
      <c r="AC114" s="90" t="str">
        <f t="shared" si="166"/>
        <v xml:space="preserve"> </v>
      </c>
      <c r="AM114" s="89" t="str">
        <f t="shared" si="115"/>
        <v/>
      </c>
      <c r="AN114" s="89" t="str">
        <f t="shared" si="116"/>
        <v/>
      </c>
      <c r="AO114" s="3" t="str">
        <f t="shared" si="117"/>
        <v/>
      </c>
      <c r="AP114" s="3" t="str">
        <f t="shared" si="118"/>
        <v/>
      </c>
      <c r="AQ114" s="1" t="str">
        <f t="shared" si="119"/>
        <v/>
      </c>
      <c r="AR114" s="1" t="str">
        <f t="shared" si="120"/>
        <v/>
      </c>
      <c r="AS114" s="7" t="str">
        <f t="shared" si="121"/>
        <v/>
      </c>
      <c r="AT114" s="91">
        <f t="shared" si="122"/>
        <v>37.409252669039148</v>
      </c>
      <c r="AV114" s="160" t="str">
        <f t="shared" si="150"/>
        <v xml:space="preserve"> </v>
      </c>
      <c r="AW114" s="138" t="str">
        <f t="shared" si="142"/>
        <v xml:space="preserve"> </v>
      </c>
      <c r="AX114" s="138" t="str">
        <f t="shared" si="143"/>
        <v xml:space="preserve"> </v>
      </c>
      <c r="AY114" s="138" t="str">
        <f t="shared" si="144"/>
        <v xml:space="preserve"> </v>
      </c>
      <c r="AZ114" s="138" t="str">
        <f t="shared" si="145"/>
        <v xml:space="preserve"> </v>
      </c>
      <c r="BA114" s="138" t="str">
        <f t="shared" si="146"/>
        <v xml:space="preserve"> </v>
      </c>
      <c r="BB114" s="138" t="str">
        <f t="shared" si="147"/>
        <v xml:space="preserve"> </v>
      </c>
      <c r="BC114" s="138" t="str">
        <f t="shared" si="148"/>
        <v xml:space="preserve"> </v>
      </c>
      <c r="BD114" s="138" t="str">
        <f t="shared" si="151"/>
        <v xml:space="preserve"> </v>
      </c>
      <c r="BE114" s="161" t="str">
        <f t="shared" si="149"/>
        <v xml:space="preserve"> </v>
      </c>
      <c r="BF114" s="129"/>
      <c r="BG114" s="123" t="s">
        <v>120</v>
      </c>
      <c r="BH114" s="124" t="s">
        <v>120</v>
      </c>
      <c r="BI114" s="124" t="s">
        <v>120</v>
      </c>
      <c r="BJ114" s="124" t="s">
        <v>120</v>
      </c>
      <c r="BK114" s="124" t="s">
        <v>120</v>
      </c>
      <c r="BL114" s="124" t="s">
        <v>120</v>
      </c>
      <c r="BM114" s="124" t="s">
        <v>120</v>
      </c>
      <c r="BN114" s="124" t="s">
        <v>120</v>
      </c>
      <c r="BO114" s="124" t="s">
        <v>120</v>
      </c>
      <c r="BP114" s="124" t="s">
        <v>120</v>
      </c>
      <c r="BQ114" s="125"/>
      <c r="BR114" s="124" t="s">
        <v>122</v>
      </c>
      <c r="BS114" s="124" t="s">
        <v>122</v>
      </c>
      <c r="BT114" s="124" t="s">
        <v>122</v>
      </c>
      <c r="BU114" s="124" t="s">
        <v>122</v>
      </c>
      <c r="BV114" s="124" t="s">
        <v>122</v>
      </c>
      <c r="BW114" s="124" t="s">
        <v>122</v>
      </c>
      <c r="BX114" s="124" t="s">
        <v>122</v>
      </c>
      <c r="BY114" s="124" t="s">
        <v>122</v>
      </c>
      <c r="BZ114" s="124" t="s">
        <v>122</v>
      </c>
      <c r="CA114" s="124" t="s">
        <v>122</v>
      </c>
      <c r="CC114" s="124" t="s">
        <v>121</v>
      </c>
      <c r="CD114" s="124" t="s">
        <v>121</v>
      </c>
      <c r="CE114" s="124" t="s">
        <v>121</v>
      </c>
      <c r="CF114" s="124" t="s">
        <v>121</v>
      </c>
      <c r="CG114" s="124" t="s">
        <v>121</v>
      </c>
      <c r="CH114" s="124" t="s">
        <v>121</v>
      </c>
      <c r="CI114" s="124" t="s">
        <v>121</v>
      </c>
      <c r="CJ114" s="124" t="s">
        <v>121</v>
      </c>
      <c r="CK114" s="124" t="s">
        <v>121</v>
      </c>
      <c r="CL114" s="124" t="s">
        <v>121</v>
      </c>
      <c r="CN114" s="126" t="str">
        <f>IF(COUNTIF(Emargement!$M$8:$M$207,CY114),CY114," ")</f>
        <v xml:space="preserve"> </v>
      </c>
      <c r="CO114" s="126" t="str">
        <f>IF(COUNTIF(Emargement!$M$8:$M$207,CZ114),CZ114," ")</f>
        <v xml:space="preserve"> </v>
      </c>
      <c r="CP114" s="126" t="str">
        <f>IF(COUNTIF(Emargement!$M$8:$M$207,DA114),DA114," ")</f>
        <v xml:space="preserve"> </v>
      </c>
      <c r="CQ114" s="126" t="str">
        <f>IF(COUNTIF(Emargement!$M$8:$M$207,DB114),DB114," ")</f>
        <v xml:space="preserve"> </v>
      </c>
      <c r="CR114" s="126" t="str">
        <f>IF(COUNTIF(Emargement!$M$8:$M$207,DC114),DC114," ")</f>
        <v xml:space="preserve"> </v>
      </c>
      <c r="CS114" s="126" t="str">
        <f>IF(COUNTIF(Emargement!$M$8:$M$207,DD114),DD114," ")</f>
        <v xml:space="preserve"> </v>
      </c>
      <c r="CT114" s="126" t="str">
        <f>IF(COUNTIF(Emargement!$M$8:$M$207,DE114),DE114," ")</f>
        <v xml:space="preserve"> </v>
      </c>
      <c r="CU114" s="126" t="str">
        <f>IF(COUNTIF(Emargement!$M$8:$M$207,DF114),DF114," ")</f>
        <v xml:space="preserve"> </v>
      </c>
      <c r="CV114" s="126" t="str">
        <f>IF(COUNTIF(Emargement!$M$8:$M$207,DG114),DG114," ")</f>
        <v xml:space="preserve"> </v>
      </c>
      <c r="CW114" s="126" t="str">
        <f>IF(COUNTIF(Emargement!$M$8:$M$207,DH114),DH114," ")</f>
        <v xml:space="preserve"> </v>
      </c>
      <c r="CY114" s="3">
        <v>171</v>
      </c>
      <c r="CZ114" s="3">
        <v>172</v>
      </c>
      <c r="DA114" s="3">
        <v>173</v>
      </c>
      <c r="DB114" s="3">
        <v>174</v>
      </c>
      <c r="DC114" s="3">
        <v>175</v>
      </c>
      <c r="DD114" s="3">
        <v>176</v>
      </c>
      <c r="DE114" s="3">
        <v>177</v>
      </c>
      <c r="DF114" s="3">
        <v>178</v>
      </c>
      <c r="DG114" s="3">
        <v>179</v>
      </c>
      <c r="DH114" s="3">
        <v>180</v>
      </c>
      <c r="DJ114" s="226" t="s">
        <v>121</v>
      </c>
      <c r="DK114" s="137" t="s">
        <v>132</v>
      </c>
      <c r="DM114" s="145"/>
      <c r="DN114" s="146"/>
      <c r="DO114" s="145"/>
      <c r="DP114" s="146"/>
      <c r="DQ114" s="145"/>
      <c r="DR114" s="58"/>
      <c r="DS114" s="58"/>
      <c r="DT114" s="145"/>
      <c r="DU114" s="3">
        <v>2</v>
      </c>
      <c r="DX114" s="79"/>
      <c r="DY114" s="82"/>
      <c r="DZ114" s="80"/>
      <c r="EA114" s="82"/>
      <c r="EB114" s="81"/>
      <c r="EC114" s="81"/>
      <c r="ED114" s="83"/>
      <c r="EE114" s="80"/>
      <c r="EG114" s="84"/>
      <c r="EH114" s="3">
        <v>3</v>
      </c>
      <c r="EJ114" s="3" t="e">
        <f t="shared" si="157"/>
        <v>#N/A</v>
      </c>
      <c r="EK114" s="3">
        <f t="shared" si="123"/>
        <v>0</v>
      </c>
      <c r="EL114" s="84" t="str">
        <f t="shared" si="124"/>
        <v/>
      </c>
      <c r="EM114" s="89" t="e">
        <f t="shared" si="158"/>
        <v>#N/A</v>
      </c>
      <c r="EN114" s="3">
        <f t="shared" si="125"/>
        <v>0</v>
      </c>
      <c r="EO114" s="84" t="str">
        <f t="shared" si="126"/>
        <v/>
      </c>
      <c r="EP114" s="89" t="e">
        <f t="shared" si="159"/>
        <v>#N/A</v>
      </c>
      <c r="EQ114" s="3">
        <f t="shared" si="127"/>
        <v>0</v>
      </c>
      <c r="ER114" s="84" t="str">
        <f t="shared" si="128"/>
        <v/>
      </c>
    </row>
    <row r="115" spans="1:148" ht="15.75" x14ac:dyDescent="0.25">
      <c r="A115" s="1">
        <f t="shared" si="112"/>
        <v>108</v>
      </c>
      <c r="B115" s="1">
        <v>108</v>
      </c>
      <c r="C115" s="31">
        <v>108</v>
      </c>
      <c r="D115" s="151"/>
      <c r="E115" s="152">
        <f t="shared" si="129"/>
        <v>1</v>
      </c>
      <c r="F115" s="153">
        <f t="shared" si="130"/>
        <v>57</v>
      </c>
      <c r="G115" s="154">
        <f t="shared" si="131"/>
        <v>5</v>
      </c>
      <c r="I115" s="3">
        <f t="shared" si="113"/>
        <v>0</v>
      </c>
      <c r="J115" s="3">
        <f t="shared" si="114"/>
        <v>0</v>
      </c>
      <c r="K115" s="3">
        <f t="shared" si="152"/>
        <v>0</v>
      </c>
      <c r="N115" s="144" t="str">
        <f t="shared" si="132"/>
        <v/>
      </c>
      <c r="O115" s="143"/>
      <c r="P115" s="98" t="str">
        <f t="shared" si="133"/>
        <v/>
      </c>
      <c r="Q115" s="3">
        <f t="shared" si="153"/>
        <v>7025</v>
      </c>
      <c r="R115" s="3">
        <f t="shared" si="141"/>
        <v>7025</v>
      </c>
      <c r="S115" s="96" t="str">
        <f t="shared" si="154"/>
        <v/>
      </c>
      <c r="T115" s="97" t="str">
        <f t="shared" si="155"/>
        <v/>
      </c>
      <c r="U115" s="98" t="str">
        <f t="shared" si="156"/>
        <v/>
      </c>
      <c r="W115" s="89" t="str">
        <f t="shared" si="160"/>
        <v xml:space="preserve"> </v>
      </c>
      <c r="X115" s="3" t="str">
        <f t="shared" si="161"/>
        <v xml:space="preserve"> </v>
      </c>
      <c r="Y115" s="3" t="str">
        <f t="shared" si="162"/>
        <v xml:space="preserve"> </v>
      </c>
      <c r="Z115" s="3" t="str">
        <f t="shared" si="163"/>
        <v xml:space="preserve"> </v>
      </c>
      <c r="AA115" s="3" t="str">
        <f t="shared" si="164"/>
        <v>m.t</v>
      </c>
      <c r="AB115" s="3" t="str">
        <f t="shared" si="165"/>
        <v xml:space="preserve"> </v>
      </c>
      <c r="AC115" s="90" t="str">
        <f t="shared" si="166"/>
        <v xml:space="preserve"> </v>
      </c>
      <c r="AM115" s="89" t="str">
        <f t="shared" si="115"/>
        <v/>
      </c>
      <c r="AN115" s="89" t="str">
        <f t="shared" si="116"/>
        <v/>
      </c>
      <c r="AO115" s="3" t="str">
        <f t="shared" si="117"/>
        <v/>
      </c>
      <c r="AP115" s="3" t="str">
        <f t="shared" si="118"/>
        <v/>
      </c>
      <c r="AQ115" s="1" t="str">
        <f t="shared" si="119"/>
        <v/>
      </c>
      <c r="AR115" s="1" t="str">
        <f t="shared" si="120"/>
        <v/>
      </c>
      <c r="AS115" s="7" t="str">
        <f t="shared" si="121"/>
        <v/>
      </c>
      <c r="AT115" s="91">
        <f t="shared" si="122"/>
        <v>37.409252669039148</v>
      </c>
      <c r="AV115" s="160" t="str">
        <f t="shared" si="150"/>
        <v xml:space="preserve"> </v>
      </c>
      <c r="AW115" s="138" t="str">
        <f t="shared" si="142"/>
        <v xml:space="preserve"> </v>
      </c>
      <c r="AX115" s="138" t="str">
        <f t="shared" si="143"/>
        <v xml:space="preserve"> </v>
      </c>
      <c r="AY115" s="138" t="str">
        <f t="shared" si="144"/>
        <v xml:space="preserve"> </v>
      </c>
      <c r="AZ115" s="138" t="str">
        <f t="shared" si="145"/>
        <v xml:space="preserve"> </v>
      </c>
      <c r="BA115" s="138" t="str">
        <f t="shared" si="146"/>
        <v xml:space="preserve"> </v>
      </c>
      <c r="BB115" s="138" t="str">
        <f t="shared" si="147"/>
        <v xml:space="preserve"> </v>
      </c>
      <c r="BC115" s="138" t="str">
        <f t="shared" si="148"/>
        <v xml:space="preserve"> </v>
      </c>
      <c r="BD115" s="138" t="str">
        <f t="shared" si="151"/>
        <v xml:space="preserve"> </v>
      </c>
      <c r="BE115" s="161" t="str">
        <f t="shared" si="149"/>
        <v xml:space="preserve"> </v>
      </c>
      <c r="BF115" s="129"/>
      <c r="BG115" s="123" t="s">
        <v>120</v>
      </c>
      <c r="BH115" s="124" t="s">
        <v>120</v>
      </c>
      <c r="BI115" s="124" t="s">
        <v>120</v>
      </c>
      <c r="BJ115" s="124" t="s">
        <v>120</v>
      </c>
      <c r="BK115" s="124" t="s">
        <v>120</v>
      </c>
      <c r="BL115" s="124" t="s">
        <v>120</v>
      </c>
      <c r="BM115" s="124" t="s">
        <v>120</v>
      </c>
      <c r="BN115" s="124" t="s">
        <v>120</v>
      </c>
      <c r="BO115" s="124" t="s">
        <v>120</v>
      </c>
      <c r="BP115" s="124" t="s">
        <v>120</v>
      </c>
      <c r="BQ115" s="125"/>
      <c r="BR115" s="124" t="s">
        <v>122</v>
      </c>
      <c r="BS115" s="124" t="s">
        <v>122</v>
      </c>
      <c r="BT115" s="124" t="s">
        <v>122</v>
      </c>
      <c r="BU115" s="124" t="s">
        <v>122</v>
      </c>
      <c r="BV115" s="124" t="s">
        <v>122</v>
      </c>
      <c r="BW115" s="124" t="s">
        <v>122</v>
      </c>
      <c r="BX115" s="124" t="s">
        <v>122</v>
      </c>
      <c r="BY115" s="124" t="s">
        <v>122</v>
      </c>
      <c r="BZ115" s="124" t="s">
        <v>122</v>
      </c>
      <c r="CA115" s="124" t="s">
        <v>122</v>
      </c>
      <c r="CC115" s="124" t="s">
        <v>121</v>
      </c>
      <c r="CD115" s="124" t="s">
        <v>121</v>
      </c>
      <c r="CE115" s="124" t="s">
        <v>121</v>
      </c>
      <c r="CF115" s="124" t="s">
        <v>121</v>
      </c>
      <c r="CG115" s="124" t="s">
        <v>121</v>
      </c>
      <c r="CH115" s="124" t="s">
        <v>121</v>
      </c>
      <c r="CI115" s="124" t="s">
        <v>121</v>
      </c>
      <c r="CJ115" s="124" t="s">
        <v>121</v>
      </c>
      <c r="CK115" s="124" t="s">
        <v>121</v>
      </c>
      <c r="CL115" s="124" t="s">
        <v>121</v>
      </c>
      <c r="CN115" s="126" t="str">
        <f>IF(COUNTIF(Emargement!$M$8:$M$207,CY115),CY115," ")</f>
        <v xml:space="preserve"> </v>
      </c>
      <c r="CO115" s="126" t="str">
        <f>IF(COUNTIF(Emargement!$M$8:$M$207,CZ115),CZ115," ")</f>
        <v xml:space="preserve"> </v>
      </c>
      <c r="CP115" s="126" t="str">
        <f>IF(COUNTIF(Emargement!$M$8:$M$207,DA115),DA115," ")</f>
        <v xml:space="preserve"> </v>
      </c>
      <c r="CQ115" s="126" t="str">
        <f>IF(COUNTIF(Emargement!$M$8:$M$207,DB115),DB115," ")</f>
        <v xml:space="preserve"> </v>
      </c>
      <c r="CR115" s="126" t="str">
        <f>IF(COUNTIF(Emargement!$M$8:$M$207,DC115),DC115," ")</f>
        <v xml:space="preserve"> </v>
      </c>
      <c r="CS115" s="126" t="str">
        <f>IF(COUNTIF(Emargement!$M$8:$M$207,DD115),DD115," ")</f>
        <v xml:space="preserve"> </v>
      </c>
      <c r="CT115" s="126" t="str">
        <f>IF(COUNTIF(Emargement!$M$8:$M$207,DE115),DE115," ")</f>
        <v xml:space="preserve"> </v>
      </c>
      <c r="CU115" s="126" t="str">
        <f>IF(COUNTIF(Emargement!$M$8:$M$207,DF115),DF115," ")</f>
        <v xml:space="preserve"> </v>
      </c>
      <c r="CV115" s="126" t="str">
        <f>IF(COUNTIF(Emargement!$M$8:$M$207,DG115),DG115," ")</f>
        <v xml:space="preserve"> </v>
      </c>
      <c r="CW115" s="126" t="str">
        <f>IF(COUNTIF(Emargement!$M$8:$M$207,DH115),DH115," ")</f>
        <v xml:space="preserve"> </v>
      </c>
      <c r="CY115" s="3">
        <v>181</v>
      </c>
      <c r="CZ115" s="3">
        <v>182</v>
      </c>
      <c r="DA115" s="3">
        <v>183</v>
      </c>
      <c r="DB115" s="3">
        <v>184</v>
      </c>
      <c r="DC115" s="3">
        <v>185</v>
      </c>
      <c r="DD115" s="3">
        <v>186</v>
      </c>
      <c r="DE115" s="3">
        <v>187</v>
      </c>
      <c r="DF115" s="3">
        <v>188</v>
      </c>
      <c r="DG115" s="3">
        <v>189</v>
      </c>
      <c r="DH115" s="3">
        <v>190</v>
      </c>
      <c r="DJ115" s="227"/>
      <c r="DK115" s="137" t="s">
        <v>134</v>
      </c>
      <c r="DM115" s="145"/>
      <c r="DN115" s="146"/>
      <c r="DO115" s="145"/>
      <c r="DP115" s="146"/>
      <c r="DQ115" s="145"/>
      <c r="DR115" s="58"/>
      <c r="DS115" s="58"/>
      <c r="DT115" s="145"/>
      <c r="DU115" s="3">
        <v>2</v>
      </c>
      <c r="DX115" s="79"/>
      <c r="DY115" s="82"/>
      <c r="DZ115" s="80"/>
      <c r="EA115" s="82"/>
      <c r="EB115" s="81"/>
      <c r="EC115" s="81"/>
      <c r="ED115" s="83"/>
      <c r="EE115" s="80"/>
      <c r="EG115" s="84"/>
      <c r="EH115" s="3">
        <v>3</v>
      </c>
      <c r="EJ115" s="3" t="e">
        <f t="shared" si="157"/>
        <v>#N/A</v>
      </c>
      <c r="EK115" s="3">
        <f t="shared" si="123"/>
        <v>0</v>
      </c>
      <c r="EL115" s="84" t="str">
        <f t="shared" si="124"/>
        <v/>
      </c>
      <c r="EM115" s="89" t="e">
        <f t="shared" si="158"/>
        <v>#N/A</v>
      </c>
      <c r="EN115" s="3">
        <f t="shared" si="125"/>
        <v>0</v>
      </c>
      <c r="EO115" s="84" t="str">
        <f t="shared" si="126"/>
        <v/>
      </c>
      <c r="EP115" s="89" t="e">
        <f t="shared" si="159"/>
        <v>#N/A</v>
      </c>
      <c r="EQ115" s="3">
        <f t="shared" si="127"/>
        <v>0</v>
      </c>
      <c r="ER115" s="84" t="str">
        <f t="shared" si="128"/>
        <v/>
      </c>
    </row>
    <row r="116" spans="1:148" x14ac:dyDescent="0.25">
      <c r="A116" s="1">
        <f t="shared" si="112"/>
        <v>109</v>
      </c>
      <c r="B116" s="1">
        <v>109</v>
      </c>
      <c r="C116" s="31">
        <v>109</v>
      </c>
      <c r="D116" s="151"/>
      <c r="E116" s="152">
        <f t="shared" si="129"/>
        <v>1</v>
      </c>
      <c r="F116" s="153">
        <f t="shared" si="130"/>
        <v>57</v>
      </c>
      <c r="G116" s="154">
        <f t="shared" si="131"/>
        <v>5</v>
      </c>
      <c r="I116" s="3">
        <f t="shared" si="113"/>
        <v>0</v>
      </c>
      <c r="J116" s="3">
        <f t="shared" si="114"/>
        <v>0</v>
      </c>
      <c r="K116" s="3">
        <f t="shared" si="152"/>
        <v>0</v>
      </c>
      <c r="N116" s="144" t="str">
        <f t="shared" si="132"/>
        <v/>
      </c>
      <c r="O116" s="143"/>
      <c r="P116" s="98" t="str">
        <f t="shared" si="133"/>
        <v/>
      </c>
      <c r="Q116" s="3">
        <f t="shared" si="153"/>
        <v>7025</v>
      </c>
      <c r="R116" s="3">
        <f t="shared" si="141"/>
        <v>7025</v>
      </c>
      <c r="S116" s="96" t="str">
        <f t="shared" si="154"/>
        <v/>
      </c>
      <c r="T116" s="97" t="str">
        <f t="shared" si="155"/>
        <v/>
      </c>
      <c r="U116" s="98" t="str">
        <f t="shared" si="156"/>
        <v/>
      </c>
      <c r="W116" s="89" t="str">
        <f t="shared" si="160"/>
        <v xml:space="preserve"> </v>
      </c>
      <c r="X116" s="3" t="str">
        <f t="shared" si="161"/>
        <v xml:space="preserve"> </v>
      </c>
      <c r="Y116" s="3" t="str">
        <f t="shared" si="162"/>
        <v xml:space="preserve"> </v>
      </c>
      <c r="Z116" s="3" t="str">
        <f t="shared" si="163"/>
        <v xml:space="preserve"> </v>
      </c>
      <c r="AA116" s="3" t="str">
        <f t="shared" si="164"/>
        <v>m.t</v>
      </c>
      <c r="AB116" s="3" t="str">
        <f t="shared" si="165"/>
        <v xml:space="preserve"> </v>
      </c>
      <c r="AC116" s="90" t="str">
        <f t="shared" si="166"/>
        <v xml:space="preserve"> </v>
      </c>
      <c r="AM116" s="89" t="str">
        <f t="shared" si="115"/>
        <v/>
      </c>
      <c r="AN116" s="89" t="str">
        <f t="shared" si="116"/>
        <v/>
      </c>
      <c r="AO116" s="3" t="str">
        <f t="shared" si="117"/>
        <v/>
      </c>
      <c r="AP116" s="3" t="str">
        <f t="shared" si="118"/>
        <v/>
      </c>
      <c r="AQ116" s="1" t="str">
        <f t="shared" si="119"/>
        <v/>
      </c>
      <c r="AR116" s="1" t="str">
        <f t="shared" si="120"/>
        <v/>
      </c>
      <c r="AS116" s="7" t="str">
        <f t="shared" si="121"/>
        <v/>
      </c>
      <c r="AT116" s="91">
        <f t="shared" si="122"/>
        <v>37.409252669039148</v>
      </c>
      <c r="AV116" s="162" t="str">
        <f t="shared" si="150"/>
        <v xml:space="preserve"> </v>
      </c>
      <c r="AW116" s="163" t="str">
        <f t="shared" si="142"/>
        <v xml:space="preserve"> </v>
      </c>
      <c r="AX116" s="163" t="str">
        <f t="shared" si="143"/>
        <v xml:space="preserve"> </v>
      </c>
      <c r="AY116" s="163" t="str">
        <f t="shared" si="144"/>
        <v xml:space="preserve"> </v>
      </c>
      <c r="AZ116" s="163" t="str">
        <f t="shared" si="145"/>
        <v xml:space="preserve"> </v>
      </c>
      <c r="BA116" s="163" t="str">
        <f t="shared" si="146"/>
        <v xml:space="preserve"> </v>
      </c>
      <c r="BB116" s="163" t="str">
        <f t="shared" si="147"/>
        <v xml:space="preserve"> </v>
      </c>
      <c r="BC116" s="163" t="str">
        <f t="shared" si="148"/>
        <v xml:space="preserve"> </v>
      </c>
      <c r="BD116" s="163" t="str">
        <f t="shared" si="151"/>
        <v xml:space="preserve"> </v>
      </c>
      <c r="BE116" s="164" t="str">
        <f t="shared" si="149"/>
        <v xml:space="preserve"> </v>
      </c>
      <c r="BG116" s="123" t="s">
        <v>120</v>
      </c>
      <c r="BH116" s="124" t="s">
        <v>120</v>
      </c>
      <c r="BI116" s="124" t="s">
        <v>120</v>
      </c>
      <c r="BJ116" s="124" t="s">
        <v>120</v>
      </c>
      <c r="BK116" s="124" t="s">
        <v>120</v>
      </c>
      <c r="BL116" s="124" t="s">
        <v>120</v>
      </c>
      <c r="BM116" s="124" t="s">
        <v>120</v>
      </c>
      <c r="BN116" s="124" t="s">
        <v>120</v>
      </c>
      <c r="BO116" s="124" t="s">
        <v>120</v>
      </c>
      <c r="BP116" s="124" t="s">
        <v>120</v>
      </c>
      <c r="BQ116" s="125"/>
      <c r="BR116" s="124" t="s">
        <v>122</v>
      </c>
      <c r="BS116" s="124" t="s">
        <v>122</v>
      </c>
      <c r="BT116" s="124" t="s">
        <v>122</v>
      </c>
      <c r="BU116" s="124" t="s">
        <v>122</v>
      </c>
      <c r="BV116" s="124" t="s">
        <v>122</v>
      </c>
      <c r="BW116" s="124" t="s">
        <v>122</v>
      </c>
      <c r="BX116" s="124" t="s">
        <v>122</v>
      </c>
      <c r="BY116" s="124" t="s">
        <v>122</v>
      </c>
      <c r="BZ116" s="124" t="s">
        <v>122</v>
      </c>
      <c r="CA116" s="124" t="s">
        <v>122</v>
      </c>
      <c r="CC116" s="124" t="s">
        <v>121</v>
      </c>
      <c r="CD116" s="124" t="s">
        <v>121</v>
      </c>
      <c r="CE116" s="124" t="s">
        <v>121</v>
      </c>
      <c r="CF116" s="124" t="s">
        <v>121</v>
      </c>
      <c r="CG116" s="124" t="s">
        <v>121</v>
      </c>
      <c r="CH116" s="124" t="s">
        <v>121</v>
      </c>
      <c r="CI116" s="124" t="s">
        <v>121</v>
      </c>
      <c r="CJ116" s="124" t="s">
        <v>121</v>
      </c>
      <c r="CK116" s="124" t="s">
        <v>121</v>
      </c>
      <c r="CL116" s="124" t="s">
        <v>121</v>
      </c>
      <c r="CN116" s="126" t="str">
        <f>IF(COUNTIF(Emargement!$M$8:$M$207,CY116),CY116," ")</f>
        <v xml:space="preserve"> </v>
      </c>
      <c r="CO116" s="126" t="str">
        <f>IF(COUNTIF(Emargement!$M$8:$M$207,CZ116),CZ116," ")</f>
        <v xml:space="preserve"> </v>
      </c>
      <c r="CP116" s="126" t="str">
        <f>IF(COUNTIF(Emargement!$M$8:$M$207,DA116),DA116," ")</f>
        <v xml:space="preserve"> </v>
      </c>
      <c r="CQ116" s="126" t="str">
        <f>IF(COUNTIF(Emargement!$M$8:$M$207,DB116),DB116," ")</f>
        <v xml:space="preserve"> </v>
      </c>
      <c r="CR116" s="126" t="str">
        <f>IF(COUNTIF(Emargement!$M$8:$M$207,DC116),DC116," ")</f>
        <v xml:space="preserve"> </v>
      </c>
      <c r="CS116" s="126" t="str">
        <f>IF(COUNTIF(Emargement!$M$8:$M$207,DD116),DD116," ")</f>
        <v xml:space="preserve"> </v>
      </c>
      <c r="CT116" s="126" t="str">
        <f>IF(COUNTIF(Emargement!$M$8:$M$207,DE116),DE116," ")</f>
        <v xml:space="preserve"> </v>
      </c>
      <c r="CU116" s="126" t="str">
        <f>IF(COUNTIF(Emargement!$M$8:$M$207,DF116),DF116," ")</f>
        <v xml:space="preserve"> </v>
      </c>
      <c r="CV116" s="126" t="str">
        <f>IF(COUNTIF(Emargement!$M$8:$M$207,DG116),DG116," ")</f>
        <v xml:space="preserve"> </v>
      </c>
      <c r="CW116" s="126" t="str">
        <f>IF(COUNTIF(Emargement!$M$8:$M$207,DH116),DH116," ")</f>
        <v xml:space="preserve"> </v>
      </c>
      <c r="CY116" s="3">
        <v>191</v>
      </c>
      <c r="CZ116" s="3">
        <v>192</v>
      </c>
      <c r="DA116" s="3">
        <v>193</v>
      </c>
      <c r="DB116" s="3">
        <v>194</v>
      </c>
      <c r="DC116" s="3">
        <v>195</v>
      </c>
      <c r="DD116" s="3">
        <v>196</v>
      </c>
      <c r="DE116" s="3">
        <v>197</v>
      </c>
      <c r="DF116" s="3">
        <v>198</v>
      </c>
      <c r="DG116" s="3">
        <v>199</v>
      </c>
      <c r="DH116" s="3">
        <v>200</v>
      </c>
      <c r="DM116" s="145"/>
      <c r="DN116" s="146"/>
      <c r="DO116" s="145"/>
      <c r="DP116" s="146"/>
      <c r="DQ116" s="145"/>
      <c r="DR116" s="58"/>
      <c r="DS116" s="58"/>
      <c r="DT116" s="145"/>
      <c r="DU116" s="3">
        <v>2</v>
      </c>
      <c r="DX116" s="79"/>
      <c r="DY116" s="82"/>
      <c r="DZ116" s="80"/>
      <c r="EA116" s="82"/>
      <c r="EB116" s="81"/>
      <c r="EC116" s="81"/>
      <c r="ED116" s="83"/>
      <c r="EE116" s="80"/>
      <c r="EG116" s="84"/>
      <c r="EH116" s="3">
        <v>3</v>
      </c>
      <c r="EJ116" s="3" t="e">
        <f t="shared" si="157"/>
        <v>#N/A</v>
      </c>
      <c r="EK116" s="3">
        <f t="shared" si="123"/>
        <v>0</v>
      </c>
      <c r="EL116" s="84" t="str">
        <f t="shared" si="124"/>
        <v/>
      </c>
      <c r="EM116" s="89" t="e">
        <f t="shared" si="158"/>
        <v>#N/A</v>
      </c>
      <c r="EN116" s="3">
        <f t="shared" si="125"/>
        <v>0</v>
      </c>
      <c r="EO116" s="84" t="str">
        <f t="shared" si="126"/>
        <v/>
      </c>
      <c r="EP116" s="89" t="e">
        <f t="shared" si="159"/>
        <v>#N/A</v>
      </c>
      <c r="EQ116" s="3">
        <f t="shared" si="127"/>
        <v>0</v>
      </c>
      <c r="ER116" s="84" t="str">
        <f t="shared" si="128"/>
        <v/>
      </c>
    </row>
    <row r="117" spans="1:148" x14ac:dyDescent="0.25">
      <c r="A117" s="1">
        <f t="shared" si="112"/>
        <v>110</v>
      </c>
      <c r="B117" s="1">
        <v>110</v>
      </c>
      <c r="C117" s="31">
        <v>110</v>
      </c>
      <c r="D117" s="151"/>
      <c r="E117" s="152">
        <f t="shared" si="129"/>
        <v>1</v>
      </c>
      <c r="F117" s="153">
        <f t="shared" si="130"/>
        <v>57</v>
      </c>
      <c r="G117" s="154">
        <f t="shared" si="131"/>
        <v>5</v>
      </c>
      <c r="I117" s="3">
        <f t="shared" si="113"/>
        <v>0</v>
      </c>
      <c r="J117" s="3">
        <f t="shared" si="114"/>
        <v>0</v>
      </c>
      <c r="K117" s="3">
        <f t="shared" si="152"/>
        <v>0</v>
      </c>
      <c r="N117" s="144" t="str">
        <f t="shared" si="132"/>
        <v/>
      </c>
      <c r="O117" s="143"/>
      <c r="P117" s="98" t="str">
        <f t="shared" si="133"/>
        <v/>
      </c>
      <c r="Q117" s="3">
        <f t="shared" si="153"/>
        <v>7025</v>
      </c>
      <c r="R117" s="3">
        <f t="shared" si="141"/>
        <v>7025</v>
      </c>
      <c r="S117" s="96" t="str">
        <f t="shared" si="154"/>
        <v/>
      </c>
      <c r="T117" s="97" t="str">
        <f t="shared" si="155"/>
        <v/>
      </c>
      <c r="U117" s="98" t="str">
        <f t="shared" si="156"/>
        <v/>
      </c>
      <c r="W117" s="89" t="str">
        <f t="shared" si="160"/>
        <v xml:space="preserve"> </v>
      </c>
      <c r="X117" s="3" t="str">
        <f t="shared" si="161"/>
        <v xml:space="preserve"> </v>
      </c>
      <c r="Y117" s="3" t="str">
        <f t="shared" si="162"/>
        <v xml:space="preserve"> </v>
      </c>
      <c r="Z117" s="3" t="str">
        <f t="shared" si="163"/>
        <v xml:space="preserve"> </v>
      </c>
      <c r="AA117" s="3" t="str">
        <f t="shared" si="164"/>
        <v>m.t</v>
      </c>
      <c r="AB117" s="3" t="str">
        <f t="shared" si="165"/>
        <v xml:space="preserve"> </v>
      </c>
      <c r="AC117" s="90" t="str">
        <f t="shared" si="166"/>
        <v xml:space="preserve"> </v>
      </c>
      <c r="AM117" s="89" t="str">
        <f t="shared" si="115"/>
        <v/>
      </c>
      <c r="AN117" s="89" t="str">
        <f t="shared" si="116"/>
        <v/>
      </c>
      <c r="AO117" s="3" t="str">
        <f t="shared" si="117"/>
        <v/>
      </c>
      <c r="AP117" s="3" t="str">
        <f t="shared" si="118"/>
        <v/>
      </c>
      <c r="AQ117" s="1" t="str">
        <f t="shared" si="119"/>
        <v/>
      </c>
      <c r="AR117" s="1" t="str">
        <f t="shared" si="120"/>
        <v/>
      </c>
      <c r="AS117" s="7" t="str">
        <f t="shared" si="121"/>
        <v/>
      </c>
      <c r="AT117" s="91">
        <f t="shared" si="122"/>
        <v>37.409252669039148</v>
      </c>
      <c r="DM117" s="145"/>
      <c r="DN117" s="146"/>
      <c r="DO117" s="145"/>
      <c r="DP117" s="146"/>
      <c r="DQ117" s="145"/>
      <c r="DR117" s="58"/>
      <c r="DS117" s="58"/>
      <c r="DT117" s="145"/>
      <c r="DU117" s="3">
        <v>2</v>
      </c>
      <c r="DX117" s="79"/>
      <c r="DY117" s="82"/>
      <c r="DZ117" s="80"/>
      <c r="EA117" s="82"/>
      <c r="EB117" s="81"/>
      <c r="EC117" s="81"/>
      <c r="ED117" s="83"/>
      <c r="EE117" s="80"/>
      <c r="EG117" s="84"/>
      <c r="EH117" s="3">
        <v>3</v>
      </c>
      <c r="EJ117" s="3" t="e">
        <f t="shared" si="157"/>
        <v>#N/A</v>
      </c>
      <c r="EK117" s="3">
        <f t="shared" si="123"/>
        <v>0</v>
      </c>
      <c r="EL117" s="84" t="str">
        <f t="shared" si="124"/>
        <v/>
      </c>
      <c r="EM117" s="89" t="e">
        <f t="shared" si="158"/>
        <v>#N/A</v>
      </c>
      <c r="EN117" s="3">
        <f t="shared" si="125"/>
        <v>0</v>
      </c>
      <c r="EO117" s="84" t="str">
        <f t="shared" si="126"/>
        <v/>
      </c>
      <c r="EP117" s="89" t="e">
        <f t="shared" si="159"/>
        <v>#N/A</v>
      </c>
      <c r="EQ117" s="3">
        <f t="shared" si="127"/>
        <v>0</v>
      </c>
      <c r="ER117" s="84" t="str">
        <f t="shared" si="128"/>
        <v/>
      </c>
    </row>
    <row r="118" spans="1:148" x14ac:dyDescent="0.25">
      <c r="A118" s="1">
        <f t="shared" si="112"/>
        <v>111</v>
      </c>
      <c r="B118" s="1">
        <v>111</v>
      </c>
      <c r="C118" s="31">
        <v>111</v>
      </c>
      <c r="D118" s="151"/>
      <c r="E118" s="152">
        <f t="shared" si="129"/>
        <v>1</v>
      </c>
      <c r="F118" s="153">
        <f t="shared" si="130"/>
        <v>57</v>
      </c>
      <c r="G118" s="154">
        <f t="shared" si="131"/>
        <v>5</v>
      </c>
      <c r="I118" s="3">
        <f t="shared" si="113"/>
        <v>0</v>
      </c>
      <c r="J118" s="3">
        <f t="shared" si="114"/>
        <v>0</v>
      </c>
      <c r="K118" s="3">
        <f t="shared" si="152"/>
        <v>0</v>
      </c>
      <c r="N118" s="144" t="str">
        <f t="shared" si="132"/>
        <v/>
      </c>
      <c r="O118" s="143"/>
      <c r="P118" s="98" t="str">
        <f t="shared" si="133"/>
        <v/>
      </c>
      <c r="Q118" s="3">
        <f t="shared" si="153"/>
        <v>7025</v>
      </c>
      <c r="R118" s="3">
        <f t="shared" si="141"/>
        <v>7025</v>
      </c>
      <c r="S118" s="96" t="str">
        <f t="shared" si="154"/>
        <v/>
      </c>
      <c r="T118" s="97" t="str">
        <f t="shared" si="155"/>
        <v/>
      </c>
      <c r="U118" s="98" t="str">
        <f t="shared" si="156"/>
        <v/>
      </c>
      <c r="W118" s="89" t="str">
        <f t="shared" si="160"/>
        <v xml:space="preserve"> </v>
      </c>
      <c r="X118" s="3" t="str">
        <f t="shared" si="161"/>
        <v xml:space="preserve"> </v>
      </c>
      <c r="Y118" s="3" t="str">
        <f t="shared" si="162"/>
        <v xml:space="preserve"> </v>
      </c>
      <c r="Z118" s="3" t="str">
        <f t="shared" si="163"/>
        <v xml:space="preserve"> </v>
      </c>
      <c r="AA118" s="3" t="str">
        <f t="shared" si="164"/>
        <v>m.t</v>
      </c>
      <c r="AB118" s="3" t="str">
        <f t="shared" si="165"/>
        <v xml:space="preserve"> </v>
      </c>
      <c r="AC118" s="90" t="str">
        <f t="shared" si="166"/>
        <v xml:space="preserve"> </v>
      </c>
      <c r="AM118" s="89" t="str">
        <f t="shared" si="115"/>
        <v/>
      </c>
      <c r="AN118" s="89" t="str">
        <f t="shared" si="116"/>
        <v/>
      </c>
      <c r="AO118" s="3" t="str">
        <f t="shared" si="117"/>
        <v/>
      </c>
      <c r="AP118" s="3" t="str">
        <f t="shared" si="118"/>
        <v/>
      </c>
      <c r="AQ118" s="1" t="str">
        <f t="shared" si="119"/>
        <v/>
      </c>
      <c r="AR118" s="1" t="str">
        <f t="shared" si="120"/>
        <v/>
      </c>
      <c r="AS118" s="7" t="str">
        <f t="shared" si="121"/>
        <v/>
      </c>
      <c r="AT118" s="91">
        <f t="shared" si="122"/>
        <v>37.409252669039148</v>
      </c>
      <c r="DM118" s="145"/>
      <c r="DN118" s="146"/>
      <c r="DO118" s="145"/>
      <c r="DP118" s="146"/>
      <c r="DQ118" s="145"/>
      <c r="DR118" s="58"/>
      <c r="DS118" s="58"/>
      <c r="DT118" s="145"/>
      <c r="DU118" s="3">
        <v>2</v>
      </c>
      <c r="DX118" s="79"/>
      <c r="DY118" s="82"/>
      <c r="DZ118" s="80"/>
      <c r="EA118" s="82"/>
      <c r="EB118" s="81"/>
      <c r="EC118" s="81"/>
      <c r="ED118" s="83"/>
      <c r="EE118" s="80"/>
      <c r="EG118" s="84"/>
      <c r="EH118" s="3">
        <v>3</v>
      </c>
      <c r="EJ118" s="3" t="e">
        <f t="shared" si="157"/>
        <v>#N/A</v>
      </c>
      <c r="EK118" s="3">
        <f t="shared" si="123"/>
        <v>0</v>
      </c>
      <c r="EL118" s="84" t="str">
        <f t="shared" si="124"/>
        <v/>
      </c>
      <c r="EM118" s="89" t="e">
        <f t="shared" si="158"/>
        <v>#N/A</v>
      </c>
      <c r="EN118" s="3">
        <f t="shared" si="125"/>
        <v>0</v>
      </c>
      <c r="EO118" s="84" t="str">
        <f t="shared" si="126"/>
        <v/>
      </c>
      <c r="EP118" s="89" t="e">
        <f t="shared" si="159"/>
        <v>#N/A</v>
      </c>
      <c r="EQ118" s="3">
        <f t="shared" si="127"/>
        <v>0</v>
      </c>
      <c r="ER118" s="84" t="str">
        <f t="shared" si="128"/>
        <v/>
      </c>
    </row>
    <row r="119" spans="1:148" x14ac:dyDescent="0.25">
      <c r="A119" s="1">
        <f t="shared" si="112"/>
        <v>112</v>
      </c>
      <c r="B119" s="1">
        <v>112</v>
      </c>
      <c r="C119" s="31">
        <v>112</v>
      </c>
      <c r="D119" s="151"/>
      <c r="E119" s="152">
        <f t="shared" si="129"/>
        <v>1</v>
      </c>
      <c r="F119" s="153">
        <f t="shared" si="130"/>
        <v>57</v>
      </c>
      <c r="G119" s="154">
        <f t="shared" si="131"/>
        <v>5</v>
      </c>
      <c r="I119" s="3">
        <f t="shared" si="113"/>
        <v>0</v>
      </c>
      <c r="J119" s="3">
        <f t="shared" si="114"/>
        <v>0</v>
      </c>
      <c r="K119" s="3">
        <f t="shared" si="152"/>
        <v>0</v>
      </c>
      <c r="N119" s="144" t="str">
        <f t="shared" si="132"/>
        <v/>
      </c>
      <c r="O119" s="143"/>
      <c r="P119" s="98" t="str">
        <f t="shared" si="133"/>
        <v/>
      </c>
      <c r="Q119" s="3">
        <f t="shared" si="153"/>
        <v>7025</v>
      </c>
      <c r="R119" s="3">
        <f t="shared" si="141"/>
        <v>7025</v>
      </c>
      <c r="S119" s="96" t="str">
        <f t="shared" si="154"/>
        <v/>
      </c>
      <c r="T119" s="97" t="str">
        <f t="shared" si="155"/>
        <v/>
      </c>
      <c r="U119" s="98" t="str">
        <f t="shared" si="156"/>
        <v/>
      </c>
      <c r="W119" s="89" t="str">
        <f t="shared" si="160"/>
        <v xml:space="preserve"> </v>
      </c>
      <c r="X119" s="3" t="str">
        <f t="shared" si="161"/>
        <v xml:space="preserve"> </v>
      </c>
      <c r="Y119" s="3" t="str">
        <f t="shared" si="162"/>
        <v xml:space="preserve"> </v>
      </c>
      <c r="Z119" s="3" t="str">
        <f t="shared" si="163"/>
        <v xml:space="preserve"> </v>
      </c>
      <c r="AA119" s="3" t="str">
        <f t="shared" si="164"/>
        <v>m.t</v>
      </c>
      <c r="AB119" s="3" t="str">
        <f t="shared" si="165"/>
        <v xml:space="preserve"> </v>
      </c>
      <c r="AC119" s="90" t="str">
        <f t="shared" si="166"/>
        <v xml:space="preserve"> </v>
      </c>
      <c r="AM119" s="89" t="str">
        <f t="shared" si="115"/>
        <v/>
      </c>
      <c r="AN119" s="89" t="str">
        <f t="shared" si="116"/>
        <v/>
      </c>
      <c r="AO119" s="3" t="str">
        <f t="shared" si="117"/>
        <v/>
      </c>
      <c r="AP119" s="3" t="str">
        <f t="shared" si="118"/>
        <v/>
      </c>
      <c r="AQ119" s="1" t="str">
        <f t="shared" si="119"/>
        <v/>
      </c>
      <c r="AR119" s="1" t="str">
        <f t="shared" si="120"/>
        <v/>
      </c>
      <c r="AS119" s="7" t="str">
        <f t="shared" si="121"/>
        <v/>
      </c>
      <c r="AT119" s="91">
        <f t="shared" si="122"/>
        <v>37.409252669039148</v>
      </c>
      <c r="DM119" s="145"/>
      <c r="DN119" s="146"/>
      <c r="DO119" s="145"/>
      <c r="DP119" s="146"/>
      <c r="DQ119" s="145"/>
      <c r="DR119" s="58"/>
      <c r="DS119" s="58"/>
      <c r="DT119" s="145"/>
      <c r="DU119" s="3">
        <v>2</v>
      </c>
      <c r="DX119" s="79"/>
      <c r="DY119" s="82"/>
      <c r="DZ119" s="80"/>
      <c r="EA119" s="82"/>
      <c r="EB119" s="81"/>
      <c r="EC119" s="81"/>
      <c r="ED119" s="83"/>
      <c r="EE119" s="80"/>
      <c r="EG119" s="84"/>
      <c r="EH119" s="3">
        <v>3</v>
      </c>
      <c r="EJ119" s="3" t="e">
        <f t="shared" si="157"/>
        <v>#N/A</v>
      </c>
      <c r="EK119" s="3">
        <f t="shared" si="123"/>
        <v>0</v>
      </c>
      <c r="EL119" s="84" t="str">
        <f t="shared" si="124"/>
        <v/>
      </c>
      <c r="EM119" s="89" t="e">
        <f t="shared" si="158"/>
        <v>#N/A</v>
      </c>
      <c r="EN119" s="3">
        <f t="shared" si="125"/>
        <v>0</v>
      </c>
      <c r="EO119" s="84" t="str">
        <f t="shared" si="126"/>
        <v/>
      </c>
      <c r="EP119" s="89" t="e">
        <f t="shared" si="159"/>
        <v>#N/A</v>
      </c>
      <c r="EQ119" s="3">
        <f t="shared" si="127"/>
        <v>0</v>
      </c>
      <c r="ER119" s="84" t="str">
        <f t="shared" si="128"/>
        <v/>
      </c>
    </row>
    <row r="120" spans="1:148" x14ac:dyDescent="0.25">
      <c r="A120" s="1">
        <f t="shared" si="112"/>
        <v>113</v>
      </c>
      <c r="B120" s="1">
        <v>113</v>
      </c>
      <c r="C120" s="31">
        <v>113</v>
      </c>
      <c r="D120" s="151"/>
      <c r="E120" s="152">
        <f t="shared" si="129"/>
        <v>1</v>
      </c>
      <c r="F120" s="153">
        <f t="shared" si="130"/>
        <v>57</v>
      </c>
      <c r="G120" s="154">
        <f t="shared" si="131"/>
        <v>5</v>
      </c>
      <c r="I120" s="3">
        <f t="shared" si="113"/>
        <v>0</v>
      </c>
      <c r="J120" s="3">
        <f t="shared" si="114"/>
        <v>0</v>
      </c>
      <c r="K120" s="3">
        <f t="shared" si="152"/>
        <v>0</v>
      </c>
      <c r="N120" s="144" t="str">
        <f t="shared" si="132"/>
        <v/>
      </c>
      <c r="O120" s="143"/>
      <c r="P120" s="98" t="str">
        <f t="shared" si="133"/>
        <v/>
      </c>
      <c r="Q120" s="3">
        <f t="shared" si="153"/>
        <v>7025</v>
      </c>
      <c r="R120" s="3">
        <f t="shared" si="141"/>
        <v>7025</v>
      </c>
      <c r="S120" s="96" t="str">
        <f t="shared" si="154"/>
        <v/>
      </c>
      <c r="T120" s="97" t="str">
        <f t="shared" si="155"/>
        <v/>
      </c>
      <c r="U120" s="98" t="str">
        <f t="shared" si="156"/>
        <v/>
      </c>
      <c r="W120" s="89" t="str">
        <f t="shared" si="160"/>
        <v xml:space="preserve"> </v>
      </c>
      <c r="X120" s="3" t="str">
        <f t="shared" si="161"/>
        <v xml:space="preserve"> </v>
      </c>
      <c r="Y120" s="3" t="str">
        <f t="shared" si="162"/>
        <v xml:space="preserve"> </v>
      </c>
      <c r="Z120" s="3" t="str">
        <f t="shared" si="163"/>
        <v xml:space="preserve"> </v>
      </c>
      <c r="AA120" s="3" t="str">
        <f t="shared" si="164"/>
        <v>m.t</v>
      </c>
      <c r="AB120" s="3" t="str">
        <f t="shared" si="165"/>
        <v xml:space="preserve"> </v>
      </c>
      <c r="AC120" s="90" t="str">
        <f t="shared" si="166"/>
        <v xml:space="preserve"> </v>
      </c>
      <c r="AM120" s="89" t="str">
        <f t="shared" si="115"/>
        <v/>
      </c>
      <c r="AN120" s="89" t="str">
        <f t="shared" si="116"/>
        <v/>
      </c>
      <c r="AO120" s="3" t="str">
        <f t="shared" si="117"/>
        <v/>
      </c>
      <c r="AP120" s="3" t="str">
        <f t="shared" si="118"/>
        <v/>
      </c>
      <c r="AQ120" s="1" t="str">
        <f t="shared" si="119"/>
        <v/>
      </c>
      <c r="AR120" s="1" t="str">
        <f t="shared" si="120"/>
        <v/>
      </c>
      <c r="AS120" s="7" t="str">
        <f t="shared" si="121"/>
        <v/>
      </c>
      <c r="AT120" s="91">
        <f t="shared" si="122"/>
        <v>37.409252669039148</v>
      </c>
      <c r="DM120" s="145"/>
      <c r="DN120" s="146"/>
      <c r="DO120" s="145"/>
      <c r="DP120" s="146"/>
      <c r="DQ120" s="145"/>
      <c r="DR120" s="58"/>
      <c r="DS120" s="58"/>
      <c r="DT120" s="145"/>
      <c r="DU120" s="3">
        <v>2</v>
      </c>
      <c r="DX120" s="79"/>
      <c r="DY120" s="82"/>
      <c r="DZ120" s="80"/>
      <c r="EA120" s="82"/>
      <c r="EB120" s="81"/>
      <c r="EC120" s="81"/>
      <c r="ED120" s="83"/>
      <c r="EE120" s="80"/>
      <c r="EG120" s="84"/>
      <c r="EH120" s="3">
        <v>3</v>
      </c>
      <c r="EJ120" s="3" t="e">
        <f t="shared" si="157"/>
        <v>#N/A</v>
      </c>
      <c r="EK120" s="3">
        <f t="shared" si="123"/>
        <v>0</v>
      </c>
      <c r="EL120" s="84" t="str">
        <f t="shared" si="124"/>
        <v/>
      </c>
      <c r="EM120" s="89" t="e">
        <f t="shared" si="158"/>
        <v>#N/A</v>
      </c>
      <c r="EN120" s="3">
        <f t="shared" si="125"/>
        <v>0</v>
      </c>
      <c r="EO120" s="84" t="str">
        <f t="shared" si="126"/>
        <v/>
      </c>
      <c r="EP120" s="89" t="e">
        <f t="shared" si="159"/>
        <v>#N/A</v>
      </c>
      <c r="EQ120" s="3">
        <f t="shared" si="127"/>
        <v>0</v>
      </c>
      <c r="ER120" s="84" t="str">
        <f t="shared" si="128"/>
        <v/>
      </c>
    </row>
    <row r="121" spans="1:148" x14ac:dyDescent="0.25">
      <c r="A121" s="1">
        <f t="shared" si="112"/>
        <v>114</v>
      </c>
      <c r="B121" s="1">
        <v>114</v>
      </c>
      <c r="C121" s="31">
        <v>114</v>
      </c>
      <c r="D121" s="151"/>
      <c r="E121" s="152">
        <f t="shared" si="129"/>
        <v>1</v>
      </c>
      <c r="F121" s="153">
        <f t="shared" si="130"/>
        <v>57</v>
      </c>
      <c r="G121" s="154">
        <f t="shared" si="131"/>
        <v>5</v>
      </c>
      <c r="I121" s="3">
        <f t="shared" si="113"/>
        <v>0</v>
      </c>
      <c r="J121" s="3">
        <f t="shared" si="114"/>
        <v>0</v>
      </c>
      <c r="K121" s="3">
        <f t="shared" si="152"/>
        <v>0</v>
      </c>
      <c r="N121" s="144" t="str">
        <f t="shared" si="132"/>
        <v/>
      </c>
      <c r="O121" s="143"/>
      <c r="P121" s="98" t="str">
        <f t="shared" si="133"/>
        <v/>
      </c>
      <c r="Q121" s="3">
        <f t="shared" si="153"/>
        <v>7025</v>
      </c>
      <c r="R121" s="3">
        <f t="shared" si="141"/>
        <v>7025</v>
      </c>
      <c r="S121" s="96" t="str">
        <f t="shared" si="154"/>
        <v/>
      </c>
      <c r="T121" s="97" t="str">
        <f t="shared" si="155"/>
        <v/>
      </c>
      <c r="U121" s="98" t="str">
        <f t="shared" si="156"/>
        <v/>
      </c>
      <c r="W121" s="89" t="str">
        <f t="shared" si="160"/>
        <v xml:space="preserve"> </v>
      </c>
      <c r="X121" s="3" t="str">
        <f t="shared" si="161"/>
        <v xml:space="preserve"> </v>
      </c>
      <c r="Y121" s="3" t="str">
        <f t="shared" si="162"/>
        <v xml:space="preserve"> </v>
      </c>
      <c r="Z121" s="3" t="str">
        <f t="shared" si="163"/>
        <v xml:space="preserve"> </v>
      </c>
      <c r="AA121" s="3" t="str">
        <f t="shared" si="164"/>
        <v>m.t</v>
      </c>
      <c r="AB121" s="3" t="str">
        <f t="shared" si="165"/>
        <v xml:space="preserve"> </v>
      </c>
      <c r="AC121" s="90" t="str">
        <f t="shared" si="166"/>
        <v xml:space="preserve"> </v>
      </c>
      <c r="AM121" s="89" t="str">
        <f t="shared" si="115"/>
        <v/>
      </c>
      <c r="AN121" s="89" t="str">
        <f t="shared" si="116"/>
        <v/>
      </c>
      <c r="AO121" s="3" t="str">
        <f t="shared" si="117"/>
        <v/>
      </c>
      <c r="AP121" s="3" t="str">
        <f t="shared" si="118"/>
        <v/>
      </c>
      <c r="AQ121" s="1" t="str">
        <f t="shared" si="119"/>
        <v/>
      </c>
      <c r="AR121" s="1" t="str">
        <f t="shared" si="120"/>
        <v/>
      </c>
      <c r="AS121" s="7" t="str">
        <f t="shared" si="121"/>
        <v/>
      </c>
      <c r="AT121" s="91">
        <f t="shared" si="122"/>
        <v>37.409252669039148</v>
      </c>
      <c r="DM121" s="145"/>
      <c r="DN121" s="146"/>
      <c r="DO121" s="145"/>
      <c r="DP121" s="146"/>
      <c r="DQ121" s="145"/>
      <c r="DR121" s="58"/>
      <c r="DS121" s="58"/>
      <c r="DT121" s="145"/>
      <c r="DU121" s="3">
        <v>2</v>
      </c>
      <c r="DX121" s="79"/>
      <c r="DY121" s="82"/>
      <c r="DZ121" s="80"/>
      <c r="EA121" s="82"/>
      <c r="EB121" s="81"/>
      <c r="EC121" s="81"/>
      <c r="ED121" s="83"/>
      <c r="EE121" s="80"/>
      <c r="EG121" s="84"/>
      <c r="EH121" s="3">
        <v>3</v>
      </c>
      <c r="EJ121" s="3" t="e">
        <f t="shared" si="157"/>
        <v>#N/A</v>
      </c>
      <c r="EK121" s="3">
        <f t="shared" si="123"/>
        <v>0</v>
      </c>
      <c r="EL121" s="84" t="str">
        <f t="shared" si="124"/>
        <v/>
      </c>
      <c r="EM121" s="89" t="e">
        <f t="shared" si="158"/>
        <v>#N/A</v>
      </c>
      <c r="EN121" s="3">
        <f t="shared" si="125"/>
        <v>0</v>
      </c>
      <c r="EO121" s="84" t="str">
        <f t="shared" si="126"/>
        <v/>
      </c>
      <c r="EP121" s="89" t="e">
        <f t="shared" si="159"/>
        <v>#N/A</v>
      </c>
      <c r="EQ121" s="3">
        <f t="shared" si="127"/>
        <v>0</v>
      </c>
      <c r="ER121" s="84" t="str">
        <f t="shared" si="128"/>
        <v/>
      </c>
    </row>
    <row r="122" spans="1:148" x14ac:dyDescent="0.25">
      <c r="A122" s="1">
        <f t="shared" si="112"/>
        <v>115</v>
      </c>
      <c r="B122" s="1">
        <v>115</v>
      </c>
      <c r="C122" s="31">
        <v>115</v>
      </c>
      <c r="D122" s="151"/>
      <c r="E122" s="152">
        <f t="shared" si="129"/>
        <v>1</v>
      </c>
      <c r="F122" s="153">
        <f t="shared" si="130"/>
        <v>57</v>
      </c>
      <c r="G122" s="154">
        <f t="shared" si="131"/>
        <v>5</v>
      </c>
      <c r="I122" s="3">
        <f t="shared" si="113"/>
        <v>0</v>
      </c>
      <c r="J122" s="3">
        <f t="shared" si="114"/>
        <v>0</v>
      </c>
      <c r="K122" s="3">
        <f t="shared" si="152"/>
        <v>0</v>
      </c>
      <c r="N122" s="144" t="str">
        <f t="shared" si="132"/>
        <v/>
      </c>
      <c r="O122" s="143"/>
      <c r="P122" s="98" t="str">
        <f t="shared" si="133"/>
        <v/>
      </c>
      <c r="Q122" s="3">
        <f t="shared" si="153"/>
        <v>7025</v>
      </c>
      <c r="R122" s="3">
        <f t="shared" si="141"/>
        <v>7025</v>
      </c>
      <c r="S122" s="96" t="str">
        <f t="shared" si="154"/>
        <v/>
      </c>
      <c r="T122" s="97" t="str">
        <f t="shared" si="155"/>
        <v/>
      </c>
      <c r="U122" s="98" t="str">
        <f t="shared" si="156"/>
        <v/>
      </c>
      <c r="W122" s="89" t="str">
        <f t="shared" si="160"/>
        <v xml:space="preserve"> </v>
      </c>
      <c r="X122" s="3" t="str">
        <f t="shared" si="161"/>
        <v xml:space="preserve"> </v>
      </c>
      <c r="Y122" s="3" t="str">
        <f t="shared" si="162"/>
        <v xml:space="preserve"> </v>
      </c>
      <c r="Z122" s="3" t="str">
        <f t="shared" si="163"/>
        <v xml:space="preserve"> </v>
      </c>
      <c r="AA122" s="3" t="str">
        <f t="shared" si="164"/>
        <v>m.t</v>
      </c>
      <c r="AB122" s="3" t="str">
        <f t="shared" si="165"/>
        <v xml:space="preserve"> </v>
      </c>
      <c r="AC122" s="90" t="str">
        <f t="shared" si="166"/>
        <v xml:space="preserve"> </v>
      </c>
      <c r="AM122" s="89" t="str">
        <f t="shared" si="115"/>
        <v/>
      </c>
      <c r="AN122" s="89" t="str">
        <f t="shared" si="116"/>
        <v/>
      </c>
      <c r="AO122" s="3" t="str">
        <f t="shared" si="117"/>
        <v/>
      </c>
      <c r="AP122" s="3" t="str">
        <f t="shared" si="118"/>
        <v/>
      </c>
      <c r="AQ122" s="1" t="str">
        <f t="shared" si="119"/>
        <v/>
      </c>
      <c r="AR122" s="1" t="str">
        <f t="shared" si="120"/>
        <v/>
      </c>
      <c r="AS122" s="7" t="str">
        <f t="shared" si="121"/>
        <v/>
      </c>
      <c r="AT122" s="91">
        <f t="shared" si="122"/>
        <v>37.409252669039148</v>
      </c>
      <c r="DM122" s="145"/>
      <c r="DN122" s="146"/>
      <c r="DO122" s="145"/>
      <c r="DP122" s="146"/>
      <c r="DQ122" s="145"/>
      <c r="DR122" s="58"/>
      <c r="DS122" s="58"/>
      <c r="DT122" s="145"/>
      <c r="DU122" s="3">
        <v>2</v>
      </c>
      <c r="DX122" s="79"/>
      <c r="DY122" s="82"/>
      <c r="DZ122" s="80"/>
      <c r="EA122" s="82"/>
      <c r="EB122" s="81"/>
      <c r="EC122" s="81"/>
      <c r="ED122" s="83"/>
      <c r="EE122" s="80"/>
      <c r="EG122" s="84"/>
      <c r="EH122" s="3">
        <v>3</v>
      </c>
      <c r="EJ122" s="3" t="e">
        <f t="shared" si="157"/>
        <v>#N/A</v>
      </c>
      <c r="EK122" s="3">
        <f t="shared" si="123"/>
        <v>0</v>
      </c>
      <c r="EL122" s="84" t="str">
        <f t="shared" si="124"/>
        <v/>
      </c>
      <c r="EM122" s="89" t="e">
        <f t="shared" si="158"/>
        <v>#N/A</v>
      </c>
      <c r="EN122" s="3">
        <f t="shared" si="125"/>
        <v>0</v>
      </c>
      <c r="EO122" s="84" t="str">
        <f t="shared" si="126"/>
        <v/>
      </c>
      <c r="EP122" s="89" t="e">
        <f t="shared" si="159"/>
        <v>#N/A</v>
      </c>
      <c r="EQ122" s="3">
        <f t="shared" si="127"/>
        <v>0</v>
      </c>
      <c r="ER122" s="84" t="str">
        <f t="shared" si="128"/>
        <v/>
      </c>
    </row>
    <row r="123" spans="1:148" x14ac:dyDescent="0.25">
      <c r="A123" s="1">
        <f t="shared" si="112"/>
        <v>116</v>
      </c>
      <c r="B123" s="1">
        <v>116</v>
      </c>
      <c r="C123" s="31">
        <v>116</v>
      </c>
      <c r="D123" s="151"/>
      <c r="E123" s="152">
        <f t="shared" si="129"/>
        <v>1</v>
      </c>
      <c r="F123" s="153">
        <f t="shared" si="130"/>
        <v>57</v>
      </c>
      <c r="G123" s="154">
        <f t="shared" si="131"/>
        <v>5</v>
      </c>
      <c r="I123" s="3">
        <f t="shared" si="113"/>
        <v>0</v>
      </c>
      <c r="J123" s="3">
        <f t="shared" si="114"/>
        <v>0</v>
      </c>
      <c r="K123" s="3">
        <f t="shared" si="152"/>
        <v>0</v>
      </c>
      <c r="N123" s="144" t="str">
        <f t="shared" si="132"/>
        <v/>
      </c>
      <c r="O123" s="143"/>
      <c r="P123" s="98" t="str">
        <f t="shared" si="133"/>
        <v/>
      </c>
      <c r="Q123" s="3">
        <f t="shared" si="153"/>
        <v>7025</v>
      </c>
      <c r="R123" s="3">
        <f t="shared" si="141"/>
        <v>7025</v>
      </c>
      <c r="S123" s="96" t="str">
        <f t="shared" si="154"/>
        <v/>
      </c>
      <c r="T123" s="97" t="str">
        <f t="shared" si="155"/>
        <v/>
      </c>
      <c r="U123" s="98" t="str">
        <f t="shared" si="156"/>
        <v/>
      </c>
      <c r="W123" s="89" t="str">
        <f t="shared" si="160"/>
        <v xml:space="preserve"> </v>
      </c>
      <c r="X123" s="3" t="str">
        <f t="shared" si="161"/>
        <v xml:space="preserve"> </v>
      </c>
      <c r="Y123" s="3" t="str">
        <f t="shared" si="162"/>
        <v xml:space="preserve"> </v>
      </c>
      <c r="Z123" s="3" t="str">
        <f t="shared" si="163"/>
        <v xml:space="preserve"> </v>
      </c>
      <c r="AA123" s="3" t="str">
        <f t="shared" si="164"/>
        <v>m.t</v>
      </c>
      <c r="AB123" s="3" t="str">
        <f t="shared" si="165"/>
        <v xml:space="preserve"> </v>
      </c>
      <c r="AC123" s="90" t="str">
        <f t="shared" si="166"/>
        <v xml:space="preserve"> </v>
      </c>
      <c r="AM123" s="89" t="str">
        <f t="shared" si="115"/>
        <v/>
      </c>
      <c r="AN123" s="89" t="str">
        <f t="shared" si="116"/>
        <v/>
      </c>
      <c r="AO123" s="3" t="str">
        <f t="shared" si="117"/>
        <v/>
      </c>
      <c r="AP123" s="3" t="str">
        <f t="shared" si="118"/>
        <v/>
      </c>
      <c r="AQ123" s="1" t="str">
        <f t="shared" si="119"/>
        <v/>
      </c>
      <c r="AR123" s="1" t="str">
        <f t="shared" si="120"/>
        <v/>
      </c>
      <c r="AS123" s="7" t="str">
        <f t="shared" si="121"/>
        <v/>
      </c>
      <c r="AT123" s="91">
        <f t="shared" si="122"/>
        <v>37.409252669039148</v>
      </c>
      <c r="DM123" s="145"/>
      <c r="DN123" s="146"/>
      <c r="DO123" s="145"/>
      <c r="DP123" s="146"/>
      <c r="DQ123" s="145"/>
      <c r="DR123" s="58"/>
      <c r="DS123" s="58"/>
      <c r="DT123" s="145"/>
      <c r="DU123" s="3">
        <v>2</v>
      </c>
      <c r="DX123" s="79"/>
      <c r="DY123" s="82"/>
      <c r="DZ123" s="80"/>
      <c r="EA123" s="82"/>
      <c r="EB123" s="81"/>
      <c r="EC123" s="81"/>
      <c r="ED123" s="83"/>
      <c r="EE123" s="80"/>
      <c r="EG123" s="84"/>
      <c r="EH123" s="3">
        <v>3</v>
      </c>
      <c r="EJ123" s="3" t="e">
        <f t="shared" si="157"/>
        <v>#N/A</v>
      </c>
      <c r="EK123" s="3">
        <f t="shared" si="123"/>
        <v>0</v>
      </c>
      <c r="EL123" s="84" t="str">
        <f t="shared" si="124"/>
        <v/>
      </c>
      <c r="EM123" s="89" t="e">
        <f t="shared" si="158"/>
        <v>#N/A</v>
      </c>
      <c r="EN123" s="3">
        <f t="shared" si="125"/>
        <v>0</v>
      </c>
      <c r="EO123" s="84" t="str">
        <f t="shared" si="126"/>
        <v/>
      </c>
      <c r="EP123" s="89" t="e">
        <f t="shared" si="159"/>
        <v>#N/A</v>
      </c>
      <c r="EQ123" s="3">
        <f t="shared" si="127"/>
        <v>0</v>
      </c>
      <c r="ER123" s="84" t="str">
        <f t="shared" si="128"/>
        <v/>
      </c>
    </row>
    <row r="124" spans="1:148" x14ac:dyDescent="0.25">
      <c r="A124" s="1">
        <f t="shared" si="112"/>
        <v>117</v>
      </c>
      <c r="B124" s="1">
        <v>117</v>
      </c>
      <c r="C124" s="31">
        <v>117</v>
      </c>
      <c r="D124" s="151"/>
      <c r="E124" s="152">
        <f t="shared" si="129"/>
        <v>1</v>
      </c>
      <c r="F124" s="153">
        <f t="shared" si="130"/>
        <v>57</v>
      </c>
      <c r="G124" s="154">
        <f t="shared" si="131"/>
        <v>5</v>
      </c>
      <c r="I124" s="3">
        <f t="shared" si="113"/>
        <v>0</v>
      </c>
      <c r="J124" s="3">
        <f t="shared" si="114"/>
        <v>0</v>
      </c>
      <c r="K124" s="3">
        <f t="shared" si="152"/>
        <v>0</v>
      </c>
      <c r="N124" s="144" t="str">
        <f t="shared" si="132"/>
        <v/>
      </c>
      <c r="O124" s="143"/>
      <c r="P124" s="98" t="str">
        <f t="shared" si="133"/>
        <v/>
      </c>
      <c r="Q124" s="3">
        <f t="shared" si="153"/>
        <v>7025</v>
      </c>
      <c r="R124" s="3">
        <f t="shared" si="141"/>
        <v>7025</v>
      </c>
      <c r="S124" s="96" t="str">
        <f t="shared" si="154"/>
        <v/>
      </c>
      <c r="T124" s="97" t="str">
        <f t="shared" si="155"/>
        <v/>
      </c>
      <c r="U124" s="98" t="str">
        <f t="shared" si="156"/>
        <v/>
      </c>
      <c r="W124" s="89" t="str">
        <f t="shared" si="160"/>
        <v xml:space="preserve"> </v>
      </c>
      <c r="X124" s="3" t="str">
        <f t="shared" si="161"/>
        <v xml:space="preserve"> </v>
      </c>
      <c r="Y124" s="3" t="str">
        <f t="shared" si="162"/>
        <v xml:space="preserve"> </v>
      </c>
      <c r="Z124" s="3" t="str">
        <f t="shared" si="163"/>
        <v xml:space="preserve"> </v>
      </c>
      <c r="AA124" s="3" t="str">
        <f t="shared" si="164"/>
        <v>m.t</v>
      </c>
      <c r="AB124" s="3" t="str">
        <f t="shared" si="165"/>
        <v xml:space="preserve"> </v>
      </c>
      <c r="AC124" s="90" t="str">
        <f t="shared" si="166"/>
        <v xml:space="preserve"> </v>
      </c>
      <c r="AM124" s="89" t="str">
        <f t="shared" si="115"/>
        <v/>
      </c>
      <c r="AN124" s="89" t="str">
        <f t="shared" si="116"/>
        <v/>
      </c>
      <c r="AO124" s="3" t="str">
        <f t="shared" si="117"/>
        <v/>
      </c>
      <c r="AP124" s="3" t="str">
        <f t="shared" si="118"/>
        <v/>
      </c>
      <c r="AQ124" s="1" t="str">
        <f t="shared" si="119"/>
        <v/>
      </c>
      <c r="AR124" s="1" t="str">
        <f t="shared" si="120"/>
        <v/>
      </c>
      <c r="AS124" s="7" t="str">
        <f t="shared" si="121"/>
        <v/>
      </c>
      <c r="AT124" s="91">
        <f t="shared" si="122"/>
        <v>37.409252669039148</v>
      </c>
      <c r="DM124" s="145"/>
      <c r="DN124" s="146"/>
      <c r="DO124" s="145"/>
      <c r="DP124" s="146"/>
      <c r="DQ124" s="145"/>
      <c r="DR124" s="58"/>
      <c r="DS124" s="58"/>
      <c r="DT124" s="145"/>
      <c r="DU124" s="3">
        <v>2</v>
      </c>
      <c r="DX124" s="79"/>
      <c r="DY124" s="82"/>
      <c r="DZ124" s="80"/>
      <c r="EA124" s="82"/>
      <c r="EB124" s="81"/>
      <c r="EC124" s="81"/>
      <c r="ED124" s="83"/>
      <c r="EE124" s="80"/>
      <c r="EG124" s="84"/>
      <c r="EH124" s="3">
        <v>3</v>
      </c>
      <c r="EJ124" s="3" t="e">
        <f t="shared" si="157"/>
        <v>#N/A</v>
      </c>
      <c r="EK124" s="3">
        <f t="shared" si="123"/>
        <v>0</v>
      </c>
      <c r="EL124" s="84" t="str">
        <f t="shared" si="124"/>
        <v/>
      </c>
      <c r="EM124" s="89" t="e">
        <f t="shared" si="158"/>
        <v>#N/A</v>
      </c>
      <c r="EN124" s="3">
        <f t="shared" si="125"/>
        <v>0</v>
      </c>
      <c r="EO124" s="84" t="str">
        <f t="shared" si="126"/>
        <v/>
      </c>
      <c r="EP124" s="89" t="e">
        <f t="shared" si="159"/>
        <v>#N/A</v>
      </c>
      <c r="EQ124" s="3">
        <f t="shared" si="127"/>
        <v>0</v>
      </c>
      <c r="ER124" s="84" t="str">
        <f t="shared" si="128"/>
        <v/>
      </c>
    </row>
    <row r="125" spans="1:148" x14ac:dyDescent="0.25">
      <c r="A125" s="1">
        <f t="shared" si="112"/>
        <v>118</v>
      </c>
      <c r="B125" s="1">
        <v>118</v>
      </c>
      <c r="C125" s="31">
        <v>118</v>
      </c>
      <c r="D125" s="151"/>
      <c r="E125" s="152">
        <f t="shared" si="129"/>
        <v>1</v>
      </c>
      <c r="F125" s="153">
        <f t="shared" si="130"/>
        <v>57</v>
      </c>
      <c r="G125" s="154">
        <f t="shared" si="131"/>
        <v>5</v>
      </c>
      <c r="I125" s="3">
        <f t="shared" si="113"/>
        <v>0</v>
      </c>
      <c r="J125" s="3">
        <f t="shared" si="114"/>
        <v>0</v>
      </c>
      <c r="K125" s="3">
        <f t="shared" si="152"/>
        <v>0</v>
      </c>
      <c r="N125" s="144" t="str">
        <f t="shared" si="132"/>
        <v/>
      </c>
      <c r="O125" s="143"/>
      <c r="P125" s="98" t="str">
        <f t="shared" si="133"/>
        <v/>
      </c>
      <c r="Q125" s="3">
        <f t="shared" si="153"/>
        <v>7025</v>
      </c>
      <c r="R125" s="3">
        <f t="shared" si="141"/>
        <v>7025</v>
      </c>
      <c r="S125" s="96" t="str">
        <f t="shared" si="154"/>
        <v/>
      </c>
      <c r="T125" s="97" t="str">
        <f t="shared" si="155"/>
        <v/>
      </c>
      <c r="U125" s="98" t="str">
        <f t="shared" si="156"/>
        <v/>
      </c>
      <c r="W125" s="89" t="str">
        <f t="shared" si="160"/>
        <v xml:space="preserve"> </v>
      </c>
      <c r="X125" s="3" t="str">
        <f t="shared" si="161"/>
        <v xml:space="preserve"> </v>
      </c>
      <c r="Y125" s="3" t="str">
        <f t="shared" si="162"/>
        <v xml:space="preserve"> </v>
      </c>
      <c r="Z125" s="3" t="str">
        <f t="shared" si="163"/>
        <v xml:space="preserve"> </v>
      </c>
      <c r="AA125" s="3" t="str">
        <f t="shared" si="164"/>
        <v>m.t</v>
      </c>
      <c r="AB125" s="3" t="str">
        <f t="shared" si="165"/>
        <v xml:space="preserve"> </v>
      </c>
      <c r="AC125" s="90" t="str">
        <f t="shared" si="166"/>
        <v xml:space="preserve"> </v>
      </c>
      <c r="AM125" s="89" t="str">
        <f t="shared" si="115"/>
        <v/>
      </c>
      <c r="AN125" s="89" t="str">
        <f t="shared" si="116"/>
        <v/>
      </c>
      <c r="AO125" s="3" t="str">
        <f t="shared" si="117"/>
        <v/>
      </c>
      <c r="AP125" s="3" t="str">
        <f t="shared" si="118"/>
        <v/>
      </c>
      <c r="AQ125" s="1" t="str">
        <f t="shared" si="119"/>
        <v/>
      </c>
      <c r="AR125" s="1" t="str">
        <f t="shared" si="120"/>
        <v/>
      </c>
      <c r="AS125" s="7" t="str">
        <f t="shared" si="121"/>
        <v/>
      </c>
      <c r="AT125" s="91">
        <f t="shared" si="122"/>
        <v>37.409252669039148</v>
      </c>
      <c r="DM125" s="145"/>
      <c r="DN125" s="146"/>
      <c r="DO125" s="145"/>
      <c r="DP125" s="146"/>
      <c r="DQ125" s="145"/>
      <c r="DR125" s="58"/>
      <c r="DS125" s="58"/>
      <c r="DT125" s="145"/>
      <c r="DU125" s="3">
        <v>2</v>
      </c>
      <c r="DX125" s="79"/>
      <c r="DY125" s="82"/>
      <c r="DZ125" s="80"/>
      <c r="EA125" s="82"/>
      <c r="EB125" s="81"/>
      <c r="EC125" s="81"/>
      <c r="ED125" s="83"/>
      <c r="EE125" s="80"/>
      <c r="EG125" s="84"/>
      <c r="EH125" s="3">
        <v>3</v>
      </c>
      <c r="EJ125" s="3" t="e">
        <f t="shared" si="157"/>
        <v>#N/A</v>
      </c>
      <c r="EK125" s="3">
        <f t="shared" si="123"/>
        <v>0</v>
      </c>
      <c r="EL125" s="84" t="str">
        <f t="shared" si="124"/>
        <v/>
      </c>
      <c r="EM125" s="89" t="e">
        <f t="shared" si="158"/>
        <v>#N/A</v>
      </c>
      <c r="EN125" s="3">
        <f t="shared" si="125"/>
        <v>0</v>
      </c>
      <c r="EO125" s="84" t="str">
        <f t="shared" si="126"/>
        <v/>
      </c>
      <c r="EP125" s="89" t="e">
        <f t="shared" si="159"/>
        <v>#N/A</v>
      </c>
      <c r="EQ125" s="3">
        <f t="shared" si="127"/>
        <v>0</v>
      </c>
      <c r="ER125" s="84" t="str">
        <f t="shared" si="128"/>
        <v/>
      </c>
    </row>
    <row r="126" spans="1:148" x14ac:dyDescent="0.25">
      <c r="A126" s="1">
        <f t="shared" si="112"/>
        <v>119</v>
      </c>
      <c r="B126" s="1">
        <v>119</v>
      </c>
      <c r="C126" s="31">
        <v>119</v>
      </c>
      <c r="D126" s="151"/>
      <c r="E126" s="152">
        <f t="shared" si="129"/>
        <v>1</v>
      </c>
      <c r="F126" s="153">
        <f t="shared" si="130"/>
        <v>57</v>
      </c>
      <c r="G126" s="154">
        <f t="shared" si="131"/>
        <v>5</v>
      </c>
      <c r="I126" s="3">
        <f t="shared" si="113"/>
        <v>0</v>
      </c>
      <c r="J126" s="3">
        <f t="shared" si="114"/>
        <v>0</v>
      </c>
      <c r="K126" s="3">
        <f t="shared" si="152"/>
        <v>0</v>
      </c>
      <c r="N126" s="144" t="str">
        <f t="shared" si="132"/>
        <v/>
      </c>
      <c r="O126" s="143"/>
      <c r="P126" s="98" t="str">
        <f t="shared" si="133"/>
        <v/>
      </c>
      <c r="Q126" s="3">
        <f t="shared" si="153"/>
        <v>7025</v>
      </c>
      <c r="R126" s="3">
        <f t="shared" si="141"/>
        <v>7025</v>
      </c>
      <c r="S126" s="96" t="str">
        <f t="shared" si="154"/>
        <v/>
      </c>
      <c r="T126" s="97" t="str">
        <f t="shared" si="155"/>
        <v/>
      </c>
      <c r="U126" s="98" t="str">
        <f t="shared" si="156"/>
        <v/>
      </c>
      <c r="W126" s="89" t="str">
        <f t="shared" si="160"/>
        <v xml:space="preserve"> </v>
      </c>
      <c r="X126" s="3" t="str">
        <f t="shared" si="161"/>
        <v xml:space="preserve"> </v>
      </c>
      <c r="Y126" s="3" t="str">
        <f t="shared" si="162"/>
        <v xml:space="preserve"> </v>
      </c>
      <c r="Z126" s="3" t="str">
        <f t="shared" si="163"/>
        <v xml:space="preserve"> </v>
      </c>
      <c r="AA126" s="3" t="str">
        <f t="shared" si="164"/>
        <v>m.t</v>
      </c>
      <c r="AB126" s="3" t="str">
        <f t="shared" si="165"/>
        <v xml:space="preserve"> </v>
      </c>
      <c r="AC126" s="90" t="str">
        <f t="shared" si="166"/>
        <v xml:space="preserve"> </v>
      </c>
      <c r="AM126" s="89" t="str">
        <f t="shared" si="115"/>
        <v/>
      </c>
      <c r="AN126" s="89" t="str">
        <f t="shared" si="116"/>
        <v/>
      </c>
      <c r="AO126" s="3" t="str">
        <f t="shared" si="117"/>
        <v/>
      </c>
      <c r="AP126" s="3" t="str">
        <f t="shared" si="118"/>
        <v/>
      </c>
      <c r="AQ126" s="1" t="str">
        <f t="shared" si="119"/>
        <v/>
      </c>
      <c r="AR126" s="1" t="str">
        <f t="shared" si="120"/>
        <v/>
      </c>
      <c r="AS126" s="7" t="str">
        <f t="shared" si="121"/>
        <v/>
      </c>
      <c r="AT126" s="91">
        <f t="shared" si="122"/>
        <v>37.409252669039148</v>
      </c>
      <c r="DM126" s="145"/>
      <c r="DN126" s="146"/>
      <c r="DO126" s="145"/>
      <c r="DP126" s="146"/>
      <c r="DQ126" s="145"/>
      <c r="DR126" s="58"/>
      <c r="DS126" s="58"/>
      <c r="DT126" s="145"/>
      <c r="DU126" s="3">
        <v>2</v>
      </c>
      <c r="DX126" s="79"/>
      <c r="DY126" s="82"/>
      <c r="DZ126" s="80"/>
      <c r="EA126" s="82"/>
      <c r="EB126" s="81"/>
      <c r="EC126" s="81"/>
      <c r="ED126" s="83"/>
      <c r="EE126" s="80"/>
      <c r="EG126" s="84"/>
      <c r="EH126" s="3">
        <v>3</v>
      </c>
      <c r="EJ126" s="3" t="e">
        <f t="shared" si="157"/>
        <v>#N/A</v>
      </c>
      <c r="EK126" s="3">
        <f t="shared" si="123"/>
        <v>0</v>
      </c>
      <c r="EL126" s="84" t="str">
        <f t="shared" si="124"/>
        <v/>
      </c>
      <c r="EM126" s="89" t="e">
        <f t="shared" si="158"/>
        <v>#N/A</v>
      </c>
      <c r="EN126" s="3">
        <f t="shared" si="125"/>
        <v>0</v>
      </c>
      <c r="EO126" s="84" t="str">
        <f t="shared" si="126"/>
        <v/>
      </c>
      <c r="EP126" s="89" t="e">
        <f t="shared" si="159"/>
        <v>#N/A</v>
      </c>
      <c r="EQ126" s="3">
        <f t="shared" si="127"/>
        <v>0</v>
      </c>
      <c r="ER126" s="84" t="str">
        <f t="shared" si="128"/>
        <v/>
      </c>
    </row>
    <row r="127" spans="1:148" ht="15.75" x14ac:dyDescent="0.25">
      <c r="A127" s="1">
        <f t="shared" si="112"/>
        <v>120</v>
      </c>
      <c r="B127" s="1">
        <v>120</v>
      </c>
      <c r="C127" s="31">
        <v>120</v>
      </c>
      <c r="D127" s="151"/>
      <c r="E127" s="152">
        <f t="shared" si="129"/>
        <v>1</v>
      </c>
      <c r="F127" s="153">
        <f t="shared" si="130"/>
        <v>57</v>
      </c>
      <c r="G127" s="154">
        <f t="shared" si="131"/>
        <v>5</v>
      </c>
      <c r="I127" s="3">
        <f t="shared" si="113"/>
        <v>0</v>
      </c>
      <c r="J127" s="3">
        <f t="shared" si="114"/>
        <v>0</v>
      </c>
      <c r="K127" s="3">
        <f t="shared" si="152"/>
        <v>0</v>
      </c>
      <c r="N127" s="144" t="str">
        <f t="shared" si="132"/>
        <v/>
      </c>
      <c r="O127" s="143"/>
      <c r="P127" s="98" t="str">
        <f t="shared" si="133"/>
        <v/>
      </c>
      <c r="Q127" s="3">
        <f t="shared" si="153"/>
        <v>7025</v>
      </c>
      <c r="R127" s="3">
        <f t="shared" si="141"/>
        <v>7025</v>
      </c>
      <c r="S127" s="96" t="str">
        <f t="shared" si="154"/>
        <v/>
      </c>
      <c r="T127" s="97" t="str">
        <f t="shared" si="155"/>
        <v/>
      </c>
      <c r="U127" s="98" t="str">
        <f t="shared" si="156"/>
        <v/>
      </c>
      <c r="W127" s="89" t="str">
        <f t="shared" si="160"/>
        <v xml:space="preserve"> </v>
      </c>
      <c r="X127" s="3" t="str">
        <f t="shared" si="161"/>
        <v xml:space="preserve"> </v>
      </c>
      <c r="Y127" s="3" t="str">
        <f t="shared" si="162"/>
        <v xml:space="preserve"> </v>
      </c>
      <c r="Z127" s="3" t="str">
        <f t="shared" si="163"/>
        <v xml:space="preserve"> </v>
      </c>
      <c r="AA127" s="3" t="str">
        <f t="shared" si="164"/>
        <v>m.t</v>
      </c>
      <c r="AB127" s="3" t="str">
        <f t="shared" si="165"/>
        <v xml:space="preserve"> </v>
      </c>
      <c r="AC127" s="90" t="str">
        <f t="shared" si="166"/>
        <v xml:space="preserve"> </v>
      </c>
      <c r="AM127" s="89" t="str">
        <f t="shared" si="115"/>
        <v/>
      </c>
      <c r="AN127" s="89" t="str">
        <f t="shared" si="116"/>
        <v/>
      </c>
      <c r="AO127" s="3" t="str">
        <f t="shared" si="117"/>
        <v/>
      </c>
      <c r="AP127" s="3" t="str">
        <f t="shared" si="118"/>
        <v/>
      </c>
      <c r="AQ127" s="1" t="str">
        <f t="shared" si="119"/>
        <v/>
      </c>
      <c r="AR127" s="1" t="str">
        <f t="shared" si="120"/>
        <v/>
      </c>
      <c r="AS127" s="7" t="str">
        <f t="shared" si="121"/>
        <v/>
      </c>
      <c r="AT127" s="91">
        <f t="shared" si="122"/>
        <v>37.409252669039148</v>
      </c>
      <c r="AV127" s="157">
        <f>IF(COUNTIF(Ndoss,CN127),CN127,IF(COUNTIF(abandon,CN127),"AB",IF(COUNTIF(Npartant,CN127),"NP",IF((CN127=" ")," ","NC"))))</f>
        <v>1</v>
      </c>
      <c r="AW127" s="158">
        <f t="shared" ref="AW127:AW146" si="167">IF(COUNTIF(Ndoss,CO127),CO127,IF(COUNTIF(abandon,CO127),"AB",IF(COUNTIF(Npartant,CO127),"NP",IF((CO127=" ")," ","NC"))))</f>
        <v>2</v>
      </c>
      <c r="AX127" s="158">
        <f t="shared" ref="AX127:AX146" si="168">IF(COUNTIF(Ndoss,CP127),CP127,IF(COUNTIF(abandon,CP127),"AB",IF(COUNTIF(Npartant,CP127),"NP",IF((CP127=" ")," ","NC"))))</f>
        <v>3</v>
      </c>
      <c r="AY127" s="158">
        <f t="shared" ref="AY127:AY146" si="169">IF(COUNTIF(Ndoss,CQ127),CQ127,IF(COUNTIF(abandon,CQ127),"AB",IF(COUNTIF(Npartant,CQ127),"NP",IF((CQ127=" ")," ","NC"))))</f>
        <v>4</v>
      </c>
      <c r="AZ127" s="158">
        <f t="shared" ref="AZ127:AZ146" si="170">IF(COUNTIF(Ndoss,CR127),CR127,IF(COUNTIF(abandon,CR127),"AB",IF(COUNTIF(Npartant,CR127),"NP",IF((CR127=" ")," ","NC"))))</f>
        <v>5</v>
      </c>
      <c r="BA127" s="158">
        <f t="shared" ref="BA127:BA146" si="171">IF(COUNTIF(Ndoss,CS127),CS127,IF(COUNTIF(abandon,CS127),"AB",IF(COUNTIF(Npartant,CS127),"NP",IF((CS127=" ")," ","NC"))))</f>
        <v>6</v>
      </c>
      <c r="BB127" s="158">
        <f t="shared" ref="BB127:BB146" si="172">IF(COUNTIF(Ndoss,CT127),CT127,IF(COUNTIF(abandon,CT127),"AB",IF(COUNTIF(Npartant,CT127),"NP",IF((CT127=" ")," ","NC"))))</f>
        <v>7</v>
      </c>
      <c r="BC127" s="158">
        <f t="shared" ref="BC127:BC146" si="173">IF(COUNTIF(Ndoss,CU127),CU127,IF(COUNTIF(abandon,CU127),"AB",IF(COUNTIF(Npartant,CU127),"NP",IF((CU127=" ")," ","NC"))))</f>
        <v>8</v>
      </c>
      <c r="BD127" s="158" t="str">
        <f>IF(COUNTIF(Ndoss,CV127),CV127,IF(COUNTIF(abandon,CV127),"AB",IF(COUNTIF(Npartant,CV127),"NP",IF((CV127=" ")," ","NC"))))</f>
        <v>NP</v>
      </c>
      <c r="BE127" s="159">
        <f t="shared" ref="BE127:BE146" si="174">IF(COUNTIF(Ndoss,CW127),CW127,IF(COUNTIF(abandon,CW127),"AB",IF(COUNTIF(Npartant,CW127),"NP",IF((CW127=" ")," ","NC"))))</f>
        <v>10</v>
      </c>
      <c r="BF127" s="129"/>
      <c r="BG127" s="123" t="s">
        <v>120</v>
      </c>
      <c r="BH127" s="124" t="s">
        <v>120</v>
      </c>
      <c r="BI127" s="124" t="s">
        <v>120</v>
      </c>
      <c r="BJ127" s="124" t="s">
        <v>120</v>
      </c>
      <c r="BK127" s="124" t="s">
        <v>120</v>
      </c>
      <c r="BL127" s="124" t="s">
        <v>120</v>
      </c>
      <c r="BM127" s="124" t="s">
        <v>120</v>
      </c>
      <c r="BN127" s="124" t="s">
        <v>120</v>
      </c>
      <c r="BO127" s="124" t="s">
        <v>120</v>
      </c>
      <c r="BP127" s="124" t="s">
        <v>120</v>
      </c>
      <c r="BQ127" s="125"/>
      <c r="BR127" s="124" t="s">
        <v>122</v>
      </c>
      <c r="BS127" s="124" t="s">
        <v>122</v>
      </c>
      <c r="BT127" s="124" t="s">
        <v>122</v>
      </c>
      <c r="BU127" s="124" t="s">
        <v>122</v>
      </c>
      <c r="BV127" s="124" t="s">
        <v>122</v>
      </c>
      <c r="BW127" s="124" t="s">
        <v>122</v>
      </c>
      <c r="BX127" s="124" t="s">
        <v>122</v>
      </c>
      <c r="BY127" s="124" t="s">
        <v>122</v>
      </c>
      <c r="BZ127" s="124" t="s">
        <v>122</v>
      </c>
      <c r="CA127" s="124" t="s">
        <v>122</v>
      </c>
      <c r="CC127" s="124" t="s">
        <v>121</v>
      </c>
      <c r="CD127" s="124" t="s">
        <v>121</v>
      </c>
      <c r="CE127" s="124" t="s">
        <v>121</v>
      </c>
      <c r="CF127" s="124" t="s">
        <v>121</v>
      </c>
      <c r="CG127" s="124" t="s">
        <v>121</v>
      </c>
      <c r="CH127" s="124" t="s">
        <v>121</v>
      </c>
      <c r="CI127" s="124" t="s">
        <v>121</v>
      </c>
      <c r="CJ127" s="124" t="s">
        <v>121</v>
      </c>
      <c r="CK127" s="124" t="s">
        <v>121</v>
      </c>
      <c r="CL127" s="124" t="s">
        <v>121</v>
      </c>
      <c r="CN127" s="126">
        <f>IF(COUNTIF(Emargement!$M$8:$M$207,CY127),CY127," ")</f>
        <v>1</v>
      </c>
      <c r="CO127" s="126">
        <f>IF(COUNTIF(Emargement!$M$8:$M$207,CZ127),CZ127," ")</f>
        <v>2</v>
      </c>
      <c r="CP127" s="126">
        <f>IF(COUNTIF(Emargement!$M$8:$M$207,DA127),DA127," ")</f>
        <v>3</v>
      </c>
      <c r="CQ127" s="126">
        <f>IF(COUNTIF(Emargement!$M$8:$M$207,DB127),DB127," ")</f>
        <v>4</v>
      </c>
      <c r="CR127" s="126">
        <f>IF(COUNTIF(Emargement!$M$8:$M$207,DC127),DC127," ")</f>
        <v>5</v>
      </c>
      <c r="CS127" s="126">
        <f>IF(COUNTIF(Emargement!$M$8:$M$207,DD127),DD127," ")</f>
        <v>6</v>
      </c>
      <c r="CT127" s="126">
        <f>IF(COUNTIF(Emargement!$M$8:$M$207,DE127),DE127," ")</f>
        <v>7</v>
      </c>
      <c r="CU127" s="126">
        <f>IF(COUNTIF(Emargement!$M$8:$M$207,DF127),DF127," ")</f>
        <v>8</v>
      </c>
      <c r="CV127" s="126">
        <f>IF(COUNTIF(Emargement!$M$8:$M$207,DG127),DG127," ")</f>
        <v>9</v>
      </c>
      <c r="CW127" s="126">
        <f>IF(COUNTIF(Emargement!$M$8:$M$207,DH127),DH127," ")</f>
        <v>10</v>
      </c>
      <c r="CY127" s="3">
        <v>1</v>
      </c>
      <c r="CZ127" s="3">
        <v>2</v>
      </c>
      <c r="DA127" s="3">
        <v>3</v>
      </c>
      <c r="DB127" s="3">
        <v>4</v>
      </c>
      <c r="DC127" s="3">
        <v>5</v>
      </c>
      <c r="DD127" s="3">
        <v>6</v>
      </c>
      <c r="DE127" s="3">
        <v>7</v>
      </c>
      <c r="DF127" s="3">
        <v>8</v>
      </c>
      <c r="DG127" s="3">
        <v>9</v>
      </c>
      <c r="DH127" s="3">
        <v>10</v>
      </c>
      <c r="DM127" s="145"/>
      <c r="DN127" s="146"/>
      <c r="DO127" s="145"/>
      <c r="DP127" s="146"/>
      <c r="DQ127" s="145"/>
      <c r="DR127" s="58"/>
      <c r="DS127" s="58"/>
      <c r="DT127" s="145"/>
      <c r="DU127" s="3">
        <v>2</v>
      </c>
      <c r="DX127" s="79"/>
      <c r="DY127" s="82"/>
      <c r="DZ127" s="80"/>
      <c r="EA127" s="82"/>
      <c r="EB127" s="81"/>
      <c r="EC127" s="81"/>
      <c r="ED127" s="83"/>
      <c r="EE127" s="80"/>
      <c r="EG127" s="84"/>
      <c r="EH127" s="3">
        <v>3</v>
      </c>
      <c r="EJ127" s="3" t="e">
        <f t="shared" si="157"/>
        <v>#N/A</v>
      </c>
      <c r="EK127" s="3">
        <f t="shared" si="123"/>
        <v>0</v>
      </c>
      <c r="EL127" s="84" t="str">
        <f t="shared" si="124"/>
        <v/>
      </c>
      <c r="EM127" s="89" t="e">
        <f t="shared" si="158"/>
        <v>#N/A</v>
      </c>
      <c r="EN127" s="3">
        <f t="shared" si="125"/>
        <v>0</v>
      </c>
      <c r="EO127" s="84" t="str">
        <f t="shared" si="126"/>
        <v/>
      </c>
      <c r="EP127" s="89" t="e">
        <f t="shared" si="159"/>
        <v>#N/A</v>
      </c>
      <c r="EQ127" s="3">
        <f t="shared" si="127"/>
        <v>0</v>
      </c>
      <c r="ER127" s="84" t="str">
        <f t="shared" si="128"/>
        <v/>
      </c>
    </row>
    <row r="128" spans="1:148" ht="15.75" x14ac:dyDescent="0.25">
      <c r="A128" s="1">
        <f t="shared" si="112"/>
        <v>121</v>
      </c>
      <c r="B128" s="1">
        <v>121</v>
      </c>
      <c r="C128" s="31">
        <v>121</v>
      </c>
      <c r="D128" s="151"/>
      <c r="E128" s="152">
        <f t="shared" si="129"/>
        <v>1</v>
      </c>
      <c r="F128" s="153">
        <f t="shared" si="130"/>
        <v>57</v>
      </c>
      <c r="G128" s="154">
        <f t="shared" si="131"/>
        <v>5</v>
      </c>
      <c r="I128" s="3">
        <f t="shared" si="113"/>
        <v>0</v>
      </c>
      <c r="J128" s="3">
        <f t="shared" si="114"/>
        <v>0</v>
      </c>
      <c r="K128" s="3">
        <f t="shared" si="152"/>
        <v>0</v>
      </c>
      <c r="N128" s="144" t="str">
        <f t="shared" si="132"/>
        <v/>
      </c>
      <c r="O128" s="143"/>
      <c r="P128" s="98" t="str">
        <f t="shared" si="133"/>
        <v/>
      </c>
      <c r="Q128" s="3">
        <f t="shared" si="153"/>
        <v>7025</v>
      </c>
      <c r="R128" s="3">
        <f t="shared" si="141"/>
        <v>7025</v>
      </c>
      <c r="S128" s="96" t="str">
        <f t="shared" si="154"/>
        <v/>
      </c>
      <c r="T128" s="97" t="str">
        <f t="shared" si="155"/>
        <v/>
      </c>
      <c r="U128" s="98" t="str">
        <f t="shared" si="156"/>
        <v/>
      </c>
      <c r="W128" s="89" t="str">
        <f t="shared" si="160"/>
        <v xml:space="preserve"> </v>
      </c>
      <c r="X128" s="3" t="str">
        <f t="shared" si="161"/>
        <v xml:space="preserve"> </v>
      </c>
      <c r="Y128" s="3" t="str">
        <f t="shared" si="162"/>
        <v xml:space="preserve"> </v>
      </c>
      <c r="Z128" s="3" t="str">
        <f t="shared" si="163"/>
        <v xml:space="preserve"> </v>
      </c>
      <c r="AA128" s="3" t="str">
        <f t="shared" si="164"/>
        <v>m.t</v>
      </c>
      <c r="AB128" s="3" t="str">
        <f t="shared" si="165"/>
        <v xml:space="preserve"> </v>
      </c>
      <c r="AC128" s="90" t="str">
        <f t="shared" si="166"/>
        <v xml:space="preserve"> </v>
      </c>
      <c r="AM128" s="89" t="str">
        <f t="shared" si="115"/>
        <v/>
      </c>
      <c r="AN128" s="89" t="str">
        <f t="shared" si="116"/>
        <v/>
      </c>
      <c r="AO128" s="3" t="str">
        <f t="shared" si="117"/>
        <v/>
      </c>
      <c r="AP128" s="3" t="str">
        <f t="shared" si="118"/>
        <v/>
      </c>
      <c r="AQ128" s="1" t="str">
        <f t="shared" si="119"/>
        <v/>
      </c>
      <c r="AR128" s="1" t="str">
        <f t="shared" si="120"/>
        <v/>
      </c>
      <c r="AS128" s="7" t="str">
        <f t="shared" si="121"/>
        <v/>
      </c>
      <c r="AT128" s="91">
        <f t="shared" si="122"/>
        <v>37.409252669039148</v>
      </c>
      <c r="AV128" s="160">
        <f t="shared" ref="AV128:AV146" si="175">IF(COUNTIF(Ndoss,CN128),CN128,IF(COUNTIF(abandon,CN128),"AB",IF(COUNTIF(Npartant,CN128),"NP",IF((CN128=" ")," ","NC"))))</f>
        <v>11</v>
      </c>
      <c r="AW128" s="138">
        <f t="shared" si="167"/>
        <v>12</v>
      </c>
      <c r="AX128" s="138">
        <f t="shared" si="168"/>
        <v>13</v>
      </c>
      <c r="AY128" s="138">
        <f t="shared" si="169"/>
        <v>14</v>
      </c>
      <c r="AZ128" s="138">
        <f t="shared" si="170"/>
        <v>15</v>
      </c>
      <c r="BA128" s="138">
        <f t="shared" si="171"/>
        <v>16</v>
      </c>
      <c r="BB128" s="138">
        <f t="shared" si="172"/>
        <v>17</v>
      </c>
      <c r="BC128" s="138">
        <f t="shared" si="173"/>
        <v>18</v>
      </c>
      <c r="BD128" s="138">
        <f t="shared" ref="BD128:BD146" si="176">IF(COUNTIF(Ndoss,CV128),CV128,IF(COUNTIF(abandon,CV128),"AB",IF(COUNTIF(Npartant,CV128),"NP",IF((CV128=" ")," ","NC"))))</f>
        <v>19</v>
      </c>
      <c r="BE128" s="161">
        <f t="shared" si="174"/>
        <v>20</v>
      </c>
      <c r="BF128" s="129"/>
      <c r="BG128" s="123" t="s">
        <v>120</v>
      </c>
      <c r="BH128" s="124" t="s">
        <v>120</v>
      </c>
      <c r="BI128" s="124" t="s">
        <v>120</v>
      </c>
      <c r="BJ128" s="124" t="s">
        <v>120</v>
      </c>
      <c r="BK128" s="124" t="s">
        <v>120</v>
      </c>
      <c r="BL128" s="124" t="s">
        <v>120</v>
      </c>
      <c r="BM128" s="124" t="s">
        <v>120</v>
      </c>
      <c r="BN128" s="124" t="s">
        <v>120</v>
      </c>
      <c r="BO128" s="124" t="s">
        <v>120</v>
      </c>
      <c r="BP128" s="124" t="s">
        <v>120</v>
      </c>
      <c r="BQ128" s="125"/>
      <c r="BR128" s="124" t="s">
        <v>122</v>
      </c>
      <c r="BS128" s="124" t="s">
        <v>122</v>
      </c>
      <c r="BT128" s="124" t="s">
        <v>122</v>
      </c>
      <c r="BU128" s="124" t="s">
        <v>122</v>
      </c>
      <c r="BV128" s="124" t="s">
        <v>122</v>
      </c>
      <c r="BW128" s="124" t="s">
        <v>122</v>
      </c>
      <c r="BX128" s="124" t="s">
        <v>122</v>
      </c>
      <c r="BY128" s="124" t="s">
        <v>122</v>
      </c>
      <c r="BZ128" s="124" t="s">
        <v>122</v>
      </c>
      <c r="CA128" s="124" t="s">
        <v>122</v>
      </c>
      <c r="CC128" s="124" t="s">
        <v>121</v>
      </c>
      <c r="CD128" s="124" t="s">
        <v>121</v>
      </c>
      <c r="CE128" s="124" t="s">
        <v>121</v>
      </c>
      <c r="CF128" s="124" t="s">
        <v>121</v>
      </c>
      <c r="CG128" s="124" t="s">
        <v>121</v>
      </c>
      <c r="CH128" s="124" t="s">
        <v>121</v>
      </c>
      <c r="CI128" s="124" t="s">
        <v>121</v>
      </c>
      <c r="CJ128" s="124" t="s">
        <v>121</v>
      </c>
      <c r="CK128" s="124" t="s">
        <v>121</v>
      </c>
      <c r="CL128" s="124" t="s">
        <v>121</v>
      </c>
      <c r="CN128" s="126">
        <f>IF(COUNTIF(Emargement!$M$8:$M$207,CY128),CY128," ")</f>
        <v>11</v>
      </c>
      <c r="CO128" s="126">
        <f>IF(COUNTIF(Emargement!$M$8:$M$207,CZ128),CZ128," ")</f>
        <v>12</v>
      </c>
      <c r="CP128" s="126">
        <f>IF(COUNTIF(Emargement!$M$8:$M$207,DA128),DA128," ")</f>
        <v>13</v>
      </c>
      <c r="CQ128" s="126">
        <f>IF(COUNTIF(Emargement!$M$8:$M$207,DB128),DB128," ")</f>
        <v>14</v>
      </c>
      <c r="CR128" s="126">
        <f>IF(COUNTIF(Emargement!$M$8:$M$207,DC128),DC128," ")</f>
        <v>15</v>
      </c>
      <c r="CS128" s="126">
        <f>IF(COUNTIF(Emargement!$M$8:$M$207,DD128),DD128," ")</f>
        <v>16</v>
      </c>
      <c r="CT128" s="126">
        <f>IF(COUNTIF(Emargement!$M$8:$M$207,DE128),DE128," ")</f>
        <v>17</v>
      </c>
      <c r="CU128" s="126">
        <f>IF(COUNTIF(Emargement!$M$8:$M$207,DF128),DF128," ")</f>
        <v>18</v>
      </c>
      <c r="CV128" s="126">
        <f>IF(COUNTIF(Emargement!$M$8:$M$207,DG128),DG128," ")</f>
        <v>19</v>
      </c>
      <c r="CW128" s="126">
        <f>IF(COUNTIF(Emargement!$M$8:$M$207,DH128),DH128," ")</f>
        <v>20</v>
      </c>
      <c r="CY128" s="3">
        <v>11</v>
      </c>
      <c r="CZ128" s="3">
        <v>12</v>
      </c>
      <c r="DA128" s="3">
        <v>13</v>
      </c>
      <c r="DB128" s="3">
        <v>14</v>
      </c>
      <c r="DC128" s="3">
        <v>15</v>
      </c>
      <c r="DD128" s="3">
        <v>16</v>
      </c>
      <c r="DE128" s="3">
        <v>17</v>
      </c>
      <c r="DF128" s="3">
        <v>18</v>
      </c>
      <c r="DG128" s="3">
        <v>19</v>
      </c>
      <c r="DH128" s="3">
        <v>20</v>
      </c>
      <c r="DJ128" s="223" t="s">
        <v>135</v>
      </c>
      <c r="DK128" s="137" t="s">
        <v>133</v>
      </c>
      <c r="DM128" s="145"/>
      <c r="DN128" s="146"/>
      <c r="DO128" s="145"/>
      <c r="DP128" s="146"/>
      <c r="DQ128" s="145"/>
      <c r="DR128" s="58"/>
      <c r="DS128" s="58"/>
      <c r="DT128" s="145"/>
      <c r="DU128" s="3">
        <v>2</v>
      </c>
      <c r="DX128" s="79"/>
      <c r="DY128" s="82"/>
      <c r="DZ128" s="80"/>
      <c r="EA128" s="82"/>
      <c r="EB128" s="81"/>
      <c r="EC128" s="81"/>
      <c r="ED128" s="83"/>
      <c r="EE128" s="80"/>
      <c r="EG128" s="84"/>
      <c r="EH128" s="3">
        <v>3</v>
      </c>
      <c r="EJ128" s="3" t="e">
        <f t="shared" si="157"/>
        <v>#N/A</v>
      </c>
      <c r="EK128" s="3">
        <f t="shared" si="123"/>
        <v>0</v>
      </c>
      <c r="EL128" s="84" t="str">
        <f t="shared" si="124"/>
        <v/>
      </c>
      <c r="EM128" s="89" t="e">
        <f t="shared" si="158"/>
        <v>#N/A</v>
      </c>
      <c r="EN128" s="3">
        <f t="shared" si="125"/>
        <v>0</v>
      </c>
      <c r="EO128" s="84" t="str">
        <f t="shared" si="126"/>
        <v/>
      </c>
      <c r="EP128" s="89" t="e">
        <f t="shared" si="159"/>
        <v>#N/A</v>
      </c>
      <c r="EQ128" s="3">
        <f t="shared" si="127"/>
        <v>0</v>
      </c>
      <c r="ER128" s="84" t="str">
        <f t="shared" si="128"/>
        <v/>
      </c>
    </row>
    <row r="129" spans="1:148" ht="15.75" x14ac:dyDescent="0.25">
      <c r="A129" s="1">
        <f t="shared" si="112"/>
        <v>122</v>
      </c>
      <c r="B129" s="1">
        <v>122</v>
      </c>
      <c r="C129" s="31">
        <v>122</v>
      </c>
      <c r="D129" s="151"/>
      <c r="E129" s="152">
        <f t="shared" si="129"/>
        <v>1</v>
      </c>
      <c r="F129" s="153">
        <f t="shared" si="130"/>
        <v>57</v>
      </c>
      <c r="G129" s="154">
        <f t="shared" si="131"/>
        <v>5</v>
      </c>
      <c r="I129" s="3">
        <f t="shared" si="113"/>
        <v>0</v>
      </c>
      <c r="J129" s="3">
        <f t="shared" si="114"/>
        <v>0</v>
      </c>
      <c r="K129" s="3">
        <f t="shared" si="152"/>
        <v>0</v>
      </c>
      <c r="N129" s="144" t="str">
        <f t="shared" si="132"/>
        <v/>
      </c>
      <c r="O129" s="143"/>
      <c r="P129" s="98" t="str">
        <f t="shared" si="133"/>
        <v/>
      </c>
      <c r="Q129" s="3">
        <f t="shared" si="153"/>
        <v>7025</v>
      </c>
      <c r="R129" s="3">
        <f t="shared" si="141"/>
        <v>7025</v>
      </c>
      <c r="S129" s="96" t="str">
        <f t="shared" si="154"/>
        <v/>
      </c>
      <c r="T129" s="97" t="str">
        <f t="shared" si="155"/>
        <v/>
      </c>
      <c r="U129" s="98" t="str">
        <f t="shared" si="156"/>
        <v/>
      </c>
      <c r="W129" s="89" t="str">
        <f t="shared" si="160"/>
        <v xml:space="preserve"> </v>
      </c>
      <c r="X129" s="3" t="str">
        <f t="shared" si="161"/>
        <v xml:space="preserve"> </v>
      </c>
      <c r="Y129" s="3" t="str">
        <f t="shared" si="162"/>
        <v xml:space="preserve"> </v>
      </c>
      <c r="Z129" s="3" t="str">
        <f t="shared" si="163"/>
        <v xml:space="preserve"> </v>
      </c>
      <c r="AA129" s="3" t="str">
        <f t="shared" si="164"/>
        <v>m.t</v>
      </c>
      <c r="AB129" s="3" t="str">
        <f t="shared" si="165"/>
        <v xml:space="preserve"> </v>
      </c>
      <c r="AC129" s="90" t="str">
        <f t="shared" si="166"/>
        <v xml:space="preserve"> </v>
      </c>
      <c r="AM129" s="89" t="str">
        <f t="shared" si="115"/>
        <v/>
      </c>
      <c r="AN129" s="89" t="str">
        <f t="shared" si="116"/>
        <v/>
      </c>
      <c r="AO129" s="3" t="str">
        <f t="shared" si="117"/>
        <v/>
      </c>
      <c r="AP129" s="3" t="str">
        <f t="shared" si="118"/>
        <v/>
      </c>
      <c r="AQ129" s="1" t="str">
        <f t="shared" si="119"/>
        <v/>
      </c>
      <c r="AR129" s="1" t="str">
        <f t="shared" si="120"/>
        <v/>
      </c>
      <c r="AS129" s="7" t="str">
        <f t="shared" si="121"/>
        <v/>
      </c>
      <c r="AT129" s="91">
        <f t="shared" si="122"/>
        <v>37.409252669039148</v>
      </c>
      <c r="AV129" s="160">
        <f t="shared" si="175"/>
        <v>21</v>
      </c>
      <c r="AW129" s="138">
        <f t="shared" si="167"/>
        <v>22</v>
      </c>
      <c r="AX129" s="138">
        <f t="shared" si="168"/>
        <v>23</v>
      </c>
      <c r="AY129" s="138">
        <f t="shared" si="169"/>
        <v>24</v>
      </c>
      <c r="AZ129" s="138" t="str">
        <f t="shared" si="170"/>
        <v xml:space="preserve"> </v>
      </c>
      <c r="BA129" s="138" t="str">
        <f t="shared" si="171"/>
        <v xml:space="preserve"> </v>
      </c>
      <c r="BB129" s="138" t="str">
        <f t="shared" si="172"/>
        <v>NC</v>
      </c>
      <c r="BC129" s="138" t="str">
        <f t="shared" si="173"/>
        <v xml:space="preserve"> </v>
      </c>
      <c r="BD129" s="138" t="str">
        <f t="shared" si="176"/>
        <v xml:space="preserve"> </v>
      </c>
      <c r="BE129" s="161" t="str">
        <f t="shared" si="174"/>
        <v xml:space="preserve"> </v>
      </c>
      <c r="BF129" s="129"/>
      <c r="BG129" s="123" t="s">
        <v>120</v>
      </c>
      <c r="BH129" s="124" t="s">
        <v>120</v>
      </c>
      <c r="BI129" s="124" t="s">
        <v>120</v>
      </c>
      <c r="BJ129" s="124" t="s">
        <v>120</v>
      </c>
      <c r="BK129" s="124" t="s">
        <v>120</v>
      </c>
      <c r="BL129" s="124" t="s">
        <v>120</v>
      </c>
      <c r="BM129" s="124" t="s">
        <v>120</v>
      </c>
      <c r="BN129" s="124" t="s">
        <v>120</v>
      </c>
      <c r="BO129" s="124" t="s">
        <v>120</v>
      </c>
      <c r="BP129" s="124" t="s">
        <v>120</v>
      </c>
      <c r="BQ129" s="125"/>
      <c r="BR129" s="124" t="s">
        <v>122</v>
      </c>
      <c r="BS129" s="124" t="s">
        <v>122</v>
      </c>
      <c r="BT129" s="124" t="s">
        <v>122</v>
      </c>
      <c r="BU129" s="124" t="s">
        <v>122</v>
      </c>
      <c r="BV129" s="124" t="s">
        <v>122</v>
      </c>
      <c r="BW129" s="124" t="s">
        <v>122</v>
      </c>
      <c r="BX129" s="124" t="s">
        <v>122</v>
      </c>
      <c r="BY129" s="124" t="s">
        <v>122</v>
      </c>
      <c r="BZ129" s="124" t="s">
        <v>122</v>
      </c>
      <c r="CA129" s="124" t="s">
        <v>122</v>
      </c>
      <c r="CC129" s="124" t="s">
        <v>121</v>
      </c>
      <c r="CD129" s="124" t="s">
        <v>121</v>
      </c>
      <c r="CE129" s="124" t="s">
        <v>121</v>
      </c>
      <c r="CF129" s="124" t="s">
        <v>121</v>
      </c>
      <c r="CG129" s="124" t="s">
        <v>121</v>
      </c>
      <c r="CH129" s="124" t="s">
        <v>121</v>
      </c>
      <c r="CI129" s="124" t="s">
        <v>121</v>
      </c>
      <c r="CJ129" s="124" t="s">
        <v>121</v>
      </c>
      <c r="CK129" s="124" t="s">
        <v>121</v>
      </c>
      <c r="CL129" s="124" t="s">
        <v>121</v>
      </c>
      <c r="CN129" s="126">
        <f>IF(COUNTIF(Emargement!$M$8:$M$207,CY129),CY129," ")</f>
        <v>21</v>
      </c>
      <c r="CO129" s="126">
        <f>IF(COUNTIF(Emargement!$M$8:$M$207,CZ129),CZ129," ")</f>
        <v>22</v>
      </c>
      <c r="CP129" s="126">
        <f>IF(COUNTIF(Emargement!$M$8:$M$207,DA129),DA129," ")</f>
        <v>23</v>
      </c>
      <c r="CQ129" s="126">
        <f>IF(COUNTIF(Emargement!$M$8:$M$207,DB129),DB129," ")</f>
        <v>24</v>
      </c>
      <c r="CR129" s="126" t="str">
        <f>IF(COUNTIF(Emargement!$M$8:$M$207,DC129),DC129," ")</f>
        <v xml:space="preserve"> </v>
      </c>
      <c r="CS129" s="126" t="str">
        <f>IF(COUNTIF(Emargement!$M$8:$M$207,DD129),DD129," ")</f>
        <v xml:space="preserve"> </v>
      </c>
      <c r="CT129" s="126">
        <f>IF(COUNTIF(Emargement!$M$8:$M$207,DE129),DE129," ")</f>
        <v>27</v>
      </c>
      <c r="CU129" s="126" t="str">
        <f>IF(COUNTIF(Emargement!$M$8:$M$207,DF129),DF129," ")</f>
        <v xml:space="preserve"> </v>
      </c>
      <c r="CV129" s="126" t="str">
        <f>IF(COUNTIF(Emargement!$M$8:$M$207,DG129),DG129," ")</f>
        <v xml:space="preserve"> </v>
      </c>
      <c r="CW129" s="126" t="str">
        <f>IF(COUNTIF(Emargement!$M$8:$M$207,DH129),DH129," ")</f>
        <v xml:space="preserve"> </v>
      </c>
      <c r="CY129" s="3">
        <v>21</v>
      </c>
      <c r="CZ129" s="3">
        <v>22</v>
      </c>
      <c r="DA129" s="3">
        <v>23</v>
      </c>
      <c r="DB129" s="3">
        <v>24</v>
      </c>
      <c r="DC129" s="3">
        <v>25</v>
      </c>
      <c r="DD129" s="3">
        <v>26</v>
      </c>
      <c r="DE129" s="3">
        <v>27</v>
      </c>
      <c r="DF129" s="3">
        <v>28</v>
      </c>
      <c r="DG129" s="3">
        <v>29</v>
      </c>
      <c r="DH129" s="3">
        <v>30</v>
      </c>
      <c r="DJ129" s="224" t="s">
        <v>120</v>
      </c>
      <c r="DK129" s="137" t="s">
        <v>130</v>
      </c>
      <c r="DM129" s="145"/>
      <c r="DN129" s="146"/>
      <c r="DO129" s="145"/>
      <c r="DP129" s="146"/>
      <c r="DQ129" s="145"/>
      <c r="DR129" s="58"/>
      <c r="DS129" s="58"/>
      <c r="DT129" s="145"/>
      <c r="DU129" s="3">
        <v>2</v>
      </c>
      <c r="DX129" s="79"/>
      <c r="DY129" s="82"/>
      <c r="DZ129" s="80"/>
      <c r="EA129" s="82"/>
      <c r="EB129" s="81"/>
      <c r="EC129" s="81"/>
      <c r="ED129" s="83"/>
      <c r="EE129" s="80"/>
      <c r="EG129" s="84"/>
      <c r="EH129" s="3">
        <v>3</v>
      </c>
      <c r="EJ129" s="3" t="e">
        <f t="shared" si="157"/>
        <v>#N/A</v>
      </c>
      <c r="EK129" s="3">
        <f t="shared" si="123"/>
        <v>0</v>
      </c>
      <c r="EL129" s="84" t="str">
        <f t="shared" si="124"/>
        <v/>
      </c>
      <c r="EM129" s="89" t="e">
        <f t="shared" si="158"/>
        <v>#N/A</v>
      </c>
      <c r="EN129" s="3">
        <f t="shared" si="125"/>
        <v>0</v>
      </c>
      <c r="EO129" s="84" t="str">
        <f t="shared" si="126"/>
        <v/>
      </c>
      <c r="EP129" s="89" t="e">
        <f t="shared" si="159"/>
        <v>#N/A</v>
      </c>
      <c r="EQ129" s="3">
        <f t="shared" si="127"/>
        <v>0</v>
      </c>
      <c r="ER129" s="84" t="str">
        <f t="shared" si="128"/>
        <v/>
      </c>
    </row>
    <row r="130" spans="1:148" ht="15.75" x14ac:dyDescent="0.25">
      <c r="A130" s="1">
        <f t="shared" si="112"/>
        <v>123</v>
      </c>
      <c r="B130" s="1">
        <v>123</v>
      </c>
      <c r="C130" s="31">
        <v>123</v>
      </c>
      <c r="D130" s="151"/>
      <c r="E130" s="152">
        <f t="shared" si="129"/>
        <v>1</v>
      </c>
      <c r="F130" s="153">
        <f t="shared" si="130"/>
        <v>57</v>
      </c>
      <c r="G130" s="154">
        <f t="shared" si="131"/>
        <v>5</v>
      </c>
      <c r="I130" s="3">
        <f t="shared" si="113"/>
        <v>0</v>
      </c>
      <c r="J130" s="3">
        <f t="shared" si="114"/>
        <v>0</v>
      </c>
      <c r="K130" s="3">
        <f t="shared" si="152"/>
        <v>0</v>
      </c>
      <c r="N130" s="144" t="str">
        <f t="shared" si="132"/>
        <v/>
      </c>
      <c r="O130" s="143"/>
      <c r="P130" s="98" t="str">
        <f t="shared" si="133"/>
        <v/>
      </c>
      <c r="Q130" s="3">
        <f t="shared" si="153"/>
        <v>7025</v>
      </c>
      <c r="R130" s="3">
        <f t="shared" si="141"/>
        <v>7025</v>
      </c>
      <c r="S130" s="96" t="str">
        <f t="shared" si="154"/>
        <v/>
      </c>
      <c r="T130" s="97" t="str">
        <f t="shared" si="155"/>
        <v/>
      </c>
      <c r="U130" s="98" t="str">
        <f t="shared" si="156"/>
        <v/>
      </c>
      <c r="W130" s="89" t="str">
        <f t="shared" si="160"/>
        <v xml:space="preserve"> </v>
      </c>
      <c r="X130" s="3" t="str">
        <f t="shared" si="161"/>
        <v xml:space="preserve"> </v>
      </c>
      <c r="Y130" s="3" t="str">
        <f t="shared" si="162"/>
        <v xml:space="preserve"> </v>
      </c>
      <c r="Z130" s="3" t="str">
        <f t="shared" si="163"/>
        <v xml:space="preserve"> </v>
      </c>
      <c r="AA130" s="3" t="str">
        <f t="shared" si="164"/>
        <v>m.t</v>
      </c>
      <c r="AB130" s="3" t="str">
        <f t="shared" si="165"/>
        <v xml:space="preserve"> </v>
      </c>
      <c r="AC130" s="90" t="str">
        <f t="shared" si="166"/>
        <v xml:space="preserve"> </v>
      </c>
      <c r="AM130" s="89" t="str">
        <f t="shared" si="115"/>
        <v/>
      </c>
      <c r="AN130" s="89" t="str">
        <f t="shared" si="116"/>
        <v/>
      </c>
      <c r="AO130" s="3" t="str">
        <f t="shared" si="117"/>
        <v/>
      </c>
      <c r="AP130" s="3" t="str">
        <f t="shared" si="118"/>
        <v/>
      </c>
      <c r="AQ130" s="1" t="str">
        <f t="shared" si="119"/>
        <v/>
      </c>
      <c r="AR130" s="1" t="str">
        <f t="shared" si="120"/>
        <v/>
      </c>
      <c r="AS130" s="7" t="str">
        <f t="shared" si="121"/>
        <v/>
      </c>
      <c r="AT130" s="91">
        <f t="shared" si="122"/>
        <v>37.409252669039148</v>
      </c>
      <c r="AV130" s="160" t="str">
        <f t="shared" si="175"/>
        <v xml:space="preserve"> </v>
      </c>
      <c r="AW130" s="138" t="str">
        <f t="shared" si="167"/>
        <v xml:space="preserve"> </v>
      </c>
      <c r="AX130" s="138" t="str">
        <f t="shared" si="168"/>
        <v xml:space="preserve"> </v>
      </c>
      <c r="AY130" s="138" t="str">
        <f t="shared" si="169"/>
        <v xml:space="preserve"> </v>
      </c>
      <c r="AZ130" s="138" t="str">
        <f t="shared" si="170"/>
        <v xml:space="preserve"> </v>
      </c>
      <c r="BA130" s="138" t="str">
        <f t="shared" si="171"/>
        <v xml:space="preserve"> </v>
      </c>
      <c r="BB130" s="138" t="str">
        <f t="shared" si="172"/>
        <v xml:space="preserve"> </v>
      </c>
      <c r="BC130" s="138" t="str">
        <f t="shared" si="173"/>
        <v xml:space="preserve"> </v>
      </c>
      <c r="BD130" s="138" t="str">
        <f t="shared" si="176"/>
        <v xml:space="preserve"> </v>
      </c>
      <c r="BE130" s="161" t="str">
        <f t="shared" si="174"/>
        <v xml:space="preserve"> </v>
      </c>
      <c r="BF130" s="129"/>
      <c r="BG130" s="123" t="s">
        <v>120</v>
      </c>
      <c r="BH130" s="124" t="s">
        <v>120</v>
      </c>
      <c r="BI130" s="124" t="s">
        <v>120</v>
      </c>
      <c r="BJ130" s="124" t="s">
        <v>120</v>
      </c>
      <c r="BK130" s="124" t="s">
        <v>120</v>
      </c>
      <c r="BL130" s="124" t="s">
        <v>120</v>
      </c>
      <c r="BM130" s="124" t="s">
        <v>120</v>
      </c>
      <c r="BN130" s="124" t="s">
        <v>120</v>
      </c>
      <c r="BO130" s="124" t="s">
        <v>120</v>
      </c>
      <c r="BP130" s="124" t="s">
        <v>120</v>
      </c>
      <c r="BQ130" s="125"/>
      <c r="BR130" s="124" t="s">
        <v>122</v>
      </c>
      <c r="BS130" s="124" t="s">
        <v>122</v>
      </c>
      <c r="BT130" s="124" t="s">
        <v>122</v>
      </c>
      <c r="BU130" s="124" t="s">
        <v>122</v>
      </c>
      <c r="BV130" s="124" t="s">
        <v>122</v>
      </c>
      <c r="BW130" s="124" t="s">
        <v>122</v>
      </c>
      <c r="BX130" s="124" t="s">
        <v>122</v>
      </c>
      <c r="BY130" s="124" t="s">
        <v>122</v>
      </c>
      <c r="BZ130" s="124" t="s">
        <v>122</v>
      </c>
      <c r="CA130" s="124" t="s">
        <v>122</v>
      </c>
      <c r="CC130" s="124" t="s">
        <v>121</v>
      </c>
      <c r="CD130" s="124" t="s">
        <v>121</v>
      </c>
      <c r="CE130" s="124" t="s">
        <v>121</v>
      </c>
      <c r="CF130" s="124" t="s">
        <v>121</v>
      </c>
      <c r="CG130" s="124" t="s">
        <v>121</v>
      </c>
      <c r="CH130" s="124" t="s">
        <v>121</v>
      </c>
      <c r="CI130" s="124" t="s">
        <v>121</v>
      </c>
      <c r="CJ130" s="124" t="s">
        <v>121</v>
      </c>
      <c r="CK130" s="124" t="s">
        <v>121</v>
      </c>
      <c r="CL130" s="124" t="s">
        <v>121</v>
      </c>
      <c r="CN130" s="126" t="str">
        <f>IF(COUNTIF(Emargement!$M$8:$M$207,CY130),CY130," ")</f>
        <v xml:space="preserve"> </v>
      </c>
      <c r="CO130" s="126" t="str">
        <f>IF(COUNTIF(Emargement!$M$8:$M$207,CZ130),CZ130," ")</f>
        <v xml:space="preserve"> </v>
      </c>
      <c r="CP130" s="126" t="str">
        <f>IF(COUNTIF(Emargement!$M$8:$M$207,DA130),DA130," ")</f>
        <v xml:space="preserve"> </v>
      </c>
      <c r="CQ130" s="126" t="str">
        <f>IF(COUNTIF(Emargement!$M$8:$M$207,DB130),DB130," ")</f>
        <v xml:space="preserve"> </v>
      </c>
      <c r="CR130" s="126" t="str">
        <f>IF(COUNTIF(Emargement!$M$8:$M$207,DC130),DC130," ")</f>
        <v xml:space="preserve"> </v>
      </c>
      <c r="CS130" s="126" t="str">
        <f>IF(COUNTIF(Emargement!$M$8:$M$207,DD130),DD130," ")</f>
        <v xml:space="preserve"> </v>
      </c>
      <c r="CT130" s="126" t="str">
        <f>IF(COUNTIF(Emargement!$M$8:$M$207,DE130),DE130," ")</f>
        <v xml:space="preserve"> </v>
      </c>
      <c r="CU130" s="126" t="str">
        <f>IF(COUNTIF(Emargement!$M$8:$M$207,DF130),DF130," ")</f>
        <v xml:space="preserve"> </v>
      </c>
      <c r="CV130" s="126" t="str">
        <f>IF(COUNTIF(Emargement!$M$8:$M$207,DG130),DG130," ")</f>
        <v xml:space="preserve"> </v>
      </c>
      <c r="CW130" s="126" t="str">
        <f>IF(COUNTIF(Emargement!$M$8:$M$207,DH130),DH130," ")</f>
        <v xml:space="preserve"> </v>
      </c>
      <c r="CY130" s="3">
        <v>31</v>
      </c>
      <c r="CZ130" s="3">
        <v>32</v>
      </c>
      <c r="DA130" s="3">
        <v>33</v>
      </c>
      <c r="DB130" s="3">
        <v>34</v>
      </c>
      <c r="DC130" s="3">
        <v>35</v>
      </c>
      <c r="DD130" s="3">
        <v>36</v>
      </c>
      <c r="DE130" s="3">
        <v>37</v>
      </c>
      <c r="DF130" s="3">
        <v>38</v>
      </c>
      <c r="DG130" s="3">
        <v>39</v>
      </c>
      <c r="DH130" s="3">
        <v>40</v>
      </c>
      <c r="DJ130" s="225" t="s">
        <v>124</v>
      </c>
      <c r="DK130" s="137" t="s">
        <v>131</v>
      </c>
      <c r="DM130" s="145"/>
      <c r="DN130" s="146"/>
      <c r="DO130" s="145"/>
      <c r="DP130" s="146"/>
      <c r="DQ130" s="145"/>
      <c r="DR130" s="58"/>
      <c r="DS130" s="58"/>
      <c r="DT130" s="145"/>
      <c r="DU130" s="3">
        <v>2</v>
      </c>
      <c r="DX130" s="79"/>
      <c r="DY130" s="82"/>
      <c r="DZ130" s="80"/>
      <c r="EA130" s="82"/>
      <c r="EB130" s="81"/>
      <c r="EC130" s="81"/>
      <c r="ED130" s="83"/>
      <c r="EE130" s="80"/>
      <c r="EG130" s="84"/>
      <c r="EH130" s="3">
        <v>3</v>
      </c>
      <c r="EJ130" s="3" t="e">
        <f t="shared" si="157"/>
        <v>#N/A</v>
      </c>
      <c r="EK130" s="3">
        <f t="shared" si="123"/>
        <v>0</v>
      </c>
      <c r="EL130" s="84" t="str">
        <f t="shared" si="124"/>
        <v/>
      </c>
      <c r="EM130" s="89" t="e">
        <f t="shared" si="158"/>
        <v>#N/A</v>
      </c>
      <c r="EN130" s="3">
        <f t="shared" si="125"/>
        <v>0</v>
      </c>
      <c r="EO130" s="84" t="str">
        <f t="shared" si="126"/>
        <v/>
      </c>
      <c r="EP130" s="89" t="e">
        <f t="shared" si="159"/>
        <v>#N/A</v>
      </c>
      <c r="EQ130" s="3">
        <f t="shared" si="127"/>
        <v>0</v>
      </c>
      <c r="ER130" s="84" t="str">
        <f t="shared" si="128"/>
        <v/>
      </c>
    </row>
    <row r="131" spans="1:148" ht="15.75" x14ac:dyDescent="0.25">
      <c r="A131" s="1">
        <f t="shared" si="112"/>
        <v>124</v>
      </c>
      <c r="B131" s="1">
        <v>124</v>
      </c>
      <c r="C131" s="31">
        <v>124</v>
      </c>
      <c r="D131" s="151"/>
      <c r="E131" s="152">
        <f t="shared" si="129"/>
        <v>1</v>
      </c>
      <c r="F131" s="153">
        <f t="shared" si="130"/>
        <v>57</v>
      </c>
      <c r="G131" s="154">
        <f t="shared" si="131"/>
        <v>5</v>
      </c>
      <c r="I131" s="3">
        <f t="shared" si="113"/>
        <v>0</v>
      </c>
      <c r="J131" s="3">
        <f t="shared" si="114"/>
        <v>0</v>
      </c>
      <c r="K131" s="3">
        <f t="shared" si="152"/>
        <v>0</v>
      </c>
      <c r="N131" s="144" t="str">
        <f t="shared" si="132"/>
        <v/>
      </c>
      <c r="O131" s="143"/>
      <c r="P131" s="98" t="str">
        <f t="shared" si="133"/>
        <v/>
      </c>
      <c r="Q131" s="3">
        <f t="shared" si="153"/>
        <v>7025</v>
      </c>
      <c r="R131" s="3">
        <f t="shared" si="141"/>
        <v>7025</v>
      </c>
      <c r="S131" s="96" t="str">
        <f t="shared" si="154"/>
        <v/>
      </c>
      <c r="T131" s="97" t="str">
        <f t="shared" si="155"/>
        <v/>
      </c>
      <c r="U131" s="98" t="str">
        <f t="shared" si="156"/>
        <v/>
      </c>
      <c r="W131" s="89" t="str">
        <f t="shared" si="160"/>
        <v xml:space="preserve"> </v>
      </c>
      <c r="X131" s="3" t="str">
        <f t="shared" si="161"/>
        <v xml:space="preserve"> </v>
      </c>
      <c r="Y131" s="3" t="str">
        <f t="shared" si="162"/>
        <v xml:space="preserve"> </v>
      </c>
      <c r="Z131" s="3" t="str">
        <f t="shared" si="163"/>
        <v xml:space="preserve"> </v>
      </c>
      <c r="AA131" s="3" t="str">
        <f t="shared" si="164"/>
        <v>m.t</v>
      </c>
      <c r="AB131" s="3" t="str">
        <f t="shared" si="165"/>
        <v xml:space="preserve"> </v>
      </c>
      <c r="AC131" s="90" t="str">
        <f t="shared" si="166"/>
        <v xml:space="preserve"> </v>
      </c>
      <c r="AM131" s="89" t="str">
        <f t="shared" si="115"/>
        <v/>
      </c>
      <c r="AN131" s="89" t="str">
        <f t="shared" si="116"/>
        <v/>
      </c>
      <c r="AO131" s="3" t="str">
        <f t="shared" si="117"/>
        <v/>
      </c>
      <c r="AP131" s="3" t="str">
        <f t="shared" si="118"/>
        <v/>
      </c>
      <c r="AQ131" s="1" t="str">
        <f t="shared" si="119"/>
        <v/>
      </c>
      <c r="AR131" s="1" t="str">
        <f t="shared" si="120"/>
        <v/>
      </c>
      <c r="AS131" s="7" t="str">
        <f t="shared" si="121"/>
        <v/>
      </c>
      <c r="AT131" s="91">
        <f t="shared" si="122"/>
        <v>37.409252669039148</v>
      </c>
      <c r="AV131" s="160" t="str">
        <f t="shared" si="175"/>
        <v>NC</v>
      </c>
      <c r="AW131" s="138" t="str">
        <f t="shared" si="167"/>
        <v xml:space="preserve"> </v>
      </c>
      <c r="AX131" s="138" t="str">
        <f t="shared" si="168"/>
        <v xml:space="preserve"> </v>
      </c>
      <c r="AY131" s="138" t="str">
        <f t="shared" si="169"/>
        <v xml:space="preserve"> </v>
      </c>
      <c r="AZ131" s="138" t="str">
        <f t="shared" si="170"/>
        <v xml:space="preserve"> </v>
      </c>
      <c r="BA131" s="138" t="str">
        <f t="shared" si="171"/>
        <v xml:space="preserve"> </v>
      </c>
      <c r="BB131" s="138" t="str">
        <f t="shared" si="172"/>
        <v xml:space="preserve"> </v>
      </c>
      <c r="BC131" s="138" t="str">
        <f t="shared" si="173"/>
        <v xml:space="preserve"> </v>
      </c>
      <c r="BD131" s="138" t="str">
        <f t="shared" si="176"/>
        <v xml:space="preserve"> </v>
      </c>
      <c r="BE131" s="161" t="str">
        <f t="shared" si="174"/>
        <v xml:space="preserve"> </v>
      </c>
      <c r="BF131" s="129"/>
      <c r="BG131" s="123" t="s">
        <v>120</v>
      </c>
      <c r="BH131" s="124" t="s">
        <v>120</v>
      </c>
      <c r="BI131" s="124" t="s">
        <v>120</v>
      </c>
      <c r="BJ131" s="124" t="s">
        <v>120</v>
      </c>
      <c r="BK131" s="124" t="s">
        <v>120</v>
      </c>
      <c r="BL131" s="124" t="s">
        <v>120</v>
      </c>
      <c r="BM131" s="124" t="s">
        <v>120</v>
      </c>
      <c r="BN131" s="124" t="s">
        <v>120</v>
      </c>
      <c r="BO131" s="124" t="s">
        <v>120</v>
      </c>
      <c r="BP131" s="124" t="s">
        <v>120</v>
      </c>
      <c r="BQ131" s="125"/>
      <c r="BR131" s="124" t="s">
        <v>122</v>
      </c>
      <c r="BS131" s="124" t="s">
        <v>122</v>
      </c>
      <c r="BT131" s="124" t="s">
        <v>122</v>
      </c>
      <c r="BU131" s="124" t="s">
        <v>122</v>
      </c>
      <c r="BV131" s="124" t="s">
        <v>122</v>
      </c>
      <c r="BW131" s="124" t="s">
        <v>122</v>
      </c>
      <c r="BX131" s="124" t="s">
        <v>122</v>
      </c>
      <c r="BY131" s="124" t="s">
        <v>122</v>
      </c>
      <c r="BZ131" s="124" t="s">
        <v>122</v>
      </c>
      <c r="CA131" s="124" t="s">
        <v>122</v>
      </c>
      <c r="CC131" s="124" t="s">
        <v>121</v>
      </c>
      <c r="CD131" s="124" t="s">
        <v>121</v>
      </c>
      <c r="CE131" s="124" t="s">
        <v>121</v>
      </c>
      <c r="CF131" s="124" t="s">
        <v>121</v>
      </c>
      <c r="CG131" s="124" t="s">
        <v>121</v>
      </c>
      <c r="CH131" s="124" t="s">
        <v>121</v>
      </c>
      <c r="CI131" s="124" t="s">
        <v>121</v>
      </c>
      <c r="CJ131" s="124" t="s">
        <v>121</v>
      </c>
      <c r="CK131" s="124" t="s">
        <v>121</v>
      </c>
      <c r="CL131" s="124" t="s">
        <v>121</v>
      </c>
      <c r="CN131" s="126">
        <f>IF(COUNTIF(Emargement!$M$8:$M$207,CY131),CY131," ")</f>
        <v>41</v>
      </c>
      <c r="CO131" s="126" t="str">
        <f>IF(COUNTIF(Emargement!$M$8:$M$207,CZ131),CZ131," ")</f>
        <v xml:space="preserve"> </v>
      </c>
      <c r="CP131" s="126" t="str">
        <f>IF(COUNTIF(Emargement!$M$8:$M$207,DA131),DA131," ")</f>
        <v xml:space="preserve"> </v>
      </c>
      <c r="CQ131" s="126" t="str">
        <f>IF(COUNTIF(Emargement!$M$8:$M$207,DB131),DB131," ")</f>
        <v xml:space="preserve"> </v>
      </c>
      <c r="CR131" s="126" t="str">
        <f>IF(COUNTIF(Emargement!$M$8:$M$207,DC131),DC131," ")</f>
        <v xml:space="preserve"> </v>
      </c>
      <c r="CS131" s="126" t="str">
        <f>IF(COUNTIF(Emargement!$M$8:$M$207,DD131),DD131," ")</f>
        <v xml:space="preserve"> </v>
      </c>
      <c r="CT131" s="126" t="str">
        <f>IF(COUNTIF(Emargement!$M$8:$M$207,DE131),DE131," ")</f>
        <v xml:space="preserve"> </v>
      </c>
      <c r="CU131" s="126" t="str">
        <f>IF(COUNTIF(Emargement!$M$8:$M$207,DF131),DF131," ")</f>
        <v xml:space="preserve"> </v>
      </c>
      <c r="CV131" s="126" t="str">
        <f>IF(COUNTIF(Emargement!$M$8:$M$207,DG131),DG131," ")</f>
        <v xml:space="preserve"> </v>
      </c>
      <c r="CW131" s="126" t="str">
        <f>IF(COUNTIF(Emargement!$M$8:$M$207,DH131),DH131," ")</f>
        <v xml:space="preserve"> </v>
      </c>
      <c r="CY131" s="3">
        <v>41</v>
      </c>
      <c r="CZ131" s="3">
        <v>42</v>
      </c>
      <c r="DA131" s="3">
        <v>43</v>
      </c>
      <c r="DB131" s="3">
        <v>44</v>
      </c>
      <c r="DC131" s="3">
        <v>45</v>
      </c>
      <c r="DD131" s="3">
        <v>46</v>
      </c>
      <c r="DE131" s="3">
        <v>47</v>
      </c>
      <c r="DF131" s="3">
        <v>48</v>
      </c>
      <c r="DG131" s="3">
        <v>49</v>
      </c>
      <c r="DH131" s="3">
        <v>50</v>
      </c>
      <c r="DJ131" s="226" t="s">
        <v>121</v>
      </c>
      <c r="DK131" s="137" t="s">
        <v>132</v>
      </c>
      <c r="DM131" s="145"/>
      <c r="DN131" s="146"/>
      <c r="DO131" s="145"/>
      <c r="DP131" s="146"/>
      <c r="DQ131" s="145"/>
      <c r="DR131" s="58"/>
      <c r="DS131" s="58"/>
      <c r="DT131" s="145"/>
      <c r="DU131" s="3">
        <v>2</v>
      </c>
      <c r="DX131" s="79"/>
      <c r="DY131" s="82"/>
      <c r="DZ131" s="80"/>
      <c r="EA131" s="82"/>
      <c r="EB131" s="81"/>
      <c r="EC131" s="81"/>
      <c r="ED131" s="83"/>
      <c r="EE131" s="80"/>
      <c r="EG131" s="84"/>
      <c r="EH131" s="3">
        <v>3</v>
      </c>
      <c r="EJ131" s="3" t="e">
        <f t="shared" si="157"/>
        <v>#N/A</v>
      </c>
      <c r="EK131" s="3">
        <f t="shared" si="123"/>
        <v>0</v>
      </c>
      <c r="EL131" s="84" t="str">
        <f t="shared" si="124"/>
        <v/>
      </c>
      <c r="EM131" s="89" t="e">
        <f t="shared" si="158"/>
        <v>#N/A</v>
      </c>
      <c r="EN131" s="3">
        <f t="shared" si="125"/>
        <v>0</v>
      </c>
      <c r="EO131" s="84" t="str">
        <f t="shared" si="126"/>
        <v/>
      </c>
      <c r="EP131" s="89" t="e">
        <f t="shared" si="159"/>
        <v>#N/A</v>
      </c>
      <c r="EQ131" s="3">
        <f t="shared" si="127"/>
        <v>0</v>
      </c>
      <c r="ER131" s="84" t="str">
        <f t="shared" si="128"/>
        <v/>
      </c>
    </row>
    <row r="132" spans="1:148" ht="15.75" x14ac:dyDescent="0.25">
      <c r="A132" s="1">
        <f t="shared" si="112"/>
        <v>125</v>
      </c>
      <c r="B132" s="1">
        <v>125</v>
      </c>
      <c r="C132" s="31">
        <v>125</v>
      </c>
      <c r="D132" s="151"/>
      <c r="E132" s="152">
        <f t="shared" si="129"/>
        <v>1</v>
      </c>
      <c r="F132" s="153">
        <f t="shared" si="130"/>
        <v>57</v>
      </c>
      <c r="G132" s="154">
        <f t="shared" si="131"/>
        <v>5</v>
      </c>
      <c r="I132" s="3">
        <f t="shared" si="113"/>
        <v>0</v>
      </c>
      <c r="J132" s="3">
        <f t="shared" si="114"/>
        <v>0</v>
      </c>
      <c r="K132" s="3">
        <f t="shared" si="152"/>
        <v>0</v>
      </c>
      <c r="N132" s="144" t="str">
        <f t="shared" si="132"/>
        <v/>
      </c>
      <c r="O132" s="143"/>
      <c r="P132" s="98" t="str">
        <f t="shared" si="133"/>
        <v/>
      </c>
      <c r="Q132" s="3">
        <f t="shared" si="153"/>
        <v>7025</v>
      </c>
      <c r="R132" s="3">
        <f t="shared" si="141"/>
        <v>7025</v>
      </c>
      <c r="S132" s="96" t="str">
        <f t="shared" si="154"/>
        <v/>
      </c>
      <c r="T132" s="97" t="str">
        <f t="shared" si="155"/>
        <v/>
      </c>
      <c r="U132" s="98" t="str">
        <f t="shared" si="156"/>
        <v/>
      </c>
      <c r="W132" s="89" t="str">
        <f t="shared" si="160"/>
        <v xml:space="preserve"> </v>
      </c>
      <c r="X132" s="3" t="str">
        <f t="shared" si="161"/>
        <v xml:space="preserve"> </v>
      </c>
      <c r="Y132" s="3" t="str">
        <f t="shared" si="162"/>
        <v xml:space="preserve"> </v>
      </c>
      <c r="Z132" s="3" t="str">
        <f t="shared" si="163"/>
        <v xml:space="preserve"> </v>
      </c>
      <c r="AA132" s="3" t="str">
        <f t="shared" si="164"/>
        <v>m.t</v>
      </c>
      <c r="AB132" s="3" t="str">
        <f t="shared" si="165"/>
        <v xml:space="preserve"> </v>
      </c>
      <c r="AC132" s="90" t="str">
        <f t="shared" si="166"/>
        <v xml:space="preserve"> </v>
      </c>
      <c r="AM132" s="89" t="str">
        <f t="shared" si="115"/>
        <v/>
      </c>
      <c r="AN132" s="89" t="str">
        <f t="shared" si="116"/>
        <v/>
      </c>
      <c r="AO132" s="3" t="str">
        <f t="shared" si="117"/>
        <v/>
      </c>
      <c r="AP132" s="3" t="str">
        <f t="shared" si="118"/>
        <v/>
      </c>
      <c r="AQ132" s="1" t="str">
        <f t="shared" si="119"/>
        <v/>
      </c>
      <c r="AR132" s="1" t="str">
        <f t="shared" si="120"/>
        <v/>
      </c>
      <c r="AS132" s="7" t="str">
        <f t="shared" si="121"/>
        <v/>
      </c>
      <c r="AT132" s="91">
        <f t="shared" si="122"/>
        <v>37.409252669039148</v>
      </c>
      <c r="AV132" s="160" t="str">
        <f t="shared" si="175"/>
        <v xml:space="preserve"> </v>
      </c>
      <c r="AW132" s="138" t="str">
        <f t="shared" si="167"/>
        <v xml:space="preserve"> </v>
      </c>
      <c r="AX132" s="138" t="str">
        <f t="shared" si="168"/>
        <v xml:space="preserve"> </v>
      </c>
      <c r="AY132" s="138" t="str">
        <f t="shared" si="169"/>
        <v xml:space="preserve"> </v>
      </c>
      <c r="AZ132" s="138" t="str">
        <f t="shared" si="170"/>
        <v xml:space="preserve"> </v>
      </c>
      <c r="BA132" s="138" t="str">
        <f t="shared" si="171"/>
        <v xml:space="preserve"> </v>
      </c>
      <c r="BB132" s="138" t="str">
        <f t="shared" si="172"/>
        <v xml:space="preserve"> </v>
      </c>
      <c r="BC132" s="138" t="str">
        <f t="shared" si="173"/>
        <v xml:space="preserve"> </v>
      </c>
      <c r="BD132" s="138" t="str">
        <f t="shared" si="176"/>
        <v xml:space="preserve"> </v>
      </c>
      <c r="BE132" s="161" t="str">
        <f t="shared" si="174"/>
        <v xml:space="preserve"> </v>
      </c>
      <c r="BF132" s="129"/>
      <c r="BG132" s="123" t="s">
        <v>120</v>
      </c>
      <c r="BH132" s="124" t="s">
        <v>120</v>
      </c>
      <c r="BI132" s="124" t="s">
        <v>120</v>
      </c>
      <c r="BJ132" s="124" t="s">
        <v>120</v>
      </c>
      <c r="BK132" s="124" t="s">
        <v>120</v>
      </c>
      <c r="BL132" s="124" t="s">
        <v>120</v>
      </c>
      <c r="BM132" s="124" t="s">
        <v>120</v>
      </c>
      <c r="BN132" s="124" t="s">
        <v>120</v>
      </c>
      <c r="BO132" s="124" t="s">
        <v>120</v>
      </c>
      <c r="BP132" s="124" t="s">
        <v>120</v>
      </c>
      <c r="BQ132" s="125"/>
      <c r="BR132" s="124" t="s">
        <v>122</v>
      </c>
      <c r="BS132" s="124" t="s">
        <v>122</v>
      </c>
      <c r="BT132" s="124" t="s">
        <v>122</v>
      </c>
      <c r="BU132" s="124" t="s">
        <v>122</v>
      </c>
      <c r="BV132" s="124" t="s">
        <v>122</v>
      </c>
      <c r="BW132" s="124" t="s">
        <v>122</v>
      </c>
      <c r="BX132" s="124" t="s">
        <v>122</v>
      </c>
      <c r="BY132" s="124" t="s">
        <v>122</v>
      </c>
      <c r="BZ132" s="124" t="s">
        <v>122</v>
      </c>
      <c r="CA132" s="124" t="s">
        <v>122</v>
      </c>
      <c r="CC132" s="124" t="s">
        <v>121</v>
      </c>
      <c r="CD132" s="124" t="s">
        <v>121</v>
      </c>
      <c r="CE132" s="124" t="s">
        <v>121</v>
      </c>
      <c r="CF132" s="124" t="s">
        <v>121</v>
      </c>
      <c r="CG132" s="124" t="s">
        <v>121</v>
      </c>
      <c r="CH132" s="124" t="s">
        <v>121</v>
      </c>
      <c r="CI132" s="124" t="s">
        <v>121</v>
      </c>
      <c r="CJ132" s="124" t="s">
        <v>121</v>
      </c>
      <c r="CK132" s="124" t="s">
        <v>121</v>
      </c>
      <c r="CL132" s="124" t="s">
        <v>121</v>
      </c>
      <c r="CN132" s="126" t="str">
        <f>IF(COUNTIF(Emargement!$M$8:$M$207,CY132),CY132," ")</f>
        <v xml:space="preserve"> </v>
      </c>
      <c r="CO132" s="126" t="str">
        <f>IF(COUNTIF(Emargement!$M$8:$M$207,CZ132),CZ132," ")</f>
        <v xml:space="preserve"> </v>
      </c>
      <c r="CP132" s="126" t="str">
        <f>IF(COUNTIF(Emargement!$M$8:$M$207,DA132),DA132," ")</f>
        <v xml:space="preserve"> </v>
      </c>
      <c r="CQ132" s="126" t="str">
        <f>IF(COUNTIF(Emargement!$M$8:$M$207,DB132),DB132," ")</f>
        <v xml:space="preserve"> </v>
      </c>
      <c r="CR132" s="126" t="str">
        <f>IF(COUNTIF(Emargement!$M$8:$M$207,DC132),DC132," ")</f>
        <v xml:space="preserve"> </v>
      </c>
      <c r="CS132" s="126" t="str">
        <f>IF(COUNTIF(Emargement!$M$8:$M$207,DD132),DD132," ")</f>
        <v xml:space="preserve"> </v>
      </c>
      <c r="CT132" s="126" t="str">
        <f>IF(COUNTIF(Emargement!$M$8:$M$207,DE132),DE132," ")</f>
        <v xml:space="preserve"> </v>
      </c>
      <c r="CU132" s="126" t="str">
        <f>IF(COUNTIF(Emargement!$M$8:$M$207,DF132),DF132," ")</f>
        <v xml:space="preserve"> </v>
      </c>
      <c r="CV132" s="126" t="str">
        <f>IF(COUNTIF(Emargement!$M$8:$M$207,DG132),DG132," ")</f>
        <v xml:space="preserve"> </v>
      </c>
      <c r="CW132" s="126" t="str">
        <f>IF(COUNTIF(Emargement!$M$8:$M$207,DH132),DH132," ")</f>
        <v xml:space="preserve"> </v>
      </c>
      <c r="CY132" s="3">
        <v>51</v>
      </c>
      <c r="CZ132" s="3">
        <v>52</v>
      </c>
      <c r="DA132" s="3">
        <v>53</v>
      </c>
      <c r="DB132" s="3">
        <v>54</v>
      </c>
      <c r="DC132" s="3">
        <v>55</v>
      </c>
      <c r="DD132" s="3">
        <v>56</v>
      </c>
      <c r="DE132" s="3">
        <v>57</v>
      </c>
      <c r="DF132" s="3">
        <v>58</v>
      </c>
      <c r="DG132" s="3">
        <v>59</v>
      </c>
      <c r="DH132" s="3">
        <v>60</v>
      </c>
      <c r="DJ132" s="227"/>
      <c r="DK132" s="137" t="s">
        <v>134</v>
      </c>
      <c r="DM132" s="145"/>
      <c r="DN132" s="146"/>
      <c r="DO132" s="145"/>
      <c r="DP132" s="146"/>
      <c r="DQ132" s="145"/>
      <c r="DR132" s="58"/>
      <c r="DS132" s="58"/>
      <c r="DT132" s="145"/>
      <c r="DU132" s="3">
        <v>2</v>
      </c>
      <c r="DX132" s="79"/>
      <c r="DY132" s="82"/>
      <c r="DZ132" s="80"/>
      <c r="EA132" s="82"/>
      <c r="EB132" s="81"/>
      <c r="EC132" s="81"/>
      <c r="ED132" s="83"/>
      <c r="EE132" s="80"/>
      <c r="EG132" s="84"/>
      <c r="EH132" s="3">
        <v>3</v>
      </c>
      <c r="EJ132" s="3" t="e">
        <f t="shared" si="157"/>
        <v>#N/A</v>
      </c>
      <c r="EK132" s="3">
        <f t="shared" si="123"/>
        <v>0</v>
      </c>
      <c r="EL132" s="84" t="str">
        <f t="shared" si="124"/>
        <v/>
      </c>
      <c r="EM132" s="89" t="e">
        <f t="shared" si="158"/>
        <v>#N/A</v>
      </c>
      <c r="EN132" s="3">
        <f t="shared" si="125"/>
        <v>0</v>
      </c>
      <c r="EO132" s="84" t="str">
        <f t="shared" si="126"/>
        <v/>
      </c>
      <c r="EP132" s="89" t="e">
        <f t="shared" si="159"/>
        <v>#N/A</v>
      </c>
      <c r="EQ132" s="3">
        <f t="shared" si="127"/>
        <v>0</v>
      </c>
      <c r="ER132" s="84" t="str">
        <f t="shared" si="128"/>
        <v/>
      </c>
    </row>
    <row r="133" spans="1:148" ht="15.75" x14ac:dyDescent="0.25">
      <c r="A133" s="1">
        <f t="shared" si="112"/>
        <v>126</v>
      </c>
      <c r="B133" s="1">
        <v>126</v>
      </c>
      <c r="C133" s="31">
        <v>126</v>
      </c>
      <c r="D133" s="151"/>
      <c r="E133" s="152">
        <f t="shared" si="129"/>
        <v>1</v>
      </c>
      <c r="F133" s="153">
        <f t="shared" si="130"/>
        <v>57</v>
      </c>
      <c r="G133" s="154">
        <f t="shared" si="131"/>
        <v>5</v>
      </c>
      <c r="I133" s="3">
        <f t="shared" si="113"/>
        <v>0</v>
      </c>
      <c r="J133" s="3">
        <f t="shared" si="114"/>
        <v>0</v>
      </c>
      <c r="K133" s="3">
        <f t="shared" si="152"/>
        <v>0</v>
      </c>
      <c r="N133" s="144" t="str">
        <f t="shared" si="132"/>
        <v/>
      </c>
      <c r="O133" s="143"/>
      <c r="P133" s="98" t="str">
        <f t="shared" si="133"/>
        <v/>
      </c>
      <c r="Q133" s="3">
        <f t="shared" si="153"/>
        <v>7025</v>
      </c>
      <c r="R133" s="3">
        <f t="shared" si="141"/>
        <v>7025</v>
      </c>
      <c r="S133" s="96" t="str">
        <f t="shared" si="154"/>
        <v/>
      </c>
      <c r="T133" s="97" t="str">
        <f t="shared" si="155"/>
        <v/>
      </c>
      <c r="U133" s="98" t="str">
        <f t="shared" si="156"/>
        <v/>
      </c>
      <c r="W133" s="89" t="str">
        <f t="shared" si="160"/>
        <v xml:space="preserve"> </v>
      </c>
      <c r="X133" s="3" t="str">
        <f t="shared" si="161"/>
        <v xml:space="preserve"> </v>
      </c>
      <c r="Y133" s="3" t="str">
        <f t="shared" si="162"/>
        <v xml:space="preserve"> </v>
      </c>
      <c r="Z133" s="3" t="str">
        <f t="shared" si="163"/>
        <v xml:space="preserve"> </v>
      </c>
      <c r="AA133" s="3" t="str">
        <f t="shared" si="164"/>
        <v>m.t</v>
      </c>
      <c r="AB133" s="3" t="str">
        <f t="shared" si="165"/>
        <v xml:space="preserve"> </v>
      </c>
      <c r="AC133" s="90" t="str">
        <f t="shared" si="166"/>
        <v xml:space="preserve"> </v>
      </c>
      <c r="AM133" s="89" t="str">
        <f t="shared" si="115"/>
        <v/>
      </c>
      <c r="AN133" s="89" t="str">
        <f t="shared" si="116"/>
        <v/>
      </c>
      <c r="AO133" s="3" t="str">
        <f t="shared" si="117"/>
        <v/>
      </c>
      <c r="AP133" s="3" t="str">
        <f t="shared" si="118"/>
        <v/>
      </c>
      <c r="AQ133" s="1" t="str">
        <f t="shared" si="119"/>
        <v/>
      </c>
      <c r="AR133" s="1" t="str">
        <f t="shared" si="120"/>
        <v/>
      </c>
      <c r="AS133" s="7" t="str">
        <f t="shared" si="121"/>
        <v/>
      </c>
      <c r="AT133" s="91">
        <f t="shared" si="122"/>
        <v>37.409252669039148</v>
      </c>
      <c r="AV133" s="160" t="str">
        <f t="shared" si="175"/>
        <v xml:space="preserve"> </v>
      </c>
      <c r="AW133" s="138" t="str">
        <f t="shared" si="167"/>
        <v xml:space="preserve"> </v>
      </c>
      <c r="AX133" s="138" t="str">
        <f t="shared" si="168"/>
        <v xml:space="preserve"> </v>
      </c>
      <c r="AY133" s="138" t="str">
        <f t="shared" si="169"/>
        <v xml:space="preserve"> </v>
      </c>
      <c r="AZ133" s="138" t="str">
        <f t="shared" si="170"/>
        <v xml:space="preserve"> </v>
      </c>
      <c r="BA133" s="138" t="str">
        <f t="shared" si="171"/>
        <v xml:space="preserve"> </v>
      </c>
      <c r="BB133" s="138" t="str">
        <f t="shared" si="172"/>
        <v xml:space="preserve"> </v>
      </c>
      <c r="BC133" s="138" t="str">
        <f t="shared" si="173"/>
        <v xml:space="preserve"> </v>
      </c>
      <c r="BD133" s="138" t="str">
        <f t="shared" si="176"/>
        <v xml:space="preserve"> </v>
      </c>
      <c r="BE133" s="161" t="str">
        <f t="shared" si="174"/>
        <v xml:space="preserve"> </v>
      </c>
      <c r="BF133" s="129"/>
      <c r="BG133" s="123" t="s">
        <v>120</v>
      </c>
      <c r="BH133" s="124" t="s">
        <v>120</v>
      </c>
      <c r="BI133" s="124" t="s">
        <v>120</v>
      </c>
      <c r="BJ133" s="124" t="s">
        <v>120</v>
      </c>
      <c r="BK133" s="124" t="s">
        <v>120</v>
      </c>
      <c r="BL133" s="124" t="s">
        <v>120</v>
      </c>
      <c r="BM133" s="124" t="s">
        <v>120</v>
      </c>
      <c r="BN133" s="124" t="s">
        <v>120</v>
      </c>
      <c r="BO133" s="124" t="s">
        <v>120</v>
      </c>
      <c r="BP133" s="124" t="s">
        <v>120</v>
      </c>
      <c r="BQ133" s="125"/>
      <c r="BR133" s="124" t="s">
        <v>122</v>
      </c>
      <c r="BS133" s="124" t="s">
        <v>122</v>
      </c>
      <c r="BT133" s="124" t="s">
        <v>122</v>
      </c>
      <c r="BU133" s="124" t="s">
        <v>122</v>
      </c>
      <c r="BV133" s="124" t="s">
        <v>122</v>
      </c>
      <c r="BW133" s="124" t="s">
        <v>122</v>
      </c>
      <c r="BX133" s="124" t="s">
        <v>122</v>
      </c>
      <c r="BY133" s="124" t="s">
        <v>122</v>
      </c>
      <c r="BZ133" s="124" t="s">
        <v>122</v>
      </c>
      <c r="CA133" s="124" t="s">
        <v>122</v>
      </c>
      <c r="CC133" s="124" t="s">
        <v>121</v>
      </c>
      <c r="CD133" s="124" t="s">
        <v>121</v>
      </c>
      <c r="CE133" s="124" t="s">
        <v>121</v>
      </c>
      <c r="CF133" s="124" t="s">
        <v>121</v>
      </c>
      <c r="CG133" s="124" t="s">
        <v>121</v>
      </c>
      <c r="CH133" s="124" t="s">
        <v>121</v>
      </c>
      <c r="CI133" s="124" t="s">
        <v>121</v>
      </c>
      <c r="CJ133" s="124" t="s">
        <v>121</v>
      </c>
      <c r="CK133" s="124" t="s">
        <v>121</v>
      </c>
      <c r="CL133" s="124" t="s">
        <v>121</v>
      </c>
      <c r="CN133" s="126" t="str">
        <f>IF(COUNTIF(Emargement!$M$8:$M$207,CY133),CY133," ")</f>
        <v xml:space="preserve"> </v>
      </c>
      <c r="CO133" s="126" t="str">
        <f>IF(COUNTIF(Emargement!$M$8:$M$207,CZ133),CZ133," ")</f>
        <v xml:space="preserve"> </v>
      </c>
      <c r="CP133" s="126" t="str">
        <f>IF(COUNTIF(Emargement!$M$8:$M$207,DA133),DA133," ")</f>
        <v xml:space="preserve"> </v>
      </c>
      <c r="CQ133" s="126" t="str">
        <f>IF(COUNTIF(Emargement!$M$8:$M$207,DB133),DB133," ")</f>
        <v xml:space="preserve"> </v>
      </c>
      <c r="CR133" s="126" t="str">
        <f>IF(COUNTIF(Emargement!$M$8:$M$207,DC133),DC133," ")</f>
        <v xml:space="preserve"> </v>
      </c>
      <c r="CS133" s="126" t="str">
        <f>IF(COUNTIF(Emargement!$M$8:$M$207,DD133),DD133," ")</f>
        <v xml:space="preserve"> </v>
      </c>
      <c r="CT133" s="126" t="str">
        <f>IF(COUNTIF(Emargement!$M$8:$M$207,DE133),DE133," ")</f>
        <v xml:space="preserve"> </v>
      </c>
      <c r="CU133" s="126" t="str">
        <f>IF(COUNTIF(Emargement!$M$8:$M$207,DF133),DF133," ")</f>
        <v xml:space="preserve"> </v>
      </c>
      <c r="CV133" s="126" t="str">
        <f>IF(COUNTIF(Emargement!$M$8:$M$207,DG133),DG133," ")</f>
        <v xml:space="preserve"> </v>
      </c>
      <c r="CW133" s="126" t="str">
        <f>IF(COUNTIF(Emargement!$M$8:$M$207,DH133),DH133," ")</f>
        <v xml:space="preserve"> </v>
      </c>
      <c r="CY133" s="3">
        <v>61</v>
      </c>
      <c r="CZ133" s="3">
        <v>62</v>
      </c>
      <c r="DA133" s="3">
        <v>63</v>
      </c>
      <c r="DB133" s="3">
        <v>64</v>
      </c>
      <c r="DC133" s="3">
        <v>65</v>
      </c>
      <c r="DD133" s="3">
        <v>66</v>
      </c>
      <c r="DE133" s="3">
        <v>67</v>
      </c>
      <c r="DF133" s="3">
        <v>68</v>
      </c>
      <c r="DG133" s="3">
        <v>69</v>
      </c>
      <c r="DH133" s="3">
        <v>70</v>
      </c>
      <c r="DK133" s="137"/>
      <c r="DM133" s="145"/>
      <c r="DN133" s="146"/>
      <c r="DO133" s="145"/>
      <c r="DP133" s="146"/>
      <c r="DQ133" s="145"/>
      <c r="DR133" s="58"/>
      <c r="DS133" s="58"/>
      <c r="DT133" s="145"/>
      <c r="DU133" s="3">
        <v>2</v>
      </c>
      <c r="DX133" s="79"/>
      <c r="DY133" s="82"/>
      <c r="DZ133" s="80"/>
      <c r="EA133" s="82"/>
      <c r="EB133" s="81"/>
      <c r="EC133" s="81"/>
      <c r="ED133" s="83"/>
      <c r="EE133" s="80"/>
      <c r="EG133" s="84"/>
      <c r="EH133" s="3">
        <v>3</v>
      </c>
      <c r="EJ133" s="3" t="e">
        <f t="shared" si="157"/>
        <v>#N/A</v>
      </c>
      <c r="EK133" s="3">
        <f t="shared" si="123"/>
        <v>0</v>
      </c>
      <c r="EL133" s="84" t="str">
        <f t="shared" si="124"/>
        <v/>
      </c>
      <c r="EM133" s="89" t="e">
        <f t="shared" si="158"/>
        <v>#N/A</v>
      </c>
      <c r="EN133" s="3">
        <f t="shared" si="125"/>
        <v>0</v>
      </c>
      <c r="EO133" s="84" t="str">
        <f t="shared" si="126"/>
        <v/>
      </c>
      <c r="EP133" s="89" t="e">
        <f t="shared" si="159"/>
        <v>#N/A</v>
      </c>
      <c r="EQ133" s="3">
        <f t="shared" si="127"/>
        <v>0</v>
      </c>
      <c r="ER133" s="84" t="str">
        <f t="shared" si="128"/>
        <v/>
      </c>
    </row>
    <row r="134" spans="1:148" ht="15.75" x14ac:dyDescent="0.25">
      <c r="A134" s="1">
        <f t="shared" si="112"/>
        <v>127</v>
      </c>
      <c r="B134" s="1">
        <v>127</v>
      </c>
      <c r="C134" s="31">
        <v>127</v>
      </c>
      <c r="D134" s="151"/>
      <c r="E134" s="152">
        <f t="shared" si="129"/>
        <v>1</v>
      </c>
      <c r="F134" s="153">
        <f t="shared" si="130"/>
        <v>57</v>
      </c>
      <c r="G134" s="154">
        <f t="shared" si="131"/>
        <v>5</v>
      </c>
      <c r="I134" s="3">
        <f t="shared" si="113"/>
        <v>0</v>
      </c>
      <c r="J134" s="3">
        <f t="shared" si="114"/>
        <v>0</v>
      </c>
      <c r="K134" s="3">
        <f t="shared" si="152"/>
        <v>0</v>
      </c>
      <c r="N134" s="144" t="str">
        <f t="shared" si="132"/>
        <v/>
      </c>
      <c r="O134" s="143"/>
      <c r="P134" s="98" t="str">
        <f t="shared" si="133"/>
        <v/>
      </c>
      <c r="Q134" s="3">
        <f t="shared" si="153"/>
        <v>7025</v>
      </c>
      <c r="R134" s="3">
        <f t="shared" si="141"/>
        <v>7025</v>
      </c>
      <c r="S134" s="96" t="str">
        <f t="shared" si="154"/>
        <v/>
      </c>
      <c r="T134" s="97" t="str">
        <f t="shared" si="155"/>
        <v/>
      </c>
      <c r="U134" s="98" t="str">
        <f t="shared" si="156"/>
        <v/>
      </c>
      <c r="W134" s="89" t="str">
        <f t="shared" si="160"/>
        <v xml:space="preserve"> </v>
      </c>
      <c r="X134" s="3" t="str">
        <f t="shared" si="161"/>
        <v xml:space="preserve"> </v>
      </c>
      <c r="Y134" s="3" t="str">
        <f t="shared" si="162"/>
        <v xml:space="preserve"> </v>
      </c>
      <c r="Z134" s="3" t="str">
        <f t="shared" si="163"/>
        <v xml:space="preserve"> </v>
      </c>
      <c r="AA134" s="3" t="str">
        <f t="shared" si="164"/>
        <v>m.t</v>
      </c>
      <c r="AB134" s="3" t="str">
        <f t="shared" si="165"/>
        <v xml:space="preserve"> </v>
      </c>
      <c r="AC134" s="90" t="str">
        <f t="shared" si="166"/>
        <v xml:space="preserve"> </v>
      </c>
      <c r="AM134" s="89" t="str">
        <f t="shared" si="115"/>
        <v/>
      </c>
      <c r="AN134" s="89" t="str">
        <f t="shared" si="116"/>
        <v/>
      </c>
      <c r="AO134" s="3" t="str">
        <f t="shared" si="117"/>
        <v/>
      </c>
      <c r="AP134" s="3" t="str">
        <f t="shared" si="118"/>
        <v/>
      </c>
      <c r="AQ134" s="1" t="str">
        <f t="shared" si="119"/>
        <v/>
      </c>
      <c r="AR134" s="1" t="str">
        <f t="shared" si="120"/>
        <v/>
      </c>
      <c r="AS134" s="7" t="str">
        <f t="shared" si="121"/>
        <v/>
      </c>
      <c r="AT134" s="91">
        <f t="shared" si="122"/>
        <v>37.409252669039148</v>
      </c>
      <c r="AV134" s="160" t="str">
        <f t="shared" si="175"/>
        <v xml:space="preserve"> </v>
      </c>
      <c r="AW134" s="138" t="str">
        <f t="shared" si="167"/>
        <v xml:space="preserve"> </v>
      </c>
      <c r="AX134" s="138" t="str">
        <f t="shared" si="168"/>
        <v xml:space="preserve"> </v>
      </c>
      <c r="AY134" s="138" t="str">
        <f t="shared" si="169"/>
        <v xml:space="preserve"> </v>
      </c>
      <c r="AZ134" s="138" t="str">
        <f t="shared" si="170"/>
        <v xml:space="preserve"> </v>
      </c>
      <c r="BA134" s="138" t="str">
        <f t="shared" si="171"/>
        <v xml:space="preserve"> </v>
      </c>
      <c r="BB134" s="138" t="str">
        <f t="shared" si="172"/>
        <v xml:space="preserve"> </v>
      </c>
      <c r="BC134" s="138" t="str">
        <f t="shared" si="173"/>
        <v xml:space="preserve"> </v>
      </c>
      <c r="BD134" s="138" t="str">
        <f t="shared" si="176"/>
        <v xml:space="preserve"> </v>
      </c>
      <c r="BE134" s="161" t="str">
        <f t="shared" si="174"/>
        <v xml:space="preserve"> </v>
      </c>
      <c r="BF134" s="129"/>
      <c r="BG134" s="123" t="s">
        <v>120</v>
      </c>
      <c r="BH134" s="124" t="s">
        <v>120</v>
      </c>
      <c r="BI134" s="124" t="s">
        <v>120</v>
      </c>
      <c r="BJ134" s="124" t="s">
        <v>120</v>
      </c>
      <c r="BK134" s="124" t="s">
        <v>120</v>
      </c>
      <c r="BL134" s="124" t="s">
        <v>120</v>
      </c>
      <c r="BM134" s="124" t="s">
        <v>120</v>
      </c>
      <c r="BN134" s="124" t="s">
        <v>120</v>
      </c>
      <c r="BO134" s="124" t="s">
        <v>120</v>
      </c>
      <c r="BP134" s="124" t="s">
        <v>120</v>
      </c>
      <c r="BQ134" s="125"/>
      <c r="BR134" s="124" t="s">
        <v>122</v>
      </c>
      <c r="BS134" s="124" t="s">
        <v>122</v>
      </c>
      <c r="BT134" s="124" t="s">
        <v>122</v>
      </c>
      <c r="BU134" s="124" t="s">
        <v>122</v>
      </c>
      <c r="BV134" s="124" t="s">
        <v>122</v>
      </c>
      <c r="BW134" s="124" t="s">
        <v>122</v>
      </c>
      <c r="BX134" s="124" t="s">
        <v>122</v>
      </c>
      <c r="BY134" s="124" t="s">
        <v>122</v>
      </c>
      <c r="BZ134" s="124" t="s">
        <v>122</v>
      </c>
      <c r="CA134" s="124" t="s">
        <v>122</v>
      </c>
      <c r="CC134" s="124" t="s">
        <v>121</v>
      </c>
      <c r="CD134" s="124" t="s">
        <v>121</v>
      </c>
      <c r="CE134" s="124" t="s">
        <v>121</v>
      </c>
      <c r="CF134" s="124" t="s">
        <v>121</v>
      </c>
      <c r="CG134" s="124" t="s">
        <v>121</v>
      </c>
      <c r="CH134" s="124" t="s">
        <v>121</v>
      </c>
      <c r="CI134" s="124" t="s">
        <v>121</v>
      </c>
      <c r="CJ134" s="124" t="s">
        <v>121</v>
      </c>
      <c r="CK134" s="124" t="s">
        <v>121</v>
      </c>
      <c r="CL134" s="124" t="s">
        <v>121</v>
      </c>
      <c r="CN134" s="126" t="str">
        <f>IF(COUNTIF(Emargement!$M$8:$M$207,CY134),CY134," ")</f>
        <v xml:space="preserve"> </v>
      </c>
      <c r="CO134" s="126" t="str">
        <f>IF(COUNTIF(Emargement!$M$8:$M$207,CZ134),CZ134," ")</f>
        <v xml:space="preserve"> </v>
      </c>
      <c r="CP134" s="126" t="str">
        <f>IF(COUNTIF(Emargement!$M$8:$M$207,DA134),DA134," ")</f>
        <v xml:space="preserve"> </v>
      </c>
      <c r="CQ134" s="126" t="str">
        <f>IF(COUNTIF(Emargement!$M$8:$M$207,DB134),DB134," ")</f>
        <v xml:space="preserve"> </v>
      </c>
      <c r="CR134" s="126" t="str">
        <f>IF(COUNTIF(Emargement!$M$8:$M$207,DC134),DC134," ")</f>
        <v xml:space="preserve"> </v>
      </c>
      <c r="CS134" s="126" t="str">
        <f>IF(COUNTIF(Emargement!$M$8:$M$207,DD134),DD134," ")</f>
        <v xml:space="preserve"> </v>
      </c>
      <c r="CT134" s="126" t="str">
        <f>IF(COUNTIF(Emargement!$M$8:$M$207,DE134),DE134," ")</f>
        <v xml:space="preserve"> </v>
      </c>
      <c r="CU134" s="126" t="str">
        <f>IF(COUNTIF(Emargement!$M$8:$M$207,DF134),DF134," ")</f>
        <v xml:space="preserve"> </v>
      </c>
      <c r="CV134" s="126" t="str">
        <f>IF(COUNTIF(Emargement!$M$8:$M$207,DG134),DG134," ")</f>
        <v xml:space="preserve"> </v>
      </c>
      <c r="CW134" s="126" t="str">
        <f>IF(COUNTIF(Emargement!$M$8:$M$207,DH134),DH134," ")</f>
        <v xml:space="preserve"> </v>
      </c>
      <c r="CY134" s="3">
        <v>71</v>
      </c>
      <c r="CZ134" s="3">
        <v>72</v>
      </c>
      <c r="DA134" s="3">
        <v>73</v>
      </c>
      <c r="DB134" s="3">
        <v>74</v>
      </c>
      <c r="DC134" s="3">
        <v>75</v>
      </c>
      <c r="DD134" s="3">
        <v>76</v>
      </c>
      <c r="DE134" s="3">
        <v>77</v>
      </c>
      <c r="DF134" s="3">
        <v>78</v>
      </c>
      <c r="DG134" s="3">
        <v>79</v>
      </c>
      <c r="DH134" s="3">
        <v>80</v>
      </c>
      <c r="DJ134" s="223" t="s">
        <v>135</v>
      </c>
      <c r="DK134" s="137" t="s">
        <v>133</v>
      </c>
      <c r="DM134" s="145"/>
      <c r="DN134" s="146"/>
      <c r="DO134" s="145"/>
      <c r="DP134" s="146"/>
      <c r="DQ134" s="145"/>
      <c r="DR134" s="58"/>
      <c r="DS134" s="58"/>
      <c r="DT134" s="145"/>
      <c r="DU134" s="3">
        <v>2</v>
      </c>
      <c r="DX134" s="79"/>
      <c r="DY134" s="82"/>
      <c r="DZ134" s="80"/>
      <c r="EA134" s="82"/>
      <c r="EB134" s="81"/>
      <c r="EC134" s="81"/>
      <c r="ED134" s="83"/>
      <c r="EE134" s="80"/>
      <c r="EG134" s="84"/>
      <c r="EH134" s="3">
        <v>3</v>
      </c>
      <c r="EJ134" s="3" t="e">
        <f t="shared" si="157"/>
        <v>#N/A</v>
      </c>
      <c r="EK134" s="3">
        <f t="shared" si="123"/>
        <v>0</v>
      </c>
      <c r="EL134" s="84" t="str">
        <f t="shared" si="124"/>
        <v/>
      </c>
      <c r="EM134" s="89" t="e">
        <f t="shared" si="158"/>
        <v>#N/A</v>
      </c>
      <c r="EN134" s="3">
        <f t="shared" si="125"/>
        <v>0</v>
      </c>
      <c r="EO134" s="84" t="str">
        <f t="shared" si="126"/>
        <v/>
      </c>
      <c r="EP134" s="89" t="e">
        <f t="shared" si="159"/>
        <v>#N/A</v>
      </c>
      <c r="EQ134" s="3">
        <f t="shared" si="127"/>
        <v>0</v>
      </c>
      <c r="ER134" s="84" t="str">
        <f t="shared" si="128"/>
        <v/>
      </c>
    </row>
    <row r="135" spans="1:148" ht="15.75" x14ac:dyDescent="0.25">
      <c r="A135" s="1">
        <f t="shared" si="112"/>
        <v>128</v>
      </c>
      <c r="B135" s="1">
        <v>128</v>
      </c>
      <c r="C135" s="31">
        <v>128</v>
      </c>
      <c r="D135" s="151"/>
      <c r="E135" s="152">
        <f t="shared" si="129"/>
        <v>1</v>
      </c>
      <c r="F135" s="153">
        <f t="shared" si="130"/>
        <v>57</v>
      </c>
      <c r="G135" s="154">
        <f t="shared" si="131"/>
        <v>5</v>
      </c>
      <c r="I135" s="3">
        <f t="shared" si="113"/>
        <v>0</v>
      </c>
      <c r="J135" s="3">
        <f t="shared" si="114"/>
        <v>0</v>
      </c>
      <c r="K135" s="3">
        <f t="shared" si="152"/>
        <v>0</v>
      </c>
      <c r="N135" s="144" t="str">
        <f t="shared" si="132"/>
        <v/>
      </c>
      <c r="O135" s="143"/>
      <c r="P135" s="98" t="str">
        <f t="shared" si="133"/>
        <v/>
      </c>
      <c r="Q135" s="3">
        <f t="shared" si="153"/>
        <v>7025</v>
      </c>
      <c r="R135" s="3">
        <f t="shared" si="141"/>
        <v>7025</v>
      </c>
      <c r="S135" s="96" t="str">
        <f t="shared" si="154"/>
        <v/>
      </c>
      <c r="T135" s="97" t="str">
        <f t="shared" si="155"/>
        <v/>
      </c>
      <c r="U135" s="98" t="str">
        <f t="shared" si="156"/>
        <v/>
      </c>
      <c r="W135" s="89" t="str">
        <f t="shared" si="160"/>
        <v xml:space="preserve"> </v>
      </c>
      <c r="X135" s="3" t="str">
        <f t="shared" si="161"/>
        <v xml:space="preserve"> </v>
      </c>
      <c r="Y135" s="3" t="str">
        <f t="shared" si="162"/>
        <v xml:space="preserve"> </v>
      </c>
      <c r="Z135" s="3" t="str">
        <f t="shared" si="163"/>
        <v xml:space="preserve"> </v>
      </c>
      <c r="AA135" s="3" t="str">
        <f t="shared" si="164"/>
        <v>m.t</v>
      </c>
      <c r="AB135" s="3" t="str">
        <f t="shared" si="165"/>
        <v xml:space="preserve"> </v>
      </c>
      <c r="AC135" s="90" t="str">
        <f t="shared" si="166"/>
        <v xml:space="preserve"> </v>
      </c>
      <c r="AM135" s="89" t="str">
        <f t="shared" si="115"/>
        <v/>
      </c>
      <c r="AN135" s="89" t="str">
        <f t="shared" si="116"/>
        <v/>
      </c>
      <c r="AO135" s="3" t="str">
        <f t="shared" si="117"/>
        <v/>
      </c>
      <c r="AP135" s="3" t="str">
        <f t="shared" si="118"/>
        <v/>
      </c>
      <c r="AQ135" s="1" t="str">
        <f t="shared" si="119"/>
        <v/>
      </c>
      <c r="AR135" s="1" t="str">
        <f t="shared" si="120"/>
        <v/>
      </c>
      <c r="AS135" s="7" t="str">
        <f t="shared" si="121"/>
        <v/>
      </c>
      <c r="AT135" s="91">
        <f t="shared" si="122"/>
        <v>37.409252669039148</v>
      </c>
      <c r="AV135" s="160" t="str">
        <f t="shared" si="175"/>
        <v xml:space="preserve"> </v>
      </c>
      <c r="AW135" s="138" t="str">
        <f t="shared" si="167"/>
        <v xml:space="preserve"> </v>
      </c>
      <c r="AX135" s="138" t="str">
        <f t="shared" si="168"/>
        <v xml:space="preserve"> </v>
      </c>
      <c r="AY135" s="138" t="str">
        <f t="shared" si="169"/>
        <v xml:space="preserve"> </v>
      </c>
      <c r="AZ135" s="138" t="str">
        <f t="shared" si="170"/>
        <v xml:space="preserve"> </v>
      </c>
      <c r="BA135" s="138" t="str">
        <f t="shared" si="171"/>
        <v xml:space="preserve"> </v>
      </c>
      <c r="BB135" s="138" t="str">
        <f t="shared" si="172"/>
        <v xml:space="preserve"> </v>
      </c>
      <c r="BC135" s="138" t="str">
        <f t="shared" si="173"/>
        <v xml:space="preserve"> </v>
      </c>
      <c r="BD135" s="138" t="str">
        <f t="shared" si="176"/>
        <v xml:space="preserve"> </v>
      </c>
      <c r="BE135" s="161" t="str">
        <f t="shared" si="174"/>
        <v xml:space="preserve"> </v>
      </c>
      <c r="BF135" s="129"/>
      <c r="BG135" s="123" t="s">
        <v>120</v>
      </c>
      <c r="BH135" s="124" t="s">
        <v>120</v>
      </c>
      <c r="BI135" s="124" t="s">
        <v>120</v>
      </c>
      <c r="BJ135" s="124" t="s">
        <v>120</v>
      </c>
      <c r="BK135" s="124" t="s">
        <v>120</v>
      </c>
      <c r="BL135" s="124" t="s">
        <v>120</v>
      </c>
      <c r="BM135" s="124" t="s">
        <v>120</v>
      </c>
      <c r="BN135" s="124" t="s">
        <v>120</v>
      </c>
      <c r="BO135" s="124" t="s">
        <v>120</v>
      </c>
      <c r="BP135" s="124" t="s">
        <v>120</v>
      </c>
      <c r="BQ135" s="125"/>
      <c r="BR135" s="124" t="s">
        <v>122</v>
      </c>
      <c r="BS135" s="124" t="s">
        <v>122</v>
      </c>
      <c r="BT135" s="124" t="s">
        <v>122</v>
      </c>
      <c r="BU135" s="124" t="s">
        <v>122</v>
      </c>
      <c r="BV135" s="124" t="s">
        <v>122</v>
      </c>
      <c r="BW135" s="124" t="s">
        <v>122</v>
      </c>
      <c r="BX135" s="124" t="s">
        <v>122</v>
      </c>
      <c r="BY135" s="124" t="s">
        <v>122</v>
      </c>
      <c r="BZ135" s="124" t="s">
        <v>122</v>
      </c>
      <c r="CA135" s="124" t="s">
        <v>122</v>
      </c>
      <c r="CC135" s="124" t="s">
        <v>121</v>
      </c>
      <c r="CD135" s="124" t="s">
        <v>121</v>
      </c>
      <c r="CE135" s="124" t="s">
        <v>121</v>
      </c>
      <c r="CF135" s="124" t="s">
        <v>121</v>
      </c>
      <c r="CG135" s="124" t="s">
        <v>121</v>
      </c>
      <c r="CH135" s="124" t="s">
        <v>121</v>
      </c>
      <c r="CI135" s="124" t="s">
        <v>121</v>
      </c>
      <c r="CJ135" s="124" t="s">
        <v>121</v>
      </c>
      <c r="CK135" s="124" t="s">
        <v>121</v>
      </c>
      <c r="CL135" s="124" t="s">
        <v>121</v>
      </c>
      <c r="CN135" s="126" t="str">
        <f>IF(COUNTIF(Emargement!$M$8:$M$207,CY135),CY135," ")</f>
        <v xml:space="preserve"> </v>
      </c>
      <c r="CO135" s="126" t="str">
        <f>IF(COUNTIF(Emargement!$M$8:$M$207,CZ135),CZ135," ")</f>
        <v xml:space="preserve"> </v>
      </c>
      <c r="CP135" s="126" t="str">
        <f>IF(COUNTIF(Emargement!$M$8:$M$207,DA135),DA135," ")</f>
        <v xml:space="preserve"> </v>
      </c>
      <c r="CQ135" s="126" t="str">
        <f>IF(COUNTIF(Emargement!$M$8:$M$207,DB135),DB135," ")</f>
        <v xml:space="preserve"> </v>
      </c>
      <c r="CR135" s="126" t="str">
        <f>IF(COUNTIF(Emargement!$M$8:$M$207,DC135),DC135," ")</f>
        <v xml:space="preserve"> </v>
      </c>
      <c r="CS135" s="126" t="str">
        <f>IF(COUNTIF(Emargement!$M$8:$M$207,DD135),DD135," ")</f>
        <v xml:space="preserve"> </v>
      </c>
      <c r="CT135" s="126" t="str">
        <f>IF(COUNTIF(Emargement!$M$8:$M$207,DE135),DE135," ")</f>
        <v xml:space="preserve"> </v>
      </c>
      <c r="CU135" s="126" t="str">
        <f>IF(COUNTIF(Emargement!$M$8:$M$207,DF135),DF135," ")</f>
        <v xml:space="preserve"> </v>
      </c>
      <c r="CV135" s="126" t="str">
        <f>IF(COUNTIF(Emargement!$M$8:$M$207,DG135),DG135," ")</f>
        <v xml:space="preserve"> </v>
      </c>
      <c r="CW135" s="126" t="str">
        <f>IF(COUNTIF(Emargement!$M$8:$M$207,DH135),DH135," ")</f>
        <v xml:space="preserve"> </v>
      </c>
      <c r="CY135" s="3">
        <v>81</v>
      </c>
      <c r="CZ135" s="3">
        <v>82</v>
      </c>
      <c r="DA135" s="3">
        <v>83</v>
      </c>
      <c r="DB135" s="3">
        <v>84</v>
      </c>
      <c r="DC135" s="3">
        <v>85</v>
      </c>
      <c r="DD135" s="3">
        <v>86</v>
      </c>
      <c r="DE135" s="3">
        <v>87</v>
      </c>
      <c r="DF135" s="3">
        <v>88</v>
      </c>
      <c r="DG135" s="3">
        <v>89</v>
      </c>
      <c r="DH135" s="3">
        <v>90</v>
      </c>
      <c r="DJ135" s="224" t="s">
        <v>120</v>
      </c>
      <c r="DK135" s="137" t="s">
        <v>130</v>
      </c>
      <c r="DM135" s="145"/>
      <c r="DN135" s="146"/>
      <c r="DO135" s="145"/>
      <c r="DP135" s="146"/>
      <c r="DQ135" s="145"/>
      <c r="DR135" s="58"/>
      <c r="DS135" s="58"/>
      <c r="DT135" s="145"/>
      <c r="DU135" s="3">
        <v>2</v>
      </c>
      <c r="DX135" s="79"/>
      <c r="DY135" s="82"/>
      <c r="DZ135" s="80"/>
      <c r="EA135" s="82"/>
      <c r="EB135" s="81"/>
      <c r="EC135" s="81"/>
      <c r="ED135" s="83"/>
      <c r="EE135" s="80"/>
      <c r="EG135" s="84"/>
      <c r="EH135" s="3">
        <v>3</v>
      </c>
      <c r="EJ135" s="3" t="e">
        <f t="shared" si="157"/>
        <v>#N/A</v>
      </c>
      <c r="EK135" s="3">
        <f t="shared" si="123"/>
        <v>0</v>
      </c>
      <c r="EL135" s="84" t="str">
        <f t="shared" si="124"/>
        <v/>
      </c>
      <c r="EM135" s="89" t="e">
        <f t="shared" si="158"/>
        <v>#N/A</v>
      </c>
      <c r="EN135" s="3">
        <f t="shared" si="125"/>
        <v>0</v>
      </c>
      <c r="EO135" s="84" t="str">
        <f t="shared" si="126"/>
        <v/>
      </c>
      <c r="EP135" s="89" t="e">
        <f t="shared" si="159"/>
        <v>#N/A</v>
      </c>
      <c r="EQ135" s="3">
        <f t="shared" si="127"/>
        <v>0</v>
      </c>
      <c r="ER135" s="84" t="str">
        <f t="shared" si="128"/>
        <v/>
      </c>
    </row>
    <row r="136" spans="1:148" ht="15.75" x14ac:dyDescent="0.25">
      <c r="A136" s="1">
        <f t="shared" si="112"/>
        <v>129</v>
      </c>
      <c r="B136" s="1">
        <v>129</v>
      </c>
      <c r="C136" s="31">
        <v>129</v>
      </c>
      <c r="D136" s="151"/>
      <c r="E136" s="152">
        <f t="shared" si="129"/>
        <v>1</v>
      </c>
      <c r="F136" s="153">
        <f t="shared" si="130"/>
        <v>57</v>
      </c>
      <c r="G136" s="154">
        <f t="shared" si="131"/>
        <v>5</v>
      </c>
      <c r="I136" s="3">
        <f t="shared" si="113"/>
        <v>0</v>
      </c>
      <c r="J136" s="3">
        <f t="shared" si="114"/>
        <v>0</v>
      </c>
      <c r="K136" s="3">
        <f t="shared" ref="K136:K167" si="177">COUNTIF(Ndoss,I136)</f>
        <v>0</v>
      </c>
      <c r="N136" s="144" t="str">
        <f t="shared" si="132"/>
        <v/>
      </c>
      <c r="O136" s="143"/>
      <c r="P136" s="98" t="str">
        <f t="shared" si="133"/>
        <v/>
      </c>
      <c r="Q136" s="3">
        <f t="shared" ref="Q136:Q167" si="178">E136*3600+F136*60+G136</f>
        <v>7025</v>
      </c>
      <c r="R136" s="3">
        <f t="shared" si="141"/>
        <v>7025</v>
      </c>
      <c r="S136" s="96" t="str">
        <f t="shared" ref="S136:S167" si="179">EL136</f>
        <v/>
      </c>
      <c r="T136" s="97" t="str">
        <f t="shared" ref="T136:T167" si="180">EO136</f>
        <v/>
      </c>
      <c r="U136" s="98" t="str">
        <f t="shared" ref="U136:U167" si="181">ER136</f>
        <v/>
      </c>
      <c r="W136" s="89" t="str">
        <f t="shared" si="160"/>
        <v xml:space="preserve"> </v>
      </c>
      <c r="X136" s="3" t="str">
        <f t="shared" si="161"/>
        <v xml:space="preserve"> </v>
      </c>
      <c r="Y136" s="3" t="str">
        <f t="shared" si="162"/>
        <v xml:space="preserve"> </v>
      </c>
      <c r="Z136" s="3" t="str">
        <f t="shared" si="163"/>
        <v xml:space="preserve"> </v>
      </c>
      <c r="AA136" s="3" t="str">
        <f t="shared" si="164"/>
        <v>m.t</v>
      </c>
      <c r="AB136" s="3" t="str">
        <f t="shared" si="165"/>
        <v xml:space="preserve"> </v>
      </c>
      <c r="AC136" s="90" t="str">
        <f t="shared" si="166"/>
        <v xml:space="preserve"> </v>
      </c>
      <c r="AM136" s="89" t="str">
        <f t="shared" si="115"/>
        <v/>
      </c>
      <c r="AN136" s="89" t="str">
        <f t="shared" si="116"/>
        <v/>
      </c>
      <c r="AO136" s="3" t="str">
        <f t="shared" si="117"/>
        <v/>
      </c>
      <c r="AP136" s="3" t="str">
        <f t="shared" si="118"/>
        <v/>
      </c>
      <c r="AQ136" s="1" t="str">
        <f t="shared" si="119"/>
        <v/>
      </c>
      <c r="AR136" s="1" t="str">
        <f t="shared" si="120"/>
        <v/>
      </c>
      <c r="AS136" s="7" t="str">
        <f t="shared" si="121"/>
        <v/>
      </c>
      <c r="AT136" s="91">
        <f t="shared" si="122"/>
        <v>37.409252669039148</v>
      </c>
      <c r="AV136" s="160" t="str">
        <f t="shared" si="175"/>
        <v xml:space="preserve"> </v>
      </c>
      <c r="AW136" s="138" t="str">
        <f t="shared" si="167"/>
        <v xml:space="preserve"> </v>
      </c>
      <c r="AX136" s="138" t="str">
        <f t="shared" si="168"/>
        <v xml:space="preserve"> </v>
      </c>
      <c r="AY136" s="138" t="str">
        <f t="shared" si="169"/>
        <v xml:space="preserve"> </v>
      </c>
      <c r="AZ136" s="138" t="str">
        <f t="shared" si="170"/>
        <v xml:space="preserve"> </v>
      </c>
      <c r="BA136" s="138" t="str">
        <f t="shared" si="171"/>
        <v xml:space="preserve"> </v>
      </c>
      <c r="BB136" s="138" t="str">
        <f t="shared" si="172"/>
        <v xml:space="preserve"> </v>
      </c>
      <c r="BC136" s="138" t="str">
        <f t="shared" si="173"/>
        <v xml:space="preserve"> </v>
      </c>
      <c r="BD136" s="138" t="str">
        <f t="shared" si="176"/>
        <v xml:space="preserve"> </v>
      </c>
      <c r="BE136" s="161" t="str">
        <f t="shared" si="174"/>
        <v xml:space="preserve"> </v>
      </c>
      <c r="BF136" s="129"/>
      <c r="BG136" s="123" t="s">
        <v>120</v>
      </c>
      <c r="BH136" s="124" t="s">
        <v>120</v>
      </c>
      <c r="BI136" s="124" t="s">
        <v>120</v>
      </c>
      <c r="BJ136" s="124" t="s">
        <v>120</v>
      </c>
      <c r="BK136" s="124" t="s">
        <v>120</v>
      </c>
      <c r="BL136" s="124" t="s">
        <v>120</v>
      </c>
      <c r="BM136" s="124" t="s">
        <v>120</v>
      </c>
      <c r="BN136" s="124" t="s">
        <v>120</v>
      </c>
      <c r="BO136" s="124" t="s">
        <v>120</v>
      </c>
      <c r="BP136" s="124" t="s">
        <v>120</v>
      </c>
      <c r="BQ136" s="125"/>
      <c r="BR136" s="124" t="s">
        <v>122</v>
      </c>
      <c r="BS136" s="124" t="s">
        <v>122</v>
      </c>
      <c r="BT136" s="124" t="s">
        <v>122</v>
      </c>
      <c r="BU136" s="124" t="s">
        <v>122</v>
      </c>
      <c r="BV136" s="124" t="s">
        <v>122</v>
      </c>
      <c r="BW136" s="124" t="s">
        <v>122</v>
      </c>
      <c r="BX136" s="124" t="s">
        <v>122</v>
      </c>
      <c r="BY136" s="124" t="s">
        <v>122</v>
      </c>
      <c r="BZ136" s="124" t="s">
        <v>122</v>
      </c>
      <c r="CA136" s="124" t="s">
        <v>122</v>
      </c>
      <c r="CC136" s="124" t="s">
        <v>121</v>
      </c>
      <c r="CD136" s="124" t="s">
        <v>121</v>
      </c>
      <c r="CE136" s="124" t="s">
        <v>121</v>
      </c>
      <c r="CF136" s="124" t="s">
        <v>121</v>
      </c>
      <c r="CG136" s="124" t="s">
        <v>121</v>
      </c>
      <c r="CH136" s="124" t="s">
        <v>121</v>
      </c>
      <c r="CI136" s="124" t="s">
        <v>121</v>
      </c>
      <c r="CJ136" s="124" t="s">
        <v>121</v>
      </c>
      <c r="CK136" s="124" t="s">
        <v>121</v>
      </c>
      <c r="CL136" s="124" t="s">
        <v>121</v>
      </c>
      <c r="CN136" s="126" t="str">
        <f>IF(COUNTIF(Emargement!$M$8:$M$207,CY136),CY136," ")</f>
        <v xml:space="preserve"> </v>
      </c>
      <c r="CO136" s="126" t="str">
        <f>IF(COUNTIF(Emargement!$M$8:$M$207,CZ136),CZ136," ")</f>
        <v xml:space="preserve"> </v>
      </c>
      <c r="CP136" s="126" t="str">
        <f>IF(COUNTIF(Emargement!$M$8:$M$207,DA136),DA136," ")</f>
        <v xml:space="preserve"> </v>
      </c>
      <c r="CQ136" s="126" t="str">
        <f>IF(COUNTIF(Emargement!$M$8:$M$207,DB136),DB136," ")</f>
        <v xml:space="preserve"> </v>
      </c>
      <c r="CR136" s="126" t="str">
        <f>IF(COUNTIF(Emargement!$M$8:$M$207,DC136),DC136," ")</f>
        <v xml:space="preserve"> </v>
      </c>
      <c r="CS136" s="126" t="str">
        <f>IF(COUNTIF(Emargement!$M$8:$M$207,DD136),DD136," ")</f>
        <v xml:space="preserve"> </v>
      </c>
      <c r="CT136" s="126" t="str">
        <f>IF(COUNTIF(Emargement!$M$8:$M$207,DE136),DE136," ")</f>
        <v xml:space="preserve"> </v>
      </c>
      <c r="CU136" s="126" t="str">
        <f>IF(COUNTIF(Emargement!$M$8:$M$207,DF136),DF136," ")</f>
        <v xml:space="preserve"> </v>
      </c>
      <c r="CV136" s="126" t="str">
        <f>IF(COUNTIF(Emargement!$M$8:$M$207,DG136),DG136," ")</f>
        <v xml:space="preserve"> </v>
      </c>
      <c r="CW136" s="126" t="str">
        <f>IF(COUNTIF(Emargement!$M$8:$M$207,DH136),DH136," ")</f>
        <v xml:space="preserve"> </v>
      </c>
      <c r="CY136" s="3">
        <v>91</v>
      </c>
      <c r="CZ136" s="3">
        <v>92</v>
      </c>
      <c r="DA136" s="3">
        <v>93</v>
      </c>
      <c r="DB136" s="3">
        <v>94</v>
      </c>
      <c r="DC136" s="3">
        <v>95</v>
      </c>
      <c r="DD136" s="3">
        <v>96</v>
      </c>
      <c r="DE136" s="3">
        <v>97</v>
      </c>
      <c r="DF136" s="3">
        <v>98</v>
      </c>
      <c r="DG136" s="3">
        <v>99</v>
      </c>
      <c r="DH136" s="3">
        <v>100</v>
      </c>
      <c r="DJ136" s="225" t="s">
        <v>124</v>
      </c>
      <c r="DK136" s="137" t="s">
        <v>131</v>
      </c>
      <c r="DM136" s="145"/>
      <c r="DN136" s="146"/>
      <c r="DO136" s="145"/>
      <c r="DP136" s="146"/>
      <c r="DQ136" s="145"/>
      <c r="DR136" s="58"/>
      <c r="DS136" s="58"/>
      <c r="DT136" s="145"/>
      <c r="DU136" s="3">
        <v>2</v>
      </c>
      <c r="DX136" s="79"/>
      <c r="DY136" s="82"/>
      <c r="DZ136" s="80"/>
      <c r="EA136" s="82"/>
      <c r="EB136" s="81"/>
      <c r="EC136" s="81"/>
      <c r="ED136" s="83"/>
      <c r="EE136" s="80"/>
      <c r="EG136" s="84"/>
      <c r="EH136" s="3">
        <v>3</v>
      </c>
      <c r="EJ136" s="3" t="e">
        <f t="shared" ref="EJ136:EJ167" si="182">VLOOKUP(D136,Tour1,2,FALSE)</f>
        <v>#N/A</v>
      </c>
      <c r="EK136" s="3">
        <f t="shared" si="123"/>
        <v>0</v>
      </c>
      <c r="EL136" s="84" t="str">
        <f t="shared" si="124"/>
        <v/>
      </c>
      <c r="EM136" s="89" t="e">
        <f t="shared" ref="EM136:EM167" si="183">VLOOKUP(D136,Tour2,2,FALSE)</f>
        <v>#N/A</v>
      </c>
      <c r="EN136" s="3">
        <f t="shared" si="125"/>
        <v>0</v>
      </c>
      <c r="EO136" s="84" t="str">
        <f t="shared" si="126"/>
        <v/>
      </c>
      <c r="EP136" s="89" t="e">
        <f t="shared" ref="EP136:EP167" si="184">VLOOKUP(D136,Aban,2,FALSE)</f>
        <v>#N/A</v>
      </c>
      <c r="EQ136" s="3">
        <f t="shared" si="127"/>
        <v>0</v>
      </c>
      <c r="ER136" s="84" t="str">
        <f t="shared" si="128"/>
        <v/>
      </c>
    </row>
    <row r="137" spans="1:148" ht="15.75" x14ac:dyDescent="0.25">
      <c r="A137" s="1">
        <f t="shared" ref="A137:A196" si="185">IF(C137=B137,B137,"-")</f>
        <v>130</v>
      </c>
      <c r="B137" s="1">
        <v>130</v>
      </c>
      <c r="C137" s="31">
        <v>130</v>
      </c>
      <c r="D137" s="151"/>
      <c r="E137" s="152">
        <f t="shared" si="129"/>
        <v>1</v>
      </c>
      <c r="F137" s="153">
        <f t="shared" si="130"/>
        <v>57</v>
      </c>
      <c r="G137" s="154">
        <f t="shared" si="131"/>
        <v>5</v>
      </c>
      <c r="I137" s="3">
        <f t="shared" ref="I137:I200" si="186">D137</f>
        <v>0</v>
      </c>
      <c r="J137" s="3">
        <f t="shared" ref="J137:J200" si="187">COUNTIF(Npartant,I137)</f>
        <v>0</v>
      </c>
      <c r="K137" s="3">
        <f t="shared" si="177"/>
        <v>0</v>
      </c>
      <c r="N137" s="144" t="str">
        <f t="shared" si="132"/>
        <v/>
      </c>
      <c r="O137" s="143"/>
      <c r="P137" s="98" t="str">
        <f t="shared" si="133"/>
        <v/>
      </c>
      <c r="Q137" s="3">
        <f t="shared" si="178"/>
        <v>7025</v>
      </c>
      <c r="R137" s="3">
        <f t="shared" si="141"/>
        <v>7025</v>
      </c>
      <c r="S137" s="96" t="str">
        <f t="shared" si="179"/>
        <v/>
      </c>
      <c r="T137" s="97" t="str">
        <f t="shared" si="180"/>
        <v/>
      </c>
      <c r="U137" s="98" t="str">
        <f t="shared" si="181"/>
        <v/>
      </c>
      <c r="W137" s="89" t="str">
        <f t="shared" si="160"/>
        <v xml:space="preserve"> </v>
      </c>
      <c r="X137" s="3" t="str">
        <f t="shared" si="161"/>
        <v xml:space="preserve"> </v>
      </c>
      <c r="Y137" s="3" t="str">
        <f t="shared" si="162"/>
        <v xml:space="preserve"> </v>
      </c>
      <c r="Z137" s="3" t="str">
        <f t="shared" si="163"/>
        <v xml:space="preserve"> </v>
      </c>
      <c r="AA137" s="3" t="str">
        <f t="shared" si="164"/>
        <v>m.t</v>
      </c>
      <c r="AB137" s="3" t="str">
        <f t="shared" si="165"/>
        <v xml:space="preserve"> </v>
      </c>
      <c r="AC137" s="90" t="str">
        <f t="shared" si="166"/>
        <v xml:space="preserve"> </v>
      </c>
      <c r="AM137" s="89" t="str">
        <f t="shared" ref="AM137:AM200" si="188">IF(D137="","",INDEX(Bd,D137,2))</f>
        <v/>
      </c>
      <c r="AN137" s="89" t="str">
        <f t="shared" ref="AN137:AN200" si="189">IF(protec=2,AM137,"Non autorisé!")</f>
        <v/>
      </c>
      <c r="AO137" s="3" t="str">
        <f t="shared" ref="AO137:AO200" si="190">IF(D137="","",INDEX(Bd,D137,3))</f>
        <v/>
      </c>
      <c r="AP137" s="3" t="str">
        <f t="shared" ref="AP137:AP200" si="191">IF(D137="","",INDEX(Bd,D137,4))</f>
        <v/>
      </c>
      <c r="AQ137" s="1" t="str">
        <f t="shared" ref="AQ137:AQ200" si="192">IF(D137="","",INDEX(Bd,D137,5))</f>
        <v/>
      </c>
      <c r="AR137" s="1" t="str">
        <f t="shared" ref="AR137:AR200" si="193">IF(D137="","",INDEX(Bd,D137,7))</f>
        <v/>
      </c>
      <c r="AS137" s="7" t="str">
        <f t="shared" ref="AS137:AS200" si="194">IF(D137="","",INDEX(Bd,D137,6))</f>
        <v/>
      </c>
      <c r="AT137" s="91">
        <f t="shared" ref="AT137:AT200" si="195">IF(KIL*(E137+F137+G137)&gt;0,KIL/(E137+F137/60+G137/3600),"")</f>
        <v>37.409252669039148</v>
      </c>
      <c r="AV137" s="160" t="str">
        <f t="shared" si="175"/>
        <v xml:space="preserve"> </v>
      </c>
      <c r="AW137" s="138" t="str">
        <f t="shared" si="167"/>
        <v xml:space="preserve"> </v>
      </c>
      <c r="AX137" s="138" t="str">
        <f t="shared" si="168"/>
        <v xml:space="preserve"> </v>
      </c>
      <c r="AY137" s="138" t="str">
        <f t="shared" si="169"/>
        <v xml:space="preserve"> </v>
      </c>
      <c r="AZ137" s="138" t="str">
        <f t="shared" si="170"/>
        <v xml:space="preserve"> </v>
      </c>
      <c r="BA137" s="138" t="str">
        <f t="shared" si="171"/>
        <v xml:space="preserve"> </v>
      </c>
      <c r="BB137" s="138" t="str">
        <f t="shared" si="172"/>
        <v xml:space="preserve"> </v>
      </c>
      <c r="BC137" s="138" t="str">
        <f t="shared" si="173"/>
        <v xml:space="preserve"> </v>
      </c>
      <c r="BD137" s="138" t="str">
        <f t="shared" si="176"/>
        <v xml:space="preserve"> </v>
      </c>
      <c r="BE137" s="161" t="str">
        <f t="shared" si="174"/>
        <v xml:space="preserve"> </v>
      </c>
      <c r="BF137" s="129"/>
      <c r="BG137" s="123" t="s">
        <v>120</v>
      </c>
      <c r="BH137" s="124" t="s">
        <v>120</v>
      </c>
      <c r="BI137" s="124" t="s">
        <v>120</v>
      </c>
      <c r="BJ137" s="124" t="s">
        <v>120</v>
      </c>
      <c r="BK137" s="124" t="s">
        <v>120</v>
      </c>
      <c r="BL137" s="124" t="s">
        <v>120</v>
      </c>
      <c r="BM137" s="124" t="s">
        <v>120</v>
      </c>
      <c r="BN137" s="124" t="s">
        <v>120</v>
      </c>
      <c r="BO137" s="124" t="s">
        <v>120</v>
      </c>
      <c r="BP137" s="124" t="s">
        <v>120</v>
      </c>
      <c r="BQ137" s="125"/>
      <c r="BR137" s="124" t="s">
        <v>122</v>
      </c>
      <c r="BS137" s="124" t="s">
        <v>122</v>
      </c>
      <c r="BT137" s="124" t="s">
        <v>122</v>
      </c>
      <c r="BU137" s="124" t="s">
        <v>122</v>
      </c>
      <c r="BV137" s="124" t="s">
        <v>122</v>
      </c>
      <c r="BW137" s="124" t="s">
        <v>122</v>
      </c>
      <c r="BX137" s="124" t="s">
        <v>122</v>
      </c>
      <c r="BY137" s="124" t="s">
        <v>122</v>
      </c>
      <c r="BZ137" s="124" t="s">
        <v>122</v>
      </c>
      <c r="CA137" s="124" t="s">
        <v>122</v>
      </c>
      <c r="CC137" s="124" t="s">
        <v>121</v>
      </c>
      <c r="CD137" s="124" t="s">
        <v>121</v>
      </c>
      <c r="CE137" s="124" t="s">
        <v>121</v>
      </c>
      <c r="CF137" s="124" t="s">
        <v>121</v>
      </c>
      <c r="CG137" s="124" t="s">
        <v>121</v>
      </c>
      <c r="CH137" s="124" t="s">
        <v>121</v>
      </c>
      <c r="CI137" s="124" t="s">
        <v>121</v>
      </c>
      <c r="CJ137" s="124" t="s">
        <v>121</v>
      </c>
      <c r="CK137" s="124" t="s">
        <v>121</v>
      </c>
      <c r="CL137" s="124" t="s">
        <v>121</v>
      </c>
      <c r="CN137" s="126" t="str">
        <f>IF(COUNTIF(Emargement!$M$8:$M$207,CY137),CY137," ")</f>
        <v xml:space="preserve"> </v>
      </c>
      <c r="CO137" s="126" t="str">
        <f>IF(COUNTIF(Emargement!$M$8:$M$207,CZ137),CZ137," ")</f>
        <v xml:space="preserve"> </v>
      </c>
      <c r="CP137" s="126" t="str">
        <f>IF(COUNTIF(Emargement!$M$8:$M$207,DA137),DA137," ")</f>
        <v xml:space="preserve"> </v>
      </c>
      <c r="CQ137" s="126" t="str">
        <f>IF(COUNTIF(Emargement!$M$8:$M$207,DB137),DB137," ")</f>
        <v xml:space="preserve"> </v>
      </c>
      <c r="CR137" s="126" t="str">
        <f>IF(COUNTIF(Emargement!$M$8:$M$207,DC137),DC137," ")</f>
        <v xml:space="preserve"> </v>
      </c>
      <c r="CS137" s="126" t="str">
        <f>IF(COUNTIF(Emargement!$M$8:$M$207,DD137),DD137," ")</f>
        <v xml:space="preserve"> </v>
      </c>
      <c r="CT137" s="126" t="str">
        <f>IF(COUNTIF(Emargement!$M$8:$M$207,DE137),DE137," ")</f>
        <v xml:space="preserve"> </v>
      </c>
      <c r="CU137" s="126" t="str">
        <f>IF(COUNTIF(Emargement!$M$8:$M$207,DF137),DF137," ")</f>
        <v xml:space="preserve"> </v>
      </c>
      <c r="CV137" s="126" t="str">
        <f>IF(COUNTIF(Emargement!$M$8:$M$207,DG137),DG137," ")</f>
        <v xml:space="preserve"> </v>
      </c>
      <c r="CW137" s="126" t="str">
        <f>IF(COUNTIF(Emargement!$M$8:$M$207,DH137),DH137," ")</f>
        <v xml:space="preserve"> </v>
      </c>
      <c r="CY137" s="3">
        <v>101</v>
      </c>
      <c r="CZ137" s="3">
        <v>102</v>
      </c>
      <c r="DA137" s="3">
        <v>103</v>
      </c>
      <c r="DB137" s="3">
        <v>104</v>
      </c>
      <c r="DC137" s="3">
        <v>105</v>
      </c>
      <c r="DD137" s="3">
        <v>106</v>
      </c>
      <c r="DE137" s="3">
        <v>107</v>
      </c>
      <c r="DF137" s="3">
        <v>108</v>
      </c>
      <c r="DG137" s="3">
        <v>109</v>
      </c>
      <c r="DH137" s="3">
        <v>110</v>
      </c>
      <c r="DJ137" s="226" t="s">
        <v>121</v>
      </c>
      <c r="DK137" s="137" t="s">
        <v>132</v>
      </c>
      <c r="DM137" s="145"/>
      <c r="DN137" s="146"/>
      <c r="DO137" s="145"/>
      <c r="DP137" s="146"/>
      <c r="DQ137" s="145"/>
      <c r="DR137" s="58"/>
      <c r="DS137" s="58"/>
      <c r="DT137" s="145"/>
      <c r="DU137" s="3">
        <v>2</v>
      </c>
      <c r="DX137" s="79"/>
      <c r="DY137" s="82"/>
      <c r="DZ137" s="80"/>
      <c r="EA137" s="82"/>
      <c r="EB137" s="81"/>
      <c r="EC137" s="81"/>
      <c r="ED137" s="83"/>
      <c r="EE137" s="80"/>
      <c r="EG137" s="84"/>
      <c r="EH137" s="3">
        <v>3</v>
      </c>
      <c r="EJ137" s="3" t="e">
        <f t="shared" si="182"/>
        <v>#N/A</v>
      </c>
      <c r="EK137" s="3">
        <f t="shared" ref="EK137:EK200" si="196">COUNT(EJ137)</f>
        <v>0</v>
      </c>
      <c r="EL137" s="84" t="str">
        <f t="shared" ref="EL137:EL200" si="197">IF(EK137=1,"1 x","")</f>
        <v/>
      </c>
      <c r="EM137" s="89" t="e">
        <f t="shared" si="183"/>
        <v>#N/A</v>
      </c>
      <c r="EN137" s="3">
        <f t="shared" ref="EN137:EN200" si="198">COUNT(EM137)</f>
        <v>0</v>
      </c>
      <c r="EO137" s="84" t="str">
        <f t="shared" ref="EO137:EO200" si="199">IF(EN137=1,"2 x","")</f>
        <v/>
      </c>
      <c r="EP137" s="89" t="e">
        <f t="shared" si="184"/>
        <v>#N/A</v>
      </c>
      <c r="EQ137" s="3">
        <f t="shared" ref="EQ137:EQ200" si="200">COUNT(EP137)</f>
        <v>0</v>
      </c>
      <c r="ER137" s="84" t="str">
        <f t="shared" ref="ER137:ER200" si="201">IF(EQ137=1,"Ab","")</f>
        <v/>
      </c>
    </row>
    <row r="138" spans="1:148" ht="15.75" x14ac:dyDescent="0.25">
      <c r="A138" s="1">
        <f t="shared" si="185"/>
        <v>131</v>
      </c>
      <c r="B138" s="1">
        <v>131</v>
      </c>
      <c r="C138" s="31">
        <v>131</v>
      </c>
      <c r="D138" s="151"/>
      <c r="E138" s="152">
        <f t="shared" ref="E138:E201" si="202">E137</f>
        <v>1</v>
      </c>
      <c r="F138" s="153">
        <f t="shared" ref="F138:F201" si="203">F137</f>
        <v>57</v>
      </c>
      <c r="G138" s="154">
        <f t="shared" ref="G138:G201" si="204">G137</f>
        <v>5</v>
      </c>
      <c r="I138" s="3">
        <f t="shared" si="186"/>
        <v>0</v>
      </c>
      <c r="J138" s="3">
        <f t="shared" si="187"/>
        <v>0</v>
      </c>
      <c r="K138" s="3">
        <f t="shared" si="177"/>
        <v>0</v>
      </c>
      <c r="N138" s="144" t="str">
        <f t="shared" ref="N138:N196" si="205">IF(K138&lt;=1,"","Doublon")</f>
        <v/>
      </c>
      <c r="O138" s="143"/>
      <c r="P138" s="98" t="str">
        <f t="shared" ref="P138:P196" si="206">IF(J138=1,"N P","")</f>
        <v/>
      </c>
      <c r="Q138" s="3">
        <f t="shared" si="178"/>
        <v>7025</v>
      </c>
      <c r="R138" s="3">
        <f t="shared" si="141"/>
        <v>7025</v>
      </c>
      <c r="S138" s="96" t="str">
        <f t="shared" si="179"/>
        <v/>
      </c>
      <c r="T138" s="97" t="str">
        <f t="shared" si="180"/>
        <v/>
      </c>
      <c r="U138" s="98" t="str">
        <f t="shared" si="181"/>
        <v/>
      </c>
      <c r="W138" s="89" t="str">
        <f t="shared" si="160"/>
        <v xml:space="preserve"> </v>
      </c>
      <c r="X138" s="3" t="str">
        <f t="shared" si="161"/>
        <v xml:space="preserve"> </v>
      </c>
      <c r="Y138" s="3" t="str">
        <f t="shared" si="162"/>
        <v xml:space="preserve"> </v>
      </c>
      <c r="Z138" s="3" t="str">
        <f t="shared" si="163"/>
        <v xml:space="preserve"> </v>
      </c>
      <c r="AA138" s="3" t="str">
        <f t="shared" si="164"/>
        <v>m.t</v>
      </c>
      <c r="AB138" s="3" t="str">
        <f t="shared" si="165"/>
        <v xml:space="preserve"> </v>
      </c>
      <c r="AC138" s="90" t="str">
        <f t="shared" si="166"/>
        <v xml:space="preserve"> </v>
      </c>
      <c r="AM138" s="89" t="str">
        <f t="shared" si="188"/>
        <v/>
      </c>
      <c r="AN138" s="89" t="str">
        <f t="shared" si="189"/>
        <v/>
      </c>
      <c r="AO138" s="3" t="str">
        <f t="shared" si="190"/>
        <v/>
      </c>
      <c r="AP138" s="3" t="str">
        <f t="shared" si="191"/>
        <v/>
      </c>
      <c r="AQ138" s="1" t="str">
        <f t="shared" si="192"/>
        <v/>
      </c>
      <c r="AR138" s="1" t="str">
        <f t="shared" si="193"/>
        <v/>
      </c>
      <c r="AS138" s="7" t="str">
        <f t="shared" si="194"/>
        <v/>
      </c>
      <c r="AT138" s="91">
        <f t="shared" si="195"/>
        <v>37.409252669039148</v>
      </c>
      <c r="AV138" s="160" t="str">
        <f t="shared" si="175"/>
        <v xml:space="preserve"> </v>
      </c>
      <c r="AW138" s="138" t="str">
        <f t="shared" si="167"/>
        <v xml:space="preserve"> </v>
      </c>
      <c r="AX138" s="138" t="str">
        <f t="shared" si="168"/>
        <v xml:space="preserve"> </v>
      </c>
      <c r="AY138" s="138" t="str">
        <f t="shared" si="169"/>
        <v xml:space="preserve"> </v>
      </c>
      <c r="AZ138" s="138" t="str">
        <f t="shared" si="170"/>
        <v xml:space="preserve"> </v>
      </c>
      <c r="BA138" s="138" t="str">
        <f t="shared" si="171"/>
        <v xml:space="preserve"> </v>
      </c>
      <c r="BB138" s="138" t="str">
        <f t="shared" si="172"/>
        <v xml:space="preserve"> </v>
      </c>
      <c r="BC138" s="138" t="str">
        <f t="shared" si="173"/>
        <v xml:space="preserve"> </v>
      </c>
      <c r="BD138" s="138" t="str">
        <f t="shared" si="176"/>
        <v xml:space="preserve"> </v>
      </c>
      <c r="BE138" s="161" t="str">
        <f t="shared" si="174"/>
        <v xml:space="preserve"> </v>
      </c>
      <c r="BF138" s="129"/>
      <c r="BG138" s="123" t="s">
        <v>120</v>
      </c>
      <c r="BH138" s="124" t="s">
        <v>120</v>
      </c>
      <c r="BI138" s="124" t="s">
        <v>120</v>
      </c>
      <c r="BJ138" s="124" t="s">
        <v>120</v>
      </c>
      <c r="BK138" s="124" t="s">
        <v>120</v>
      </c>
      <c r="BL138" s="124" t="s">
        <v>120</v>
      </c>
      <c r="BM138" s="124" t="s">
        <v>120</v>
      </c>
      <c r="BN138" s="124" t="s">
        <v>120</v>
      </c>
      <c r="BO138" s="124" t="s">
        <v>120</v>
      </c>
      <c r="BP138" s="124" t="s">
        <v>120</v>
      </c>
      <c r="BQ138" s="125"/>
      <c r="BR138" s="124" t="s">
        <v>122</v>
      </c>
      <c r="BS138" s="124" t="s">
        <v>122</v>
      </c>
      <c r="BT138" s="124" t="s">
        <v>122</v>
      </c>
      <c r="BU138" s="124" t="s">
        <v>122</v>
      </c>
      <c r="BV138" s="124" t="s">
        <v>122</v>
      </c>
      <c r="BW138" s="124" t="s">
        <v>122</v>
      </c>
      <c r="BX138" s="124" t="s">
        <v>122</v>
      </c>
      <c r="BY138" s="124" t="s">
        <v>122</v>
      </c>
      <c r="BZ138" s="124" t="s">
        <v>122</v>
      </c>
      <c r="CA138" s="124" t="s">
        <v>122</v>
      </c>
      <c r="CC138" s="124" t="s">
        <v>121</v>
      </c>
      <c r="CD138" s="124" t="s">
        <v>121</v>
      </c>
      <c r="CE138" s="124" t="s">
        <v>121</v>
      </c>
      <c r="CF138" s="124" t="s">
        <v>121</v>
      </c>
      <c r="CG138" s="124" t="s">
        <v>121</v>
      </c>
      <c r="CH138" s="124" t="s">
        <v>121</v>
      </c>
      <c r="CI138" s="124" t="s">
        <v>121</v>
      </c>
      <c r="CJ138" s="124" t="s">
        <v>121</v>
      </c>
      <c r="CK138" s="124" t="s">
        <v>121</v>
      </c>
      <c r="CL138" s="124" t="s">
        <v>121</v>
      </c>
      <c r="CN138" s="126" t="str">
        <f>IF(COUNTIF(Emargement!$M$8:$M$207,CY138),CY138," ")</f>
        <v xml:space="preserve"> </v>
      </c>
      <c r="CO138" s="126" t="str">
        <f>IF(COUNTIF(Emargement!$M$8:$M$207,CZ138),CZ138," ")</f>
        <v xml:space="preserve"> </v>
      </c>
      <c r="CP138" s="126" t="str">
        <f>IF(COUNTIF(Emargement!$M$8:$M$207,DA138),DA138," ")</f>
        <v xml:space="preserve"> </v>
      </c>
      <c r="CQ138" s="126" t="str">
        <f>IF(COUNTIF(Emargement!$M$8:$M$207,DB138),DB138," ")</f>
        <v xml:space="preserve"> </v>
      </c>
      <c r="CR138" s="126" t="str">
        <f>IF(COUNTIF(Emargement!$M$8:$M$207,DC138),DC138," ")</f>
        <v xml:space="preserve"> </v>
      </c>
      <c r="CS138" s="126" t="str">
        <f>IF(COUNTIF(Emargement!$M$8:$M$207,DD138),DD138," ")</f>
        <v xml:space="preserve"> </v>
      </c>
      <c r="CT138" s="126" t="str">
        <f>IF(COUNTIF(Emargement!$M$8:$M$207,DE138),DE138," ")</f>
        <v xml:space="preserve"> </v>
      </c>
      <c r="CU138" s="126" t="str">
        <f>IF(COUNTIF(Emargement!$M$8:$M$207,DF138),DF138," ")</f>
        <v xml:space="preserve"> </v>
      </c>
      <c r="CV138" s="126" t="str">
        <f>IF(COUNTIF(Emargement!$M$8:$M$207,DG138),DG138," ")</f>
        <v xml:space="preserve"> </v>
      </c>
      <c r="CW138" s="126" t="str">
        <f>IF(COUNTIF(Emargement!$M$8:$M$207,DH138),DH138," ")</f>
        <v xml:space="preserve"> </v>
      </c>
      <c r="CY138" s="3">
        <v>111</v>
      </c>
      <c r="CZ138" s="3">
        <v>112</v>
      </c>
      <c r="DA138" s="3">
        <v>113</v>
      </c>
      <c r="DB138" s="3">
        <v>114</v>
      </c>
      <c r="DC138" s="3">
        <v>115</v>
      </c>
      <c r="DD138" s="3">
        <v>116</v>
      </c>
      <c r="DE138" s="3">
        <v>117</v>
      </c>
      <c r="DF138" s="3">
        <v>118</v>
      </c>
      <c r="DG138" s="3">
        <v>119</v>
      </c>
      <c r="DH138" s="3">
        <v>120</v>
      </c>
      <c r="DJ138" s="227"/>
      <c r="DK138" s="137" t="s">
        <v>134</v>
      </c>
      <c r="DM138" s="145"/>
      <c r="DN138" s="146"/>
      <c r="DO138" s="145"/>
      <c r="DP138" s="146"/>
      <c r="DQ138" s="145"/>
      <c r="DR138" s="58"/>
      <c r="DS138" s="58"/>
      <c r="DT138" s="145"/>
      <c r="DU138" s="3">
        <v>2</v>
      </c>
      <c r="DX138" s="79"/>
      <c r="DY138" s="82"/>
      <c r="DZ138" s="80"/>
      <c r="EA138" s="82"/>
      <c r="EB138" s="81"/>
      <c r="EC138" s="81"/>
      <c r="ED138" s="83"/>
      <c r="EE138" s="80"/>
      <c r="EG138" s="84"/>
      <c r="EH138" s="3">
        <v>3</v>
      </c>
      <c r="EJ138" s="3" t="e">
        <f t="shared" si="182"/>
        <v>#N/A</v>
      </c>
      <c r="EK138" s="3">
        <f t="shared" si="196"/>
        <v>0</v>
      </c>
      <c r="EL138" s="84" t="str">
        <f t="shared" si="197"/>
        <v/>
      </c>
      <c r="EM138" s="89" t="e">
        <f t="shared" si="183"/>
        <v>#N/A</v>
      </c>
      <c r="EN138" s="3">
        <f t="shared" si="198"/>
        <v>0</v>
      </c>
      <c r="EO138" s="84" t="str">
        <f t="shared" si="199"/>
        <v/>
      </c>
      <c r="EP138" s="89" t="e">
        <f t="shared" si="184"/>
        <v>#N/A</v>
      </c>
      <c r="EQ138" s="3">
        <f t="shared" si="200"/>
        <v>0</v>
      </c>
      <c r="ER138" s="84" t="str">
        <f t="shared" si="201"/>
        <v/>
      </c>
    </row>
    <row r="139" spans="1:148" ht="15.75" x14ac:dyDescent="0.25">
      <c r="A139" s="1">
        <f t="shared" si="185"/>
        <v>132</v>
      </c>
      <c r="B139" s="1">
        <v>132</v>
      </c>
      <c r="C139" s="31">
        <v>132</v>
      </c>
      <c r="D139" s="151"/>
      <c r="E139" s="152">
        <f t="shared" si="202"/>
        <v>1</v>
      </c>
      <c r="F139" s="153">
        <f t="shared" si="203"/>
        <v>57</v>
      </c>
      <c r="G139" s="154">
        <f t="shared" si="204"/>
        <v>5</v>
      </c>
      <c r="I139" s="3">
        <f t="shared" si="186"/>
        <v>0</v>
      </c>
      <c r="J139" s="3">
        <f t="shared" si="187"/>
        <v>0</v>
      </c>
      <c r="K139" s="3">
        <f t="shared" si="177"/>
        <v>0</v>
      </c>
      <c r="N139" s="144" t="str">
        <f t="shared" si="205"/>
        <v/>
      </c>
      <c r="O139" s="143"/>
      <c r="P139" s="98" t="str">
        <f t="shared" si="206"/>
        <v/>
      </c>
      <c r="Q139" s="3">
        <f t="shared" si="178"/>
        <v>7025</v>
      </c>
      <c r="R139" s="3">
        <f t="shared" ref="R139:R202" si="207">Q139-TPS</f>
        <v>7025</v>
      </c>
      <c r="S139" s="96" t="str">
        <f t="shared" si="179"/>
        <v/>
      </c>
      <c r="T139" s="97" t="str">
        <f t="shared" si="180"/>
        <v/>
      </c>
      <c r="U139" s="98" t="str">
        <f t="shared" si="181"/>
        <v/>
      </c>
      <c r="W139" s="89" t="str">
        <f t="shared" si="160"/>
        <v xml:space="preserve"> </v>
      </c>
      <c r="X139" s="3" t="str">
        <f t="shared" si="161"/>
        <v xml:space="preserve"> </v>
      </c>
      <c r="Y139" s="3" t="str">
        <f t="shared" si="162"/>
        <v xml:space="preserve"> </v>
      </c>
      <c r="Z139" s="3" t="str">
        <f t="shared" si="163"/>
        <v xml:space="preserve"> </v>
      </c>
      <c r="AA139" s="3" t="str">
        <f t="shared" si="164"/>
        <v>m.t</v>
      </c>
      <c r="AB139" s="3" t="str">
        <f t="shared" si="165"/>
        <v xml:space="preserve"> </v>
      </c>
      <c r="AC139" s="90" t="str">
        <f t="shared" si="166"/>
        <v xml:space="preserve"> </v>
      </c>
      <c r="AM139" s="89" t="str">
        <f t="shared" si="188"/>
        <v/>
      </c>
      <c r="AN139" s="89" t="str">
        <f t="shared" si="189"/>
        <v/>
      </c>
      <c r="AO139" s="3" t="str">
        <f t="shared" si="190"/>
        <v/>
      </c>
      <c r="AP139" s="3" t="str">
        <f t="shared" si="191"/>
        <v/>
      </c>
      <c r="AQ139" s="1" t="str">
        <f t="shared" si="192"/>
        <v/>
      </c>
      <c r="AR139" s="1" t="str">
        <f t="shared" si="193"/>
        <v/>
      </c>
      <c r="AS139" s="7" t="str">
        <f t="shared" si="194"/>
        <v/>
      </c>
      <c r="AT139" s="91">
        <f t="shared" si="195"/>
        <v>37.409252669039148</v>
      </c>
      <c r="AV139" s="160" t="str">
        <f t="shared" si="175"/>
        <v xml:space="preserve"> </v>
      </c>
      <c r="AW139" s="138" t="str">
        <f t="shared" si="167"/>
        <v xml:space="preserve"> </v>
      </c>
      <c r="AX139" s="138" t="str">
        <f t="shared" si="168"/>
        <v xml:space="preserve"> </v>
      </c>
      <c r="AY139" s="138" t="str">
        <f t="shared" si="169"/>
        <v xml:space="preserve"> </v>
      </c>
      <c r="AZ139" s="138" t="str">
        <f t="shared" si="170"/>
        <v xml:space="preserve"> </v>
      </c>
      <c r="BA139" s="138" t="str">
        <f t="shared" si="171"/>
        <v xml:space="preserve"> </v>
      </c>
      <c r="BB139" s="138" t="str">
        <f t="shared" si="172"/>
        <v xml:space="preserve"> </v>
      </c>
      <c r="BC139" s="138" t="str">
        <f t="shared" si="173"/>
        <v xml:space="preserve"> </v>
      </c>
      <c r="BD139" s="138" t="str">
        <f t="shared" si="176"/>
        <v xml:space="preserve"> </v>
      </c>
      <c r="BE139" s="161" t="str">
        <f t="shared" si="174"/>
        <v xml:space="preserve"> </v>
      </c>
      <c r="BF139" s="129"/>
      <c r="BG139" s="123" t="s">
        <v>120</v>
      </c>
      <c r="BH139" s="124" t="s">
        <v>120</v>
      </c>
      <c r="BI139" s="124" t="s">
        <v>120</v>
      </c>
      <c r="BJ139" s="124" t="s">
        <v>120</v>
      </c>
      <c r="BK139" s="124" t="s">
        <v>120</v>
      </c>
      <c r="BL139" s="124" t="s">
        <v>120</v>
      </c>
      <c r="BM139" s="124" t="s">
        <v>120</v>
      </c>
      <c r="BN139" s="124" t="s">
        <v>120</v>
      </c>
      <c r="BO139" s="124" t="s">
        <v>120</v>
      </c>
      <c r="BP139" s="124" t="s">
        <v>120</v>
      </c>
      <c r="BQ139" s="125"/>
      <c r="BR139" s="124" t="s">
        <v>122</v>
      </c>
      <c r="BS139" s="124" t="s">
        <v>122</v>
      </c>
      <c r="BT139" s="124" t="s">
        <v>122</v>
      </c>
      <c r="BU139" s="124" t="s">
        <v>122</v>
      </c>
      <c r="BV139" s="124" t="s">
        <v>122</v>
      </c>
      <c r="BW139" s="124" t="s">
        <v>122</v>
      </c>
      <c r="BX139" s="124" t="s">
        <v>122</v>
      </c>
      <c r="BY139" s="124" t="s">
        <v>122</v>
      </c>
      <c r="BZ139" s="124" t="s">
        <v>122</v>
      </c>
      <c r="CA139" s="124" t="s">
        <v>122</v>
      </c>
      <c r="CC139" s="124" t="s">
        <v>121</v>
      </c>
      <c r="CD139" s="124" t="s">
        <v>121</v>
      </c>
      <c r="CE139" s="124" t="s">
        <v>121</v>
      </c>
      <c r="CF139" s="124" t="s">
        <v>121</v>
      </c>
      <c r="CG139" s="124" t="s">
        <v>121</v>
      </c>
      <c r="CH139" s="124" t="s">
        <v>121</v>
      </c>
      <c r="CI139" s="124" t="s">
        <v>121</v>
      </c>
      <c r="CJ139" s="124" t="s">
        <v>121</v>
      </c>
      <c r="CK139" s="124" t="s">
        <v>121</v>
      </c>
      <c r="CL139" s="124" t="s">
        <v>121</v>
      </c>
      <c r="CN139" s="126" t="str">
        <f>IF(COUNTIF(Emargement!$M$8:$M$207,CY139),CY139," ")</f>
        <v xml:space="preserve"> </v>
      </c>
      <c r="CO139" s="126" t="str">
        <f>IF(COUNTIF(Emargement!$M$8:$M$207,CZ139),CZ139," ")</f>
        <v xml:space="preserve"> </v>
      </c>
      <c r="CP139" s="126" t="str">
        <f>IF(COUNTIF(Emargement!$M$8:$M$207,DA139),DA139," ")</f>
        <v xml:space="preserve"> </v>
      </c>
      <c r="CQ139" s="126" t="str">
        <f>IF(COUNTIF(Emargement!$M$8:$M$207,DB139),DB139," ")</f>
        <v xml:space="preserve"> </v>
      </c>
      <c r="CR139" s="126" t="str">
        <f>IF(COUNTIF(Emargement!$M$8:$M$207,DC139),DC139," ")</f>
        <v xml:space="preserve"> </v>
      </c>
      <c r="CS139" s="126" t="str">
        <f>IF(COUNTIF(Emargement!$M$8:$M$207,DD139),DD139," ")</f>
        <v xml:space="preserve"> </v>
      </c>
      <c r="CT139" s="126" t="str">
        <f>IF(COUNTIF(Emargement!$M$8:$M$207,DE139),DE139," ")</f>
        <v xml:space="preserve"> </v>
      </c>
      <c r="CU139" s="126" t="str">
        <f>IF(COUNTIF(Emargement!$M$8:$M$207,DF139),DF139," ")</f>
        <v xml:space="preserve"> </v>
      </c>
      <c r="CV139" s="126" t="str">
        <f>IF(COUNTIF(Emargement!$M$8:$M$207,DG139),DG139," ")</f>
        <v xml:space="preserve"> </v>
      </c>
      <c r="CW139" s="126" t="str">
        <f>IF(COUNTIF(Emargement!$M$8:$M$207,DH139),DH139," ")</f>
        <v xml:space="preserve"> </v>
      </c>
      <c r="CY139" s="3">
        <v>121</v>
      </c>
      <c r="CZ139" s="3">
        <v>122</v>
      </c>
      <c r="DA139" s="3">
        <v>123</v>
      </c>
      <c r="DB139" s="3">
        <v>124</v>
      </c>
      <c r="DC139" s="3">
        <v>125</v>
      </c>
      <c r="DD139" s="3">
        <v>126</v>
      </c>
      <c r="DE139" s="3">
        <v>127</v>
      </c>
      <c r="DF139" s="3">
        <v>128</v>
      </c>
      <c r="DG139" s="3">
        <v>129</v>
      </c>
      <c r="DH139" s="3">
        <v>130</v>
      </c>
      <c r="DK139" s="137"/>
      <c r="DM139" s="145"/>
      <c r="DN139" s="146"/>
      <c r="DO139" s="145"/>
      <c r="DP139" s="146"/>
      <c r="DQ139" s="145"/>
      <c r="DR139" s="58"/>
      <c r="DS139" s="58"/>
      <c r="DT139" s="145"/>
      <c r="DU139" s="3">
        <v>2</v>
      </c>
      <c r="DX139" s="79"/>
      <c r="DY139" s="82"/>
      <c r="DZ139" s="80"/>
      <c r="EA139" s="82"/>
      <c r="EB139" s="81"/>
      <c r="EC139" s="81"/>
      <c r="ED139" s="83"/>
      <c r="EE139" s="80"/>
      <c r="EG139" s="84"/>
      <c r="EH139" s="3">
        <v>3</v>
      </c>
      <c r="EJ139" s="3" t="e">
        <f t="shared" si="182"/>
        <v>#N/A</v>
      </c>
      <c r="EK139" s="3">
        <f t="shared" si="196"/>
        <v>0</v>
      </c>
      <c r="EL139" s="84" t="str">
        <f t="shared" si="197"/>
        <v/>
      </c>
      <c r="EM139" s="89" t="e">
        <f t="shared" si="183"/>
        <v>#N/A</v>
      </c>
      <c r="EN139" s="3">
        <f t="shared" si="198"/>
        <v>0</v>
      </c>
      <c r="EO139" s="84" t="str">
        <f t="shared" si="199"/>
        <v/>
      </c>
      <c r="EP139" s="89" t="e">
        <f t="shared" si="184"/>
        <v>#N/A</v>
      </c>
      <c r="EQ139" s="3">
        <f t="shared" si="200"/>
        <v>0</v>
      </c>
      <c r="ER139" s="84" t="str">
        <f t="shared" si="201"/>
        <v/>
      </c>
    </row>
    <row r="140" spans="1:148" ht="15.75" x14ac:dyDescent="0.25">
      <c r="A140" s="1">
        <f t="shared" si="185"/>
        <v>133</v>
      </c>
      <c r="B140" s="1">
        <v>133</v>
      </c>
      <c r="C140" s="31">
        <v>133</v>
      </c>
      <c r="D140" s="151"/>
      <c r="E140" s="152">
        <f t="shared" si="202"/>
        <v>1</v>
      </c>
      <c r="F140" s="153">
        <f t="shared" si="203"/>
        <v>57</v>
      </c>
      <c r="G140" s="154">
        <f t="shared" si="204"/>
        <v>5</v>
      </c>
      <c r="I140" s="3">
        <f t="shared" si="186"/>
        <v>0</v>
      </c>
      <c r="J140" s="3">
        <f t="shared" si="187"/>
        <v>0</v>
      </c>
      <c r="K140" s="3">
        <f t="shared" si="177"/>
        <v>0</v>
      </c>
      <c r="N140" s="144" t="str">
        <f t="shared" si="205"/>
        <v/>
      </c>
      <c r="O140" s="143"/>
      <c r="P140" s="98" t="str">
        <f t="shared" si="206"/>
        <v/>
      </c>
      <c r="Q140" s="3">
        <f t="shared" si="178"/>
        <v>7025</v>
      </c>
      <c r="R140" s="3">
        <f t="shared" si="207"/>
        <v>7025</v>
      </c>
      <c r="S140" s="96" t="str">
        <f t="shared" si="179"/>
        <v/>
      </c>
      <c r="T140" s="97" t="str">
        <f t="shared" si="180"/>
        <v/>
      </c>
      <c r="U140" s="98" t="str">
        <f t="shared" si="181"/>
        <v/>
      </c>
      <c r="W140" s="89" t="str">
        <f t="shared" si="160"/>
        <v xml:space="preserve"> </v>
      </c>
      <c r="X140" s="3" t="str">
        <f t="shared" si="161"/>
        <v xml:space="preserve"> </v>
      </c>
      <c r="Y140" s="3" t="str">
        <f t="shared" si="162"/>
        <v xml:space="preserve"> </v>
      </c>
      <c r="Z140" s="3" t="str">
        <f t="shared" si="163"/>
        <v xml:space="preserve"> </v>
      </c>
      <c r="AA140" s="3" t="str">
        <f t="shared" si="164"/>
        <v>m.t</v>
      </c>
      <c r="AB140" s="3" t="str">
        <f t="shared" si="165"/>
        <v xml:space="preserve"> </v>
      </c>
      <c r="AC140" s="90" t="str">
        <f t="shared" si="166"/>
        <v xml:space="preserve"> </v>
      </c>
      <c r="AM140" s="89" t="str">
        <f t="shared" si="188"/>
        <v/>
      </c>
      <c r="AN140" s="89" t="str">
        <f t="shared" si="189"/>
        <v/>
      </c>
      <c r="AO140" s="3" t="str">
        <f t="shared" si="190"/>
        <v/>
      </c>
      <c r="AP140" s="3" t="str">
        <f t="shared" si="191"/>
        <v/>
      </c>
      <c r="AQ140" s="1" t="str">
        <f t="shared" si="192"/>
        <v/>
      </c>
      <c r="AR140" s="1" t="str">
        <f t="shared" si="193"/>
        <v/>
      </c>
      <c r="AS140" s="7" t="str">
        <f t="shared" si="194"/>
        <v/>
      </c>
      <c r="AT140" s="91">
        <f t="shared" si="195"/>
        <v>37.409252669039148</v>
      </c>
      <c r="AV140" s="160" t="str">
        <f t="shared" si="175"/>
        <v xml:space="preserve"> </v>
      </c>
      <c r="AW140" s="138" t="str">
        <f t="shared" si="167"/>
        <v xml:space="preserve"> </v>
      </c>
      <c r="AX140" s="138" t="str">
        <f t="shared" si="168"/>
        <v xml:space="preserve"> </v>
      </c>
      <c r="AY140" s="138" t="str">
        <f t="shared" si="169"/>
        <v xml:space="preserve"> </v>
      </c>
      <c r="AZ140" s="138" t="str">
        <f t="shared" si="170"/>
        <v xml:space="preserve"> </v>
      </c>
      <c r="BA140" s="138" t="str">
        <f t="shared" si="171"/>
        <v xml:space="preserve"> </v>
      </c>
      <c r="BB140" s="138" t="str">
        <f t="shared" si="172"/>
        <v xml:space="preserve"> </v>
      </c>
      <c r="BC140" s="138" t="str">
        <f t="shared" si="173"/>
        <v xml:space="preserve"> </v>
      </c>
      <c r="BD140" s="138" t="str">
        <f t="shared" si="176"/>
        <v xml:space="preserve"> </v>
      </c>
      <c r="BE140" s="161" t="str">
        <f t="shared" si="174"/>
        <v xml:space="preserve"> </v>
      </c>
      <c r="BF140" s="129"/>
      <c r="BG140" s="123" t="s">
        <v>120</v>
      </c>
      <c r="BH140" s="124" t="s">
        <v>120</v>
      </c>
      <c r="BI140" s="124" t="s">
        <v>120</v>
      </c>
      <c r="BJ140" s="124" t="s">
        <v>120</v>
      </c>
      <c r="BK140" s="124" t="s">
        <v>120</v>
      </c>
      <c r="BL140" s="124" t="s">
        <v>120</v>
      </c>
      <c r="BM140" s="124" t="s">
        <v>120</v>
      </c>
      <c r="BN140" s="124" t="s">
        <v>120</v>
      </c>
      <c r="BO140" s="124" t="s">
        <v>120</v>
      </c>
      <c r="BP140" s="124" t="s">
        <v>120</v>
      </c>
      <c r="BQ140" s="125"/>
      <c r="BR140" s="124" t="s">
        <v>122</v>
      </c>
      <c r="BS140" s="124" t="s">
        <v>122</v>
      </c>
      <c r="BT140" s="124" t="s">
        <v>122</v>
      </c>
      <c r="BU140" s="124" t="s">
        <v>122</v>
      </c>
      <c r="BV140" s="124" t="s">
        <v>122</v>
      </c>
      <c r="BW140" s="124" t="s">
        <v>122</v>
      </c>
      <c r="BX140" s="124" t="s">
        <v>122</v>
      </c>
      <c r="BY140" s="124" t="s">
        <v>122</v>
      </c>
      <c r="BZ140" s="124" t="s">
        <v>122</v>
      </c>
      <c r="CA140" s="124" t="s">
        <v>122</v>
      </c>
      <c r="CC140" s="124" t="s">
        <v>121</v>
      </c>
      <c r="CD140" s="124" t="s">
        <v>121</v>
      </c>
      <c r="CE140" s="124" t="s">
        <v>121</v>
      </c>
      <c r="CF140" s="124" t="s">
        <v>121</v>
      </c>
      <c r="CG140" s="124" t="s">
        <v>121</v>
      </c>
      <c r="CH140" s="124" t="s">
        <v>121</v>
      </c>
      <c r="CI140" s="124" t="s">
        <v>121</v>
      </c>
      <c r="CJ140" s="124" t="s">
        <v>121</v>
      </c>
      <c r="CK140" s="124" t="s">
        <v>121</v>
      </c>
      <c r="CL140" s="124" t="s">
        <v>121</v>
      </c>
      <c r="CN140" s="126" t="str">
        <f>IF(COUNTIF(Emargement!$M$8:$M$207,CY140),CY140," ")</f>
        <v xml:space="preserve"> </v>
      </c>
      <c r="CO140" s="126" t="str">
        <f>IF(COUNTIF(Emargement!$M$8:$M$207,CZ140),CZ140," ")</f>
        <v xml:space="preserve"> </v>
      </c>
      <c r="CP140" s="126" t="str">
        <f>IF(COUNTIF(Emargement!$M$8:$M$207,DA140),DA140," ")</f>
        <v xml:space="preserve"> </v>
      </c>
      <c r="CQ140" s="126" t="str">
        <f>IF(COUNTIF(Emargement!$M$8:$M$207,DB140),DB140," ")</f>
        <v xml:space="preserve"> </v>
      </c>
      <c r="CR140" s="126" t="str">
        <f>IF(COUNTIF(Emargement!$M$8:$M$207,DC140),DC140," ")</f>
        <v xml:space="preserve"> </v>
      </c>
      <c r="CS140" s="126" t="str">
        <f>IF(COUNTIF(Emargement!$M$8:$M$207,DD140),DD140," ")</f>
        <v xml:space="preserve"> </v>
      </c>
      <c r="CT140" s="126" t="str">
        <f>IF(COUNTIF(Emargement!$M$8:$M$207,DE140),DE140," ")</f>
        <v xml:space="preserve"> </v>
      </c>
      <c r="CU140" s="126" t="str">
        <f>IF(COUNTIF(Emargement!$M$8:$M$207,DF140),DF140," ")</f>
        <v xml:space="preserve"> </v>
      </c>
      <c r="CV140" s="126" t="str">
        <f>IF(COUNTIF(Emargement!$M$8:$M$207,DG140),DG140," ")</f>
        <v xml:space="preserve"> </v>
      </c>
      <c r="CW140" s="126" t="str">
        <f>IF(COUNTIF(Emargement!$M$8:$M$207,DH140),DH140," ")</f>
        <v xml:space="preserve"> </v>
      </c>
      <c r="CY140" s="3">
        <v>131</v>
      </c>
      <c r="CZ140" s="3">
        <v>132</v>
      </c>
      <c r="DA140" s="3">
        <v>133</v>
      </c>
      <c r="DB140" s="3">
        <v>134</v>
      </c>
      <c r="DC140" s="3">
        <v>135</v>
      </c>
      <c r="DD140" s="3">
        <v>136</v>
      </c>
      <c r="DE140" s="3">
        <v>137</v>
      </c>
      <c r="DF140" s="3">
        <v>138</v>
      </c>
      <c r="DG140" s="3">
        <v>139</v>
      </c>
      <c r="DH140" s="3">
        <v>140</v>
      </c>
      <c r="DK140" s="137"/>
      <c r="DM140" s="145"/>
      <c r="DN140" s="146"/>
      <c r="DO140" s="145"/>
      <c r="DP140" s="146"/>
      <c r="DQ140" s="145"/>
      <c r="DR140" s="58"/>
      <c r="DS140" s="58"/>
      <c r="DT140" s="145"/>
      <c r="DU140" s="3">
        <v>2</v>
      </c>
      <c r="DX140" s="79"/>
      <c r="DY140" s="82"/>
      <c r="DZ140" s="80"/>
      <c r="EA140" s="82"/>
      <c r="EB140" s="81"/>
      <c r="EC140" s="81"/>
      <c r="ED140" s="83"/>
      <c r="EE140" s="80"/>
      <c r="EG140" s="84"/>
      <c r="EH140" s="3">
        <v>3</v>
      </c>
      <c r="EJ140" s="3" t="e">
        <f t="shared" si="182"/>
        <v>#N/A</v>
      </c>
      <c r="EK140" s="3">
        <f t="shared" si="196"/>
        <v>0</v>
      </c>
      <c r="EL140" s="84" t="str">
        <f t="shared" si="197"/>
        <v/>
      </c>
      <c r="EM140" s="89" t="e">
        <f t="shared" si="183"/>
        <v>#N/A</v>
      </c>
      <c r="EN140" s="3">
        <f t="shared" si="198"/>
        <v>0</v>
      </c>
      <c r="EO140" s="84" t="str">
        <f t="shared" si="199"/>
        <v/>
      </c>
      <c r="EP140" s="89" t="e">
        <f t="shared" si="184"/>
        <v>#N/A</v>
      </c>
      <c r="EQ140" s="3">
        <f t="shared" si="200"/>
        <v>0</v>
      </c>
      <c r="ER140" s="84" t="str">
        <f t="shared" si="201"/>
        <v/>
      </c>
    </row>
    <row r="141" spans="1:148" ht="15.75" x14ac:dyDescent="0.25">
      <c r="A141" s="1">
        <f t="shared" si="185"/>
        <v>134</v>
      </c>
      <c r="B141" s="1">
        <v>134</v>
      </c>
      <c r="C141" s="31">
        <v>134</v>
      </c>
      <c r="D141" s="151"/>
      <c r="E141" s="152">
        <f t="shared" si="202"/>
        <v>1</v>
      </c>
      <c r="F141" s="153">
        <f t="shared" si="203"/>
        <v>57</v>
      </c>
      <c r="G141" s="154">
        <f t="shared" si="204"/>
        <v>5</v>
      </c>
      <c r="I141" s="3">
        <f t="shared" si="186"/>
        <v>0</v>
      </c>
      <c r="J141" s="3">
        <f t="shared" si="187"/>
        <v>0</v>
      </c>
      <c r="K141" s="3">
        <f t="shared" si="177"/>
        <v>0</v>
      </c>
      <c r="N141" s="144" t="str">
        <f t="shared" si="205"/>
        <v/>
      </c>
      <c r="O141" s="143"/>
      <c r="P141" s="98" t="str">
        <f t="shared" si="206"/>
        <v/>
      </c>
      <c r="Q141" s="3">
        <f t="shared" si="178"/>
        <v>7025</v>
      </c>
      <c r="R141" s="3">
        <f t="shared" si="207"/>
        <v>7025</v>
      </c>
      <c r="S141" s="96" t="str">
        <f t="shared" si="179"/>
        <v/>
      </c>
      <c r="T141" s="97" t="str">
        <f t="shared" si="180"/>
        <v/>
      </c>
      <c r="U141" s="98" t="str">
        <f t="shared" si="181"/>
        <v/>
      </c>
      <c r="W141" s="89" t="str">
        <f t="shared" si="160"/>
        <v xml:space="preserve"> </v>
      </c>
      <c r="X141" s="3" t="str">
        <f t="shared" si="161"/>
        <v xml:space="preserve"> </v>
      </c>
      <c r="Y141" s="3" t="str">
        <f t="shared" si="162"/>
        <v xml:space="preserve"> </v>
      </c>
      <c r="Z141" s="3" t="str">
        <f t="shared" si="163"/>
        <v xml:space="preserve"> </v>
      </c>
      <c r="AA141" s="3" t="str">
        <f t="shared" si="164"/>
        <v>m.t</v>
      </c>
      <c r="AB141" s="3" t="str">
        <f t="shared" si="165"/>
        <v xml:space="preserve"> </v>
      </c>
      <c r="AC141" s="90" t="str">
        <f t="shared" si="166"/>
        <v xml:space="preserve"> </v>
      </c>
      <c r="AM141" s="89" t="str">
        <f t="shared" si="188"/>
        <v/>
      </c>
      <c r="AN141" s="89" t="str">
        <f t="shared" si="189"/>
        <v/>
      </c>
      <c r="AO141" s="3" t="str">
        <f t="shared" si="190"/>
        <v/>
      </c>
      <c r="AP141" s="3" t="str">
        <f t="shared" si="191"/>
        <v/>
      </c>
      <c r="AQ141" s="1" t="str">
        <f t="shared" si="192"/>
        <v/>
      </c>
      <c r="AR141" s="1" t="str">
        <f t="shared" si="193"/>
        <v/>
      </c>
      <c r="AS141" s="7" t="str">
        <f t="shared" si="194"/>
        <v/>
      </c>
      <c r="AT141" s="91">
        <f t="shared" si="195"/>
        <v>37.409252669039148</v>
      </c>
      <c r="AV141" s="160" t="str">
        <f t="shared" si="175"/>
        <v xml:space="preserve"> </v>
      </c>
      <c r="AW141" s="138" t="str">
        <f t="shared" si="167"/>
        <v xml:space="preserve"> </v>
      </c>
      <c r="AX141" s="138" t="str">
        <f t="shared" si="168"/>
        <v xml:space="preserve"> </v>
      </c>
      <c r="AY141" s="138" t="str">
        <f t="shared" si="169"/>
        <v xml:space="preserve"> </v>
      </c>
      <c r="AZ141" s="138" t="str">
        <f t="shared" si="170"/>
        <v xml:space="preserve"> </v>
      </c>
      <c r="BA141" s="138" t="str">
        <f t="shared" si="171"/>
        <v xml:space="preserve"> </v>
      </c>
      <c r="BB141" s="138" t="str">
        <f t="shared" si="172"/>
        <v xml:space="preserve"> </v>
      </c>
      <c r="BC141" s="138" t="str">
        <f t="shared" si="173"/>
        <v xml:space="preserve"> </v>
      </c>
      <c r="BD141" s="138" t="str">
        <f t="shared" si="176"/>
        <v xml:space="preserve"> </v>
      </c>
      <c r="BE141" s="161" t="str">
        <f t="shared" si="174"/>
        <v xml:space="preserve"> </v>
      </c>
      <c r="BF141" s="129"/>
      <c r="BG141" s="123" t="s">
        <v>120</v>
      </c>
      <c r="BH141" s="124" t="s">
        <v>120</v>
      </c>
      <c r="BI141" s="124" t="s">
        <v>120</v>
      </c>
      <c r="BJ141" s="124" t="s">
        <v>120</v>
      </c>
      <c r="BK141" s="124" t="s">
        <v>120</v>
      </c>
      <c r="BL141" s="124" t="s">
        <v>120</v>
      </c>
      <c r="BM141" s="124" t="s">
        <v>120</v>
      </c>
      <c r="BN141" s="124" t="s">
        <v>120</v>
      </c>
      <c r="BO141" s="124" t="s">
        <v>120</v>
      </c>
      <c r="BP141" s="124" t="s">
        <v>120</v>
      </c>
      <c r="BQ141" s="125"/>
      <c r="BR141" s="124" t="s">
        <v>122</v>
      </c>
      <c r="BS141" s="124" t="s">
        <v>122</v>
      </c>
      <c r="BT141" s="124" t="s">
        <v>122</v>
      </c>
      <c r="BU141" s="124" t="s">
        <v>122</v>
      </c>
      <c r="BV141" s="124" t="s">
        <v>122</v>
      </c>
      <c r="BW141" s="124" t="s">
        <v>122</v>
      </c>
      <c r="BX141" s="124" t="s">
        <v>122</v>
      </c>
      <c r="BY141" s="124" t="s">
        <v>122</v>
      </c>
      <c r="BZ141" s="124" t="s">
        <v>122</v>
      </c>
      <c r="CA141" s="124" t="s">
        <v>122</v>
      </c>
      <c r="CC141" s="124" t="s">
        <v>121</v>
      </c>
      <c r="CD141" s="124" t="s">
        <v>121</v>
      </c>
      <c r="CE141" s="124" t="s">
        <v>121</v>
      </c>
      <c r="CF141" s="124" t="s">
        <v>121</v>
      </c>
      <c r="CG141" s="124" t="s">
        <v>121</v>
      </c>
      <c r="CH141" s="124" t="s">
        <v>121</v>
      </c>
      <c r="CI141" s="124" t="s">
        <v>121</v>
      </c>
      <c r="CJ141" s="124" t="s">
        <v>121</v>
      </c>
      <c r="CK141" s="124" t="s">
        <v>121</v>
      </c>
      <c r="CL141" s="124" t="s">
        <v>121</v>
      </c>
      <c r="CN141" s="126" t="str">
        <f>IF(COUNTIF(Emargement!$M$8:$M$207,CY141),CY141," ")</f>
        <v xml:space="preserve"> </v>
      </c>
      <c r="CO141" s="126" t="str">
        <f>IF(COUNTIF(Emargement!$M$8:$M$207,CZ141),CZ141," ")</f>
        <v xml:space="preserve"> </v>
      </c>
      <c r="CP141" s="126" t="str">
        <f>IF(COUNTIF(Emargement!$M$8:$M$207,DA141),DA141," ")</f>
        <v xml:space="preserve"> </v>
      </c>
      <c r="CQ141" s="126" t="str">
        <f>IF(COUNTIF(Emargement!$M$8:$M$207,DB141),DB141," ")</f>
        <v xml:space="preserve"> </v>
      </c>
      <c r="CR141" s="126" t="str">
        <f>IF(COUNTIF(Emargement!$M$8:$M$207,DC141),DC141," ")</f>
        <v xml:space="preserve"> </v>
      </c>
      <c r="CS141" s="126" t="str">
        <f>IF(COUNTIF(Emargement!$M$8:$M$207,DD141),DD141," ")</f>
        <v xml:space="preserve"> </v>
      </c>
      <c r="CT141" s="126" t="str">
        <f>IF(COUNTIF(Emargement!$M$8:$M$207,DE141),DE141," ")</f>
        <v xml:space="preserve"> </v>
      </c>
      <c r="CU141" s="126" t="str">
        <f>IF(COUNTIF(Emargement!$M$8:$M$207,DF141),DF141," ")</f>
        <v xml:space="preserve"> </v>
      </c>
      <c r="CV141" s="126" t="str">
        <f>IF(COUNTIF(Emargement!$M$8:$M$207,DG141),DG141," ")</f>
        <v xml:space="preserve"> </v>
      </c>
      <c r="CW141" s="126" t="str">
        <f>IF(COUNTIF(Emargement!$M$8:$M$207,DH141),DH141," ")</f>
        <v xml:space="preserve"> </v>
      </c>
      <c r="CY141" s="3">
        <v>141</v>
      </c>
      <c r="CZ141" s="3">
        <v>142</v>
      </c>
      <c r="DA141" s="3">
        <v>143</v>
      </c>
      <c r="DB141" s="3">
        <v>144</v>
      </c>
      <c r="DC141" s="3">
        <v>145</v>
      </c>
      <c r="DD141" s="3">
        <v>146</v>
      </c>
      <c r="DE141" s="3">
        <v>147</v>
      </c>
      <c r="DF141" s="3">
        <v>148</v>
      </c>
      <c r="DG141" s="3">
        <v>149</v>
      </c>
      <c r="DH141" s="3">
        <v>150</v>
      </c>
      <c r="DJ141" s="223" t="s">
        <v>135</v>
      </c>
      <c r="DK141" s="137" t="s">
        <v>133</v>
      </c>
      <c r="DM141" s="145"/>
      <c r="DN141" s="146"/>
      <c r="DO141" s="145"/>
      <c r="DP141" s="146"/>
      <c r="DQ141" s="145"/>
      <c r="DR141" s="58"/>
      <c r="DS141" s="58"/>
      <c r="DT141" s="145"/>
      <c r="DU141" s="3">
        <v>2</v>
      </c>
      <c r="DX141" s="79"/>
      <c r="DY141" s="82"/>
      <c r="DZ141" s="80"/>
      <c r="EA141" s="82"/>
      <c r="EB141" s="81"/>
      <c r="EC141" s="81"/>
      <c r="ED141" s="83"/>
      <c r="EE141" s="80"/>
      <c r="EG141" s="84"/>
      <c r="EH141" s="3">
        <v>3</v>
      </c>
      <c r="EJ141" s="3" t="e">
        <f t="shared" si="182"/>
        <v>#N/A</v>
      </c>
      <c r="EK141" s="3">
        <f t="shared" si="196"/>
        <v>0</v>
      </c>
      <c r="EL141" s="84" t="str">
        <f t="shared" si="197"/>
        <v/>
      </c>
      <c r="EM141" s="89" t="e">
        <f t="shared" si="183"/>
        <v>#N/A</v>
      </c>
      <c r="EN141" s="3">
        <f t="shared" si="198"/>
        <v>0</v>
      </c>
      <c r="EO141" s="84" t="str">
        <f t="shared" si="199"/>
        <v/>
      </c>
      <c r="EP141" s="89" t="e">
        <f t="shared" si="184"/>
        <v>#N/A</v>
      </c>
      <c r="EQ141" s="3">
        <f t="shared" si="200"/>
        <v>0</v>
      </c>
      <c r="ER141" s="84" t="str">
        <f t="shared" si="201"/>
        <v/>
      </c>
    </row>
    <row r="142" spans="1:148" ht="15.75" x14ac:dyDescent="0.25">
      <c r="A142" s="1">
        <f t="shared" si="185"/>
        <v>135</v>
      </c>
      <c r="B142" s="1">
        <v>135</v>
      </c>
      <c r="C142" s="31">
        <v>135</v>
      </c>
      <c r="D142" s="151"/>
      <c r="E142" s="152">
        <f t="shared" si="202"/>
        <v>1</v>
      </c>
      <c r="F142" s="153">
        <f t="shared" si="203"/>
        <v>57</v>
      </c>
      <c r="G142" s="154">
        <f t="shared" si="204"/>
        <v>5</v>
      </c>
      <c r="I142" s="3">
        <f t="shared" si="186"/>
        <v>0</v>
      </c>
      <c r="J142" s="3">
        <f t="shared" si="187"/>
        <v>0</v>
      </c>
      <c r="K142" s="3">
        <f t="shared" si="177"/>
        <v>0</v>
      </c>
      <c r="N142" s="144" t="str">
        <f t="shared" si="205"/>
        <v/>
      </c>
      <c r="O142" s="143"/>
      <c r="P142" s="98" t="str">
        <f t="shared" si="206"/>
        <v/>
      </c>
      <c r="Q142" s="3">
        <f t="shared" si="178"/>
        <v>7025</v>
      </c>
      <c r="R142" s="3">
        <f t="shared" si="207"/>
        <v>7025</v>
      </c>
      <c r="S142" s="96" t="str">
        <f t="shared" si="179"/>
        <v/>
      </c>
      <c r="T142" s="97" t="str">
        <f t="shared" si="180"/>
        <v/>
      </c>
      <c r="U142" s="98" t="str">
        <f t="shared" si="181"/>
        <v/>
      </c>
      <c r="W142" s="89" t="str">
        <f t="shared" si="160"/>
        <v xml:space="preserve"> </v>
      </c>
      <c r="X142" s="3" t="str">
        <f t="shared" si="161"/>
        <v xml:space="preserve"> </v>
      </c>
      <c r="Y142" s="3" t="str">
        <f t="shared" si="162"/>
        <v xml:space="preserve"> </v>
      </c>
      <c r="Z142" s="3" t="str">
        <f t="shared" si="163"/>
        <v xml:space="preserve"> </v>
      </c>
      <c r="AA142" s="3" t="str">
        <f t="shared" si="164"/>
        <v>m.t</v>
      </c>
      <c r="AB142" s="3" t="str">
        <f t="shared" si="165"/>
        <v xml:space="preserve"> </v>
      </c>
      <c r="AC142" s="90" t="str">
        <f t="shared" si="166"/>
        <v xml:space="preserve"> </v>
      </c>
      <c r="AM142" s="89" t="str">
        <f t="shared" si="188"/>
        <v/>
      </c>
      <c r="AN142" s="89" t="str">
        <f t="shared" si="189"/>
        <v/>
      </c>
      <c r="AO142" s="3" t="str">
        <f t="shared" si="190"/>
        <v/>
      </c>
      <c r="AP142" s="3" t="str">
        <f t="shared" si="191"/>
        <v/>
      </c>
      <c r="AQ142" s="1" t="str">
        <f t="shared" si="192"/>
        <v/>
      </c>
      <c r="AR142" s="1" t="str">
        <f t="shared" si="193"/>
        <v/>
      </c>
      <c r="AS142" s="7" t="str">
        <f t="shared" si="194"/>
        <v/>
      </c>
      <c r="AT142" s="91">
        <f t="shared" si="195"/>
        <v>37.409252669039148</v>
      </c>
      <c r="AV142" s="160" t="str">
        <f t="shared" si="175"/>
        <v xml:space="preserve"> </v>
      </c>
      <c r="AW142" s="138" t="str">
        <f t="shared" si="167"/>
        <v xml:space="preserve"> </v>
      </c>
      <c r="AX142" s="138" t="str">
        <f t="shared" si="168"/>
        <v xml:space="preserve"> </v>
      </c>
      <c r="AY142" s="138" t="str">
        <f t="shared" si="169"/>
        <v xml:space="preserve"> </v>
      </c>
      <c r="AZ142" s="138" t="str">
        <f t="shared" si="170"/>
        <v xml:space="preserve"> </v>
      </c>
      <c r="BA142" s="138" t="str">
        <f t="shared" si="171"/>
        <v xml:space="preserve"> </v>
      </c>
      <c r="BB142" s="138" t="str">
        <f t="shared" si="172"/>
        <v xml:space="preserve"> </v>
      </c>
      <c r="BC142" s="138" t="str">
        <f t="shared" si="173"/>
        <v xml:space="preserve"> </v>
      </c>
      <c r="BD142" s="138" t="str">
        <f t="shared" si="176"/>
        <v xml:space="preserve"> </v>
      </c>
      <c r="BE142" s="161" t="str">
        <f t="shared" si="174"/>
        <v xml:space="preserve"> </v>
      </c>
      <c r="BF142" s="129"/>
      <c r="BG142" s="123" t="s">
        <v>120</v>
      </c>
      <c r="BH142" s="124" t="s">
        <v>120</v>
      </c>
      <c r="BI142" s="124" t="s">
        <v>120</v>
      </c>
      <c r="BJ142" s="124" t="s">
        <v>120</v>
      </c>
      <c r="BK142" s="124" t="s">
        <v>120</v>
      </c>
      <c r="BL142" s="124" t="s">
        <v>120</v>
      </c>
      <c r="BM142" s="124" t="s">
        <v>120</v>
      </c>
      <c r="BN142" s="124" t="s">
        <v>120</v>
      </c>
      <c r="BO142" s="124" t="s">
        <v>120</v>
      </c>
      <c r="BP142" s="124" t="s">
        <v>120</v>
      </c>
      <c r="BQ142" s="125"/>
      <c r="BR142" s="124" t="s">
        <v>122</v>
      </c>
      <c r="BS142" s="124" t="s">
        <v>122</v>
      </c>
      <c r="BT142" s="124" t="s">
        <v>122</v>
      </c>
      <c r="BU142" s="124" t="s">
        <v>122</v>
      </c>
      <c r="BV142" s="124" t="s">
        <v>122</v>
      </c>
      <c r="BW142" s="124" t="s">
        <v>122</v>
      </c>
      <c r="BX142" s="124" t="s">
        <v>122</v>
      </c>
      <c r="BY142" s="124" t="s">
        <v>122</v>
      </c>
      <c r="BZ142" s="124" t="s">
        <v>122</v>
      </c>
      <c r="CA142" s="124" t="s">
        <v>122</v>
      </c>
      <c r="CC142" s="124" t="s">
        <v>121</v>
      </c>
      <c r="CD142" s="124" t="s">
        <v>121</v>
      </c>
      <c r="CE142" s="124" t="s">
        <v>121</v>
      </c>
      <c r="CF142" s="124" t="s">
        <v>121</v>
      </c>
      <c r="CG142" s="124" t="s">
        <v>121</v>
      </c>
      <c r="CH142" s="124" t="s">
        <v>121</v>
      </c>
      <c r="CI142" s="124" t="s">
        <v>121</v>
      </c>
      <c r="CJ142" s="124" t="s">
        <v>121</v>
      </c>
      <c r="CK142" s="124" t="s">
        <v>121</v>
      </c>
      <c r="CL142" s="124" t="s">
        <v>121</v>
      </c>
      <c r="CN142" s="126" t="str">
        <f>IF(COUNTIF(Emargement!$M$8:$M$207,CY142),CY142," ")</f>
        <v xml:space="preserve"> </v>
      </c>
      <c r="CO142" s="126" t="str">
        <f>IF(COUNTIF(Emargement!$M$8:$M$207,CZ142),CZ142," ")</f>
        <v xml:space="preserve"> </v>
      </c>
      <c r="CP142" s="126" t="str">
        <f>IF(COUNTIF(Emargement!$M$8:$M$207,DA142),DA142," ")</f>
        <v xml:space="preserve"> </v>
      </c>
      <c r="CQ142" s="126" t="str">
        <f>IF(COUNTIF(Emargement!$M$8:$M$207,DB142),DB142," ")</f>
        <v xml:space="preserve"> </v>
      </c>
      <c r="CR142" s="126" t="str">
        <f>IF(COUNTIF(Emargement!$M$8:$M$207,DC142),DC142," ")</f>
        <v xml:space="preserve"> </v>
      </c>
      <c r="CS142" s="126" t="str">
        <f>IF(COUNTIF(Emargement!$M$8:$M$207,DD142),DD142," ")</f>
        <v xml:space="preserve"> </v>
      </c>
      <c r="CT142" s="126" t="str">
        <f>IF(COUNTIF(Emargement!$M$8:$M$207,DE142),DE142," ")</f>
        <v xml:space="preserve"> </v>
      </c>
      <c r="CU142" s="126" t="str">
        <f>IF(COUNTIF(Emargement!$M$8:$M$207,DF142),DF142," ")</f>
        <v xml:space="preserve"> </v>
      </c>
      <c r="CV142" s="126" t="str">
        <f>IF(COUNTIF(Emargement!$M$8:$M$207,DG142),DG142," ")</f>
        <v xml:space="preserve"> </v>
      </c>
      <c r="CW142" s="126" t="str">
        <f>IF(COUNTIF(Emargement!$M$8:$M$207,DH142),DH142," ")</f>
        <v xml:space="preserve"> </v>
      </c>
      <c r="CY142" s="3">
        <v>151</v>
      </c>
      <c r="CZ142" s="3">
        <v>152</v>
      </c>
      <c r="DA142" s="3">
        <v>153</v>
      </c>
      <c r="DB142" s="3">
        <v>154</v>
      </c>
      <c r="DC142" s="3">
        <v>155</v>
      </c>
      <c r="DD142" s="3">
        <v>156</v>
      </c>
      <c r="DE142" s="3">
        <v>157</v>
      </c>
      <c r="DF142" s="3">
        <v>158</v>
      </c>
      <c r="DG142" s="3">
        <v>159</v>
      </c>
      <c r="DH142" s="3">
        <v>160</v>
      </c>
      <c r="DJ142" s="224" t="s">
        <v>120</v>
      </c>
      <c r="DK142" s="137" t="s">
        <v>130</v>
      </c>
      <c r="DM142" s="145"/>
      <c r="DN142" s="146"/>
      <c r="DO142" s="145"/>
      <c r="DP142" s="146"/>
      <c r="DQ142" s="145"/>
      <c r="DR142" s="58"/>
      <c r="DS142" s="58"/>
      <c r="DT142" s="145"/>
      <c r="DU142" s="3">
        <v>2</v>
      </c>
      <c r="DX142" s="79"/>
      <c r="DY142" s="82"/>
      <c r="DZ142" s="80"/>
      <c r="EA142" s="82"/>
      <c r="EB142" s="81"/>
      <c r="EC142" s="81"/>
      <c r="ED142" s="83"/>
      <c r="EE142" s="80"/>
      <c r="EG142" s="84"/>
      <c r="EH142" s="3">
        <v>3</v>
      </c>
      <c r="EJ142" s="3" t="e">
        <f t="shared" si="182"/>
        <v>#N/A</v>
      </c>
      <c r="EK142" s="3">
        <f t="shared" si="196"/>
        <v>0</v>
      </c>
      <c r="EL142" s="84" t="str">
        <f t="shared" si="197"/>
        <v/>
      </c>
      <c r="EM142" s="89" t="e">
        <f t="shared" si="183"/>
        <v>#N/A</v>
      </c>
      <c r="EN142" s="3">
        <f t="shared" si="198"/>
        <v>0</v>
      </c>
      <c r="EO142" s="84" t="str">
        <f t="shared" si="199"/>
        <v/>
      </c>
      <c r="EP142" s="89" t="e">
        <f t="shared" si="184"/>
        <v>#N/A</v>
      </c>
      <c r="EQ142" s="3">
        <f t="shared" si="200"/>
        <v>0</v>
      </c>
      <c r="ER142" s="84" t="str">
        <f t="shared" si="201"/>
        <v/>
      </c>
    </row>
    <row r="143" spans="1:148" ht="15.75" x14ac:dyDescent="0.25">
      <c r="A143" s="1">
        <f t="shared" si="185"/>
        <v>136</v>
      </c>
      <c r="B143" s="1">
        <v>136</v>
      </c>
      <c r="C143" s="31">
        <v>136</v>
      </c>
      <c r="D143" s="151"/>
      <c r="E143" s="152">
        <f t="shared" si="202"/>
        <v>1</v>
      </c>
      <c r="F143" s="153">
        <f t="shared" si="203"/>
        <v>57</v>
      </c>
      <c r="G143" s="154">
        <f t="shared" si="204"/>
        <v>5</v>
      </c>
      <c r="I143" s="3">
        <f t="shared" si="186"/>
        <v>0</v>
      </c>
      <c r="J143" s="3">
        <f t="shared" si="187"/>
        <v>0</v>
      </c>
      <c r="K143" s="3">
        <f t="shared" si="177"/>
        <v>0</v>
      </c>
      <c r="N143" s="144" t="str">
        <f t="shared" si="205"/>
        <v/>
      </c>
      <c r="O143" s="143"/>
      <c r="P143" s="98" t="str">
        <f t="shared" si="206"/>
        <v/>
      </c>
      <c r="Q143" s="3">
        <f t="shared" si="178"/>
        <v>7025</v>
      </c>
      <c r="R143" s="3">
        <f t="shared" si="207"/>
        <v>7025</v>
      </c>
      <c r="S143" s="96" t="str">
        <f t="shared" si="179"/>
        <v/>
      </c>
      <c r="T143" s="97" t="str">
        <f t="shared" si="180"/>
        <v/>
      </c>
      <c r="U143" s="98" t="str">
        <f t="shared" si="181"/>
        <v/>
      </c>
      <c r="W143" s="89" t="str">
        <f t="shared" si="160"/>
        <v xml:space="preserve"> </v>
      </c>
      <c r="X143" s="3" t="str">
        <f t="shared" si="161"/>
        <v xml:space="preserve"> </v>
      </c>
      <c r="Y143" s="3" t="str">
        <f t="shared" si="162"/>
        <v xml:space="preserve"> </v>
      </c>
      <c r="Z143" s="3" t="str">
        <f t="shared" si="163"/>
        <v xml:space="preserve"> </v>
      </c>
      <c r="AA143" s="3" t="str">
        <f t="shared" si="164"/>
        <v>m.t</v>
      </c>
      <c r="AB143" s="3" t="str">
        <f t="shared" si="165"/>
        <v xml:space="preserve"> </v>
      </c>
      <c r="AC143" s="90" t="str">
        <f t="shared" si="166"/>
        <v xml:space="preserve"> </v>
      </c>
      <c r="AM143" s="89" t="str">
        <f t="shared" si="188"/>
        <v/>
      </c>
      <c r="AN143" s="89" t="str">
        <f t="shared" si="189"/>
        <v/>
      </c>
      <c r="AO143" s="3" t="str">
        <f t="shared" si="190"/>
        <v/>
      </c>
      <c r="AP143" s="3" t="str">
        <f t="shared" si="191"/>
        <v/>
      </c>
      <c r="AQ143" s="1" t="str">
        <f t="shared" si="192"/>
        <v/>
      </c>
      <c r="AR143" s="1" t="str">
        <f t="shared" si="193"/>
        <v/>
      </c>
      <c r="AS143" s="7" t="str">
        <f t="shared" si="194"/>
        <v/>
      </c>
      <c r="AT143" s="91">
        <f t="shared" si="195"/>
        <v>37.409252669039148</v>
      </c>
      <c r="AV143" s="160" t="str">
        <f t="shared" si="175"/>
        <v xml:space="preserve"> </v>
      </c>
      <c r="AW143" s="138" t="str">
        <f t="shared" si="167"/>
        <v xml:space="preserve"> </v>
      </c>
      <c r="AX143" s="138" t="str">
        <f t="shared" si="168"/>
        <v xml:space="preserve"> </v>
      </c>
      <c r="AY143" s="138" t="str">
        <f t="shared" si="169"/>
        <v xml:space="preserve"> </v>
      </c>
      <c r="AZ143" s="138" t="str">
        <f t="shared" si="170"/>
        <v xml:space="preserve"> </v>
      </c>
      <c r="BA143" s="138" t="str">
        <f t="shared" si="171"/>
        <v xml:space="preserve"> </v>
      </c>
      <c r="BB143" s="138" t="str">
        <f t="shared" si="172"/>
        <v xml:space="preserve"> </v>
      </c>
      <c r="BC143" s="138" t="str">
        <f t="shared" si="173"/>
        <v xml:space="preserve"> </v>
      </c>
      <c r="BD143" s="138" t="str">
        <f t="shared" si="176"/>
        <v xml:space="preserve"> </v>
      </c>
      <c r="BE143" s="161" t="str">
        <f t="shared" si="174"/>
        <v xml:space="preserve"> </v>
      </c>
      <c r="BF143" s="129"/>
      <c r="BG143" s="123" t="s">
        <v>120</v>
      </c>
      <c r="BH143" s="124" t="s">
        <v>120</v>
      </c>
      <c r="BI143" s="124" t="s">
        <v>120</v>
      </c>
      <c r="BJ143" s="124" t="s">
        <v>120</v>
      </c>
      <c r="BK143" s="124" t="s">
        <v>120</v>
      </c>
      <c r="BL143" s="124" t="s">
        <v>120</v>
      </c>
      <c r="BM143" s="124" t="s">
        <v>120</v>
      </c>
      <c r="BN143" s="124" t="s">
        <v>120</v>
      </c>
      <c r="BO143" s="124" t="s">
        <v>120</v>
      </c>
      <c r="BP143" s="124" t="s">
        <v>120</v>
      </c>
      <c r="BQ143" s="125"/>
      <c r="BR143" s="124" t="s">
        <v>122</v>
      </c>
      <c r="BS143" s="124" t="s">
        <v>122</v>
      </c>
      <c r="BT143" s="124" t="s">
        <v>122</v>
      </c>
      <c r="BU143" s="124" t="s">
        <v>122</v>
      </c>
      <c r="BV143" s="124" t="s">
        <v>122</v>
      </c>
      <c r="BW143" s="124" t="s">
        <v>122</v>
      </c>
      <c r="BX143" s="124" t="s">
        <v>122</v>
      </c>
      <c r="BY143" s="124" t="s">
        <v>122</v>
      </c>
      <c r="BZ143" s="124" t="s">
        <v>122</v>
      </c>
      <c r="CA143" s="124" t="s">
        <v>122</v>
      </c>
      <c r="CC143" s="124" t="s">
        <v>121</v>
      </c>
      <c r="CD143" s="124" t="s">
        <v>121</v>
      </c>
      <c r="CE143" s="124" t="s">
        <v>121</v>
      </c>
      <c r="CF143" s="124" t="s">
        <v>121</v>
      </c>
      <c r="CG143" s="124" t="s">
        <v>121</v>
      </c>
      <c r="CH143" s="124" t="s">
        <v>121</v>
      </c>
      <c r="CI143" s="124" t="s">
        <v>121</v>
      </c>
      <c r="CJ143" s="124" t="s">
        <v>121</v>
      </c>
      <c r="CK143" s="124" t="s">
        <v>121</v>
      </c>
      <c r="CL143" s="124" t="s">
        <v>121</v>
      </c>
      <c r="CN143" s="126" t="str">
        <f>IF(COUNTIF(Emargement!$M$8:$M$207,CY143),CY143," ")</f>
        <v xml:space="preserve"> </v>
      </c>
      <c r="CO143" s="126" t="str">
        <f>IF(COUNTIF(Emargement!$M$8:$M$207,CZ143),CZ143," ")</f>
        <v xml:space="preserve"> </v>
      </c>
      <c r="CP143" s="126" t="str">
        <f>IF(COUNTIF(Emargement!$M$8:$M$207,DA143),DA143," ")</f>
        <v xml:space="preserve"> </v>
      </c>
      <c r="CQ143" s="126" t="str">
        <f>IF(COUNTIF(Emargement!$M$8:$M$207,DB143),DB143," ")</f>
        <v xml:space="preserve"> </v>
      </c>
      <c r="CR143" s="126" t="str">
        <f>IF(COUNTIF(Emargement!$M$8:$M$207,DC143),DC143," ")</f>
        <v xml:space="preserve"> </v>
      </c>
      <c r="CS143" s="126" t="str">
        <f>IF(COUNTIF(Emargement!$M$8:$M$207,DD143),DD143," ")</f>
        <v xml:space="preserve"> </v>
      </c>
      <c r="CT143" s="126" t="str">
        <f>IF(COUNTIF(Emargement!$M$8:$M$207,DE143),DE143," ")</f>
        <v xml:space="preserve"> </v>
      </c>
      <c r="CU143" s="126" t="str">
        <f>IF(COUNTIF(Emargement!$M$8:$M$207,DF143),DF143," ")</f>
        <v xml:space="preserve"> </v>
      </c>
      <c r="CV143" s="126" t="str">
        <f>IF(COUNTIF(Emargement!$M$8:$M$207,DG143),DG143," ")</f>
        <v xml:space="preserve"> </v>
      </c>
      <c r="CW143" s="126" t="str">
        <f>IF(COUNTIF(Emargement!$M$8:$M$207,DH143),DH143," ")</f>
        <v xml:space="preserve"> </v>
      </c>
      <c r="CY143" s="3">
        <v>161</v>
      </c>
      <c r="CZ143" s="3">
        <v>162</v>
      </c>
      <c r="DA143" s="3">
        <v>163</v>
      </c>
      <c r="DB143" s="3">
        <v>164</v>
      </c>
      <c r="DC143" s="3">
        <v>165</v>
      </c>
      <c r="DD143" s="3">
        <v>166</v>
      </c>
      <c r="DE143" s="3">
        <v>167</v>
      </c>
      <c r="DF143" s="3">
        <v>168</v>
      </c>
      <c r="DG143" s="3">
        <v>169</v>
      </c>
      <c r="DH143" s="3">
        <v>170</v>
      </c>
      <c r="DJ143" s="225" t="s">
        <v>124</v>
      </c>
      <c r="DK143" s="137" t="s">
        <v>131</v>
      </c>
      <c r="DM143" s="145"/>
      <c r="DN143" s="146"/>
      <c r="DO143" s="145"/>
      <c r="DP143" s="146"/>
      <c r="DQ143" s="145"/>
      <c r="DR143" s="58"/>
      <c r="DS143" s="58"/>
      <c r="DT143" s="145"/>
      <c r="DU143" s="3">
        <v>2</v>
      </c>
      <c r="DX143" s="79"/>
      <c r="DY143" s="82"/>
      <c r="DZ143" s="80"/>
      <c r="EA143" s="82"/>
      <c r="EB143" s="81"/>
      <c r="EC143" s="81"/>
      <c r="ED143" s="83"/>
      <c r="EE143" s="80"/>
      <c r="EG143" s="84"/>
      <c r="EH143" s="3">
        <v>3</v>
      </c>
      <c r="EJ143" s="3" t="e">
        <f t="shared" si="182"/>
        <v>#N/A</v>
      </c>
      <c r="EK143" s="3">
        <f t="shared" si="196"/>
        <v>0</v>
      </c>
      <c r="EL143" s="84" t="str">
        <f t="shared" si="197"/>
        <v/>
      </c>
      <c r="EM143" s="89" t="e">
        <f t="shared" si="183"/>
        <v>#N/A</v>
      </c>
      <c r="EN143" s="3">
        <f t="shared" si="198"/>
        <v>0</v>
      </c>
      <c r="EO143" s="84" t="str">
        <f t="shared" si="199"/>
        <v/>
      </c>
      <c r="EP143" s="89" t="e">
        <f t="shared" si="184"/>
        <v>#N/A</v>
      </c>
      <c r="EQ143" s="3">
        <f t="shared" si="200"/>
        <v>0</v>
      </c>
      <c r="ER143" s="84" t="str">
        <f t="shared" si="201"/>
        <v/>
      </c>
    </row>
    <row r="144" spans="1:148" ht="15.75" x14ac:dyDescent="0.25">
      <c r="A144" s="1">
        <f t="shared" si="185"/>
        <v>137</v>
      </c>
      <c r="B144" s="1">
        <v>137</v>
      </c>
      <c r="C144" s="31">
        <v>137</v>
      </c>
      <c r="D144" s="151"/>
      <c r="E144" s="152">
        <f t="shared" si="202"/>
        <v>1</v>
      </c>
      <c r="F144" s="153">
        <f t="shared" si="203"/>
        <v>57</v>
      </c>
      <c r="G144" s="154">
        <f t="shared" si="204"/>
        <v>5</v>
      </c>
      <c r="I144" s="3">
        <f t="shared" si="186"/>
        <v>0</v>
      </c>
      <c r="J144" s="3">
        <f t="shared" si="187"/>
        <v>0</v>
      </c>
      <c r="K144" s="3">
        <f t="shared" si="177"/>
        <v>0</v>
      </c>
      <c r="N144" s="144" t="str">
        <f t="shared" si="205"/>
        <v/>
      </c>
      <c r="O144" s="143"/>
      <c r="P144" s="98" t="str">
        <f t="shared" si="206"/>
        <v/>
      </c>
      <c r="Q144" s="3">
        <f t="shared" si="178"/>
        <v>7025</v>
      </c>
      <c r="R144" s="3">
        <f t="shared" si="207"/>
        <v>7025</v>
      </c>
      <c r="S144" s="96" t="str">
        <f t="shared" si="179"/>
        <v/>
      </c>
      <c r="T144" s="97" t="str">
        <f t="shared" si="180"/>
        <v/>
      </c>
      <c r="U144" s="98" t="str">
        <f t="shared" si="181"/>
        <v/>
      </c>
      <c r="W144" s="89" t="str">
        <f t="shared" ref="W144:W196" si="208">IF(R144=R143," ","à")</f>
        <v xml:space="preserve"> </v>
      </c>
      <c r="X144" s="3" t="str">
        <f t="shared" ref="X144:X196" si="209">IF(R144=R143," ",IF(R144&gt;=3600,INT(R144/3600)," "))</f>
        <v xml:space="preserve"> </v>
      </c>
      <c r="Y144" s="3" t="str">
        <f t="shared" ref="Y144:Y196" si="210">IF(R144=R143," ",IF(R144&gt;=3600,"h"," "))</f>
        <v xml:space="preserve"> </v>
      </c>
      <c r="Z144" s="3" t="str">
        <f t="shared" ref="Z144:Z196" si="211">IF(R144=R143," ",IF((R144-3600*INT(R144/3600))/60&gt;=1,INT((R144-3600*INT(R144/3600))/60)," "))</f>
        <v xml:space="preserve"> </v>
      </c>
      <c r="AA144" s="3" t="str">
        <f t="shared" ref="AA144:AA196" si="212">IF(R144=R143,"m.t",IF((R144-3600*INT(R144/3600))/60&gt;=1,"min"," "))</f>
        <v>m.t</v>
      </c>
      <c r="AB144" s="3" t="str">
        <f t="shared" ref="AB144:AB196" si="213">IF(R144=R143," ",R144-60*INT((R144-3600*INT(R144/3600))/60)-3600*INT(R144/3600))</f>
        <v xml:space="preserve"> </v>
      </c>
      <c r="AC144" s="90" t="str">
        <f t="shared" ref="AC144:AC196" si="214">IF(R144=R143," ","sec")</f>
        <v xml:space="preserve"> </v>
      </c>
      <c r="AM144" s="89" t="str">
        <f t="shared" si="188"/>
        <v/>
      </c>
      <c r="AN144" s="89" t="str">
        <f t="shared" si="189"/>
        <v/>
      </c>
      <c r="AO144" s="3" t="str">
        <f t="shared" si="190"/>
        <v/>
      </c>
      <c r="AP144" s="3" t="str">
        <f t="shared" si="191"/>
        <v/>
      </c>
      <c r="AQ144" s="1" t="str">
        <f t="shared" si="192"/>
        <v/>
      </c>
      <c r="AR144" s="1" t="str">
        <f t="shared" si="193"/>
        <v/>
      </c>
      <c r="AS144" s="7" t="str">
        <f t="shared" si="194"/>
        <v/>
      </c>
      <c r="AT144" s="91">
        <f t="shared" si="195"/>
        <v>37.409252669039148</v>
      </c>
      <c r="AV144" s="160" t="str">
        <f t="shared" si="175"/>
        <v xml:space="preserve"> </v>
      </c>
      <c r="AW144" s="138" t="str">
        <f t="shared" si="167"/>
        <v xml:space="preserve"> </v>
      </c>
      <c r="AX144" s="138" t="str">
        <f t="shared" si="168"/>
        <v xml:space="preserve"> </v>
      </c>
      <c r="AY144" s="138" t="str">
        <f t="shared" si="169"/>
        <v xml:space="preserve"> </v>
      </c>
      <c r="AZ144" s="138" t="str">
        <f t="shared" si="170"/>
        <v xml:space="preserve"> </v>
      </c>
      <c r="BA144" s="138" t="str">
        <f t="shared" si="171"/>
        <v xml:space="preserve"> </v>
      </c>
      <c r="BB144" s="138" t="str">
        <f t="shared" si="172"/>
        <v xml:space="preserve"> </v>
      </c>
      <c r="BC144" s="138" t="str">
        <f t="shared" si="173"/>
        <v xml:space="preserve"> </v>
      </c>
      <c r="BD144" s="138" t="str">
        <f t="shared" si="176"/>
        <v xml:space="preserve"> </v>
      </c>
      <c r="BE144" s="161" t="str">
        <f t="shared" si="174"/>
        <v xml:space="preserve"> </v>
      </c>
      <c r="BF144" s="129"/>
      <c r="BG144" s="123" t="s">
        <v>120</v>
      </c>
      <c r="BH144" s="124" t="s">
        <v>120</v>
      </c>
      <c r="BI144" s="124" t="s">
        <v>120</v>
      </c>
      <c r="BJ144" s="124" t="s">
        <v>120</v>
      </c>
      <c r="BK144" s="124" t="s">
        <v>120</v>
      </c>
      <c r="BL144" s="124" t="s">
        <v>120</v>
      </c>
      <c r="BM144" s="124" t="s">
        <v>120</v>
      </c>
      <c r="BN144" s="124" t="s">
        <v>120</v>
      </c>
      <c r="BO144" s="124" t="s">
        <v>120</v>
      </c>
      <c r="BP144" s="124" t="s">
        <v>120</v>
      </c>
      <c r="BQ144" s="125"/>
      <c r="BR144" s="124" t="s">
        <v>122</v>
      </c>
      <c r="BS144" s="124" t="s">
        <v>122</v>
      </c>
      <c r="BT144" s="124" t="s">
        <v>122</v>
      </c>
      <c r="BU144" s="124" t="s">
        <v>122</v>
      </c>
      <c r="BV144" s="124" t="s">
        <v>122</v>
      </c>
      <c r="BW144" s="124" t="s">
        <v>122</v>
      </c>
      <c r="BX144" s="124" t="s">
        <v>122</v>
      </c>
      <c r="BY144" s="124" t="s">
        <v>122</v>
      </c>
      <c r="BZ144" s="124" t="s">
        <v>122</v>
      </c>
      <c r="CA144" s="124" t="s">
        <v>122</v>
      </c>
      <c r="CC144" s="124" t="s">
        <v>121</v>
      </c>
      <c r="CD144" s="124" t="s">
        <v>121</v>
      </c>
      <c r="CE144" s="124" t="s">
        <v>121</v>
      </c>
      <c r="CF144" s="124" t="s">
        <v>121</v>
      </c>
      <c r="CG144" s="124" t="s">
        <v>121</v>
      </c>
      <c r="CH144" s="124" t="s">
        <v>121</v>
      </c>
      <c r="CI144" s="124" t="s">
        <v>121</v>
      </c>
      <c r="CJ144" s="124" t="s">
        <v>121</v>
      </c>
      <c r="CK144" s="124" t="s">
        <v>121</v>
      </c>
      <c r="CL144" s="124" t="s">
        <v>121</v>
      </c>
      <c r="CN144" s="126" t="str">
        <f>IF(COUNTIF(Emargement!$M$8:$M$207,CY144),CY144," ")</f>
        <v xml:space="preserve"> </v>
      </c>
      <c r="CO144" s="126" t="str">
        <f>IF(COUNTIF(Emargement!$M$8:$M$207,CZ144),CZ144," ")</f>
        <v xml:space="preserve"> </v>
      </c>
      <c r="CP144" s="126" t="str">
        <f>IF(COUNTIF(Emargement!$M$8:$M$207,DA144),DA144," ")</f>
        <v xml:space="preserve"> </v>
      </c>
      <c r="CQ144" s="126" t="str">
        <f>IF(COUNTIF(Emargement!$M$8:$M$207,DB144),DB144," ")</f>
        <v xml:space="preserve"> </v>
      </c>
      <c r="CR144" s="126" t="str">
        <f>IF(COUNTIF(Emargement!$M$8:$M$207,DC144),DC144," ")</f>
        <v xml:space="preserve"> </v>
      </c>
      <c r="CS144" s="126" t="str">
        <f>IF(COUNTIF(Emargement!$M$8:$M$207,DD144),DD144," ")</f>
        <v xml:space="preserve"> </v>
      </c>
      <c r="CT144" s="126" t="str">
        <f>IF(COUNTIF(Emargement!$M$8:$M$207,DE144),DE144," ")</f>
        <v xml:space="preserve"> </v>
      </c>
      <c r="CU144" s="126" t="str">
        <f>IF(COUNTIF(Emargement!$M$8:$M$207,DF144),DF144," ")</f>
        <v xml:space="preserve"> </v>
      </c>
      <c r="CV144" s="126" t="str">
        <f>IF(COUNTIF(Emargement!$M$8:$M$207,DG144),DG144," ")</f>
        <v xml:space="preserve"> </v>
      </c>
      <c r="CW144" s="126" t="str">
        <f>IF(COUNTIF(Emargement!$M$8:$M$207,DH144),DH144," ")</f>
        <v xml:space="preserve"> </v>
      </c>
      <c r="CY144" s="3">
        <v>171</v>
      </c>
      <c r="CZ144" s="3">
        <v>172</v>
      </c>
      <c r="DA144" s="3">
        <v>173</v>
      </c>
      <c r="DB144" s="3">
        <v>174</v>
      </c>
      <c r="DC144" s="3">
        <v>175</v>
      </c>
      <c r="DD144" s="3">
        <v>176</v>
      </c>
      <c r="DE144" s="3">
        <v>177</v>
      </c>
      <c r="DF144" s="3">
        <v>178</v>
      </c>
      <c r="DG144" s="3">
        <v>179</v>
      </c>
      <c r="DH144" s="3">
        <v>180</v>
      </c>
      <c r="DJ144" s="226" t="s">
        <v>121</v>
      </c>
      <c r="DK144" s="137" t="s">
        <v>132</v>
      </c>
      <c r="DM144" s="145"/>
      <c r="DN144" s="146"/>
      <c r="DO144" s="145"/>
      <c r="DP144" s="146"/>
      <c r="DQ144" s="145"/>
      <c r="DR144" s="58"/>
      <c r="DS144" s="58"/>
      <c r="DT144" s="145"/>
      <c r="DU144" s="3">
        <v>2</v>
      </c>
      <c r="DX144" s="79"/>
      <c r="DY144" s="82"/>
      <c r="DZ144" s="80"/>
      <c r="EA144" s="82"/>
      <c r="EB144" s="81"/>
      <c r="EC144" s="81"/>
      <c r="ED144" s="83"/>
      <c r="EE144" s="80"/>
      <c r="EG144" s="84"/>
      <c r="EH144" s="3">
        <v>3</v>
      </c>
      <c r="EJ144" s="3" t="e">
        <f t="shared" si="182"/>
        <v>#N/A</v>
      </c>
      <c r="EK144" s="3">
        <f t="shared" si="196"/>
        <v>0</v>
      </c>
      <c r="EL144" s="84" t="str">
        <f t="shared" si="197"/>
        <v/>
      </c>
      <c r="EM144" s="89" t="e">
        <f t="shared" si="183"/>
        <v>#N/A</v>
      </c>
      <c r="EN144" s="3">
        <f t="shared" si="198"/>
        <v>0</v>
      </c>
      <c r="EO144" s="84" t="str">
        <f t="shared" si="199"/>
        <v/>
      </c>
      <c r="EP144" s="89" t="e">
        <f t="shared" si="184"/>
        <v>#N/A</v>
      </c>
      <c r="EQ144" s="3">
        <f t="shared" si="200"/>
        <v>0</v>
      </c>
      <c r="ER144" s="84" t="str">
        <f t="shared" si="201"/>
        <v/>
      </c>
    </row>
    <row r="145" spans="1:148" ht="15.75" x14ac:dyDescent="0.25">
      <c r="A145" s="1">
        <f t="shared" si="185"/>
        <v>138</v>
      </c>
      <c r="B145" s="1">
        <v>138</v>
      </c>
      <c r="C145" s="31">
        <v>138</v>
      </c>
      <c r="D145" s="151"/>
      <c r="E145" s="152">
        <f t="shared" si="202"/>
        <v>1</v>
      </c>
      <c r="F145" s="153">
        <f t="shared" si="203"/>
        <v>57</v>
      </c>
      <c r="G145" s="154">
        <f t="shared" si="204"/>
        <v>5</v>
      </c>
      <c r="I145" s="3">
        <f t="shared" si="186"/>
        <v>0</v>
      </c>
      <c r="J145" s="3">
        <f t="shared" si="187"/>
        <v>0</v>
      </c>
      <c r="K145" s="3">
        <f t="shared" si="177"/>
        <v>0</v>
      </c>
      <c r="N145" s="144" t="str">
        <f t="shared" si="205"/>
        <v/>
      </c>
      <c r="O145" s="143"/>
      <c r="P145" s="98" t="str">
        <f t="shared" si="206"/>
        <v/>
      </c>
      <c r="Q145" s="3">
        <f t="shared" si="178"/>
        <v>7025</v>
      </c>
      <c r="R145" s="3">
        <f t="shared" si="207"/>
        <v>7025</v>
      </c>
      <c r="S145" s="96" t="str">
        <f t="shared" si="179"/>
        <v/>
      </c>
      <c r="T145" s="97" t="str">
        <f t="shared" si="180"/>
        <v/>
      </c>
      <c r="U145" s="98" t="str">
        <f t="shared" si="181"/>
        <v/>
      </c>
      <c r="W145" s="89" t="str">
        <f t="shared" si="208"/>
        <v xml:space="preserve"> </v>
      </c>
      <c r="X145" s="3" t="str">
        <f t="shared" si="209"/>
        <v xml:space="preserve"> </v>
      </c>
      <c r="Y145" s="3" t="str">
        <f t="shared" si="210"/>
        <v xml:space="preserve"> </v>
      </c>
      <c r="Z145" s="3" t="str">
        <f t="shared" si="211"/>
        <v xml:space="preserve"> </v>
      </c>
      <c r="AA145" s="3" t="str">
        <f t="shared" si="212"/>
        <v>m.t</v>
      </c>
      <c r="AB145" s="3" t="str">
        <f t="shared" si="213"/>
        <v xml:space="preserve"> </v>
      </c>
      <c r="AC145" s="90" t="str">
        <f t="shared" si="214"/>
        <v xml:space="preserve"> </v>
      </c>
      <c r="AM145" s="89" t="str">
        <f t="shared" si="188"/>
        <v/>
      </c>
      <c r="AN145" s="89" t="str">
        <f t="shared" si="189"/>
        <v/>
      </c>
      <c r="AO145" s="3" t="str">
        <f t="shared" si="190"/>
        <v/>
      </c>
      <c r="AP145" s="3" t="str">
        <f t="shared" si="191"/>
        <v/>
      </c>
      <c r="AQ145" s="1" t="str">
        <f t="shared" si="192"/>
        <v/>
      </c>
      <c r="AR145" s="1" t="str">
        <f t="shared" si="193"/>
        <v/>
      </c>
      <c r="AS145" s="7" t="str">
        <f t="shared" si="194"/>
        <v/>
      </c>
      <c r="AT145" s="91">
        <f t="shared" si="195"/>
        <v>37.409252669039148</v>
      </c>
      <c r="AV145" s="160" t="str">
        <f t="shared" si="175"/>
        <v xml:space="preserve"> </v>
      </c>
      <c r="AW145" s="138" t="str">
        <f t="shared" si="167"/>
        <v xml:space="preserve"> </v>
      </c>
      <c r="AX145" s="138" t="str">
        <f t="shared" si="168"/>
        <v xml:space="preserve"> </v>
      </c>
      <c r="AY145" s="138" t="str">
        <f t="shared" si="169"/>
        <v xml:space="preserve"> </v>
      </c>
      <c r="AZ145" s="138" t="str">
        <f t="shared" si="170"/>
        <v xml:space="preserve"> </v>
      </c>
      <c r="BA145" s="138" t="str">
        <f t="shared" si="171"/>
        <v xml:space="preserve"> </v>
      </c>
      <c r="BB145" s="138" t="str">
        <f t="shared" si="172"/>
        <v xml:space="preserve"> </v>
      </c>
      <c r="BC145" s="138" t="str">
        <f t="shared" si="173"/>
        <v xml:space="preserve"> </v>
      </c>
      <c r="BD145" s="138" t="str">
        <f t="shared" si="176"/>
        <v xml:space="preserve"> </v>
      </c>
      <c r="BE145" s="161" t="str">
        <f t="shared" si="174"/>
        <v xml:space="preserve"> </v>
      </c>
      <c r="BF145" s="129"/>
      <c r="BG145" s="123" t="s">
        <v>120</v>
      </c>
      <c r="BH145" s="124" t="s">
        <v>120</v>
      </c>
      <c r="BI145" s="124" t="s">
        <v>120</v>
      </c>
      <c r="BJ145" s="124" t="s">
        <v>120</v>
      </c>
      <c r="BK145" s="124" t="s">
        <v>120</v>
      </c>
      <c r="BL145" s="124" t="s">
        <v>120</v>
      </c>
      <c r="BM145" s="124" t="s">
        <v>120</v>
      </c>
      <c r="BN145" s="124" t="s">
        <v>120</v>
      </c>
      <c r="BO145" s="124" t="s">
        <v>120</v>
      </c>
      <c r="BP145" s="124" t="s">
        <v>120</v>
      </c>
      <c r="BQ145" s="125"/>
      <c r="BR145" s="124" t="s">
        <v>122</v>
      </c>
      <c r="BS145" s="124" t="s">
        <v>122</v>
      </c>
      <c r="BT145" s="124" t="s">
        <v>122</v>
      </c>
      <c r="BU145" s="124" t="s">
        <v>122</v>
      </c>
      <c r="BV145" s="124" t="s">
        <v>122</v>
      </c>
      <c r="BW145" s="124" t="s">
        <v>122</v>
      </c>
      <c r="BX145" s="124" t="s">
        <v>122</v>
      </c>
      <c r="BY145" s="124" t="s">
        <v>122</v>
      </c>
      <c r="BZ145" s="124" t="s">
        <v>122</v>
      </c>
      <c r="CA145" s="124" t="s">
        <v>122</v>
      </c>
      <c r="CC145" s="124" t="s">
        <v>121</v>
      </c>
      <c r="CD145" s="124" t="s">
        <v>121</v>
      </c>
      <c r="CE145" s="124" t="s">
        <v>121</v>
      </c>
      <c r="CF145" s="124" t="s">
        <v>121</v>
      </c>
      <c r="CG145" s="124" t="s">
        <v>121</v>
      </c>
      <c r="CH145" s="124" t="s">
        <v>121</v>
      </c>
      <c r="CI145" s="124" t="s">
        <v>121</v>
      </c>
      <c r="CJ145" s="124" t="s">
        <v>121</v>
      </c>
      <c r="CK145" s="124" t="s">
        <v>121</v>
      </c>
      <c r="CL145" s="124" t="s">
        <v>121</v>
      </c>
      <c r="CN145" s="126" t="str">
        <f>IF(COUNTIF(Emargement!$M$8:$M$207,CY145),CY145," ")</f>
        <v xml:space="preserve"> </v>
      </c>
      <c r="CO145" s="126" t="str">
        <f>IF(COUNTIF(Emargement!$M$8:$M$207,CZ145),CZ145," ")</f>
        <v xml:space="preserve"> </v>
      </c>
      <c r="CP145" s="126" t="str">
        <f>IF(COUNTIF(Emargement!$M$8:$M$207,DA145),DA145," ")</f>
        <v xml:space="preserve"> </v>
      </c>
      <c r="CQ145" s="126" t="str">
        <f>IF(COUNTIF(Emargement!$M$8:$M$207,DB145),DB145," ")</f>
        <v xml:space="preserve"> </v>
      </c>
      <c r="CR145" s="126" t="str">
        <f>IF(COUNTIF(Emargement!$M$8:$M$207,DC145),DC145," ")</f>
        <v xml:space="preserve"> </v>
      </c>
      <c r="CS145" s="126" t="str">
        <f>IF(COUNTIF(Emargement!$M$8:$M$207,DD145),DD145," ")</f>
        <v xml:space="preserve"> </v>
      </c>
      <c r="CT145" s="126" t="str">
        <f>IF(COUNTIF(Emargement!$M$8:$M$207,DE145),DE145," ")</f>
        <v xml:space="preserve"> </v>
      </c>
      <c r="CU145" s="126" t="str">
        <f>IF(COUNTIF(Emargement!$M$8:$M$207,DF145),DF145," ")</f>
        <v xml:space="preserve"> </v>
      </c>
      <c r="CV145" s="126" t="str">
        <f>IF(COUNTIF(Emargement!$M$8:$M$207,DG145),DG145," ")</f>
        <v xml:space="preserve"> </v>
      </c>
      <c r="CW145" s="126" t="str">
        <f>IF(COUNTIF(Emargement!$M$8:$M$207,DH145),DH145," ")</f>
        <v xml:space="preserve"> </v>
      </c>
      <c r="CY145" s="3">
        <v>181</v>
      </c>
      <c r="CZ145" s="3">
        <v>182</v>
      </c>
      <c r="DA145" s="3">
        <v>183</v>
      </c>
      <c r="DB145" s="3">
        <v>184</v>
      </c>
      <c r="DC145" s="3">
        <v>185</v>
      </c>
      <c r="DD145" s="3">
        <v>186</v>
      </c>
      <c r="DE145" s="3">
        <v>187</v>
      </c>
      <c r="DF145" s="3">
        <v>188</v>
      </c>
      <c r="DG145" s="3">
        <v>189</v>
      </c>
      <c r="DH145" s="3">
        <v>190</v>
      </c>
      <c r="DJ145" s="227"/>
      <c r="DK145" s="137" t="s">
        <v>134</v>
      </c>
      <c r="DM145" s="145"/>
      <c r="DN145" s="146"/>
      <c r="DO145" s="145"/>
      <c r="DP145" s="146"/>
      <c r="DQ145" s="145"/>
      <c r="DR145" s="58"/>
      <c r="DS145" s="58"/>
      <c r="DT145" s="145"/>
      <c r="DU145" s="3">
        <v>2</v>
      </c>
      <c r="DX145" s="79"/>
      <c r="DY145" s="82"/>
      <c r="DZ145" s="80"/>
      <c r="EA145" s="82"/>
      <c r="EB145" s="81"/>
      <c r="EC145" s="81"/>
      <c r="ED145" s="83"/>
      <c r="EE145" s="80"/>
      <c r="EG145" s="84"/>
      <c r="EH145" s="3">
        <v>3</v>
      </c>
      <c r="EJ145" s="3" t="e">
        <f t="shared" si="182"/>
        <v>#N/A</v>
      </c>
      <c r="EK145" s="3">
        <f t="shared" si="196"/>
        <v>0</v>
      </c>
      <c r="EL145" s="84" t="str">
        <f t="shared" si="197"/>
        <v/>
      </c>
      <c r="EM145" s="89" t="e">
        <f t="shared" si="183"/>
        <v>#N/A</v>
      </c>
      <c r="EN145" s="3">
        <f t="shared" si="198"/>
        <v>0</v>
      </c>
      <c r="EO145" s="84" t="str">
        <f t="shared" si="199"/>
        <v/>
      </c>
      <c r="EP145" s="89" t="e">
        <f t="shared" si="184"/>
        <v>#N/A</v>
      </c>
      <c r="EQ145" s="3">
        <f t="shared" si="200"/>
        <v>0</v>
      </c>
      <c r="ER145" s="84" t="str">
        <f t="shared" si="201"/>
        <v/>
      </c>
    </row>
    <row r="146" spans="1:148" x14ac:dyDescent="0.25">
      <c r="A146" s="1">
        <f t="shared" si="185"/>
        <v>139</v>
      </c>
      <c r="B146" s="1">
        <v>139</v>
      </c>
      <c r="C146" s="31">
        <v>139</v>
      </c>
      <c r="D146" s="151"/>
      <c r="E146" s="152">
        <f t="shared" si="202"/>
        <v>1</v>
      </c>
      <c r="F146" s="153">
        <f t="shared" si="203"/>
        <v>57</v>
      </c>
      <c r="G146" s="154">
        <f t="shared" si="204"/>
        <v>5</v>
      </c>
      <c r="I146" s="3">
        <f t="shared" si="186"/>
        <v>0</v>
      </c>
      <c r="J146" s="3">
        <f t="shared" si="187"/>
        <v>0</v>
      </c>
      <c r="K146" s="3">
        <f t="shared" si="177"/>
        <v>0</v>
      </c>
      <c r="N146" s="144" t="str">
        <f t="shared" si="205"/>
        <v/>
      </c>
      <c r="O146" s="143"/>
      <c r="P146" s="98" t="str">
        <f t="shared" si="206"/>
        <v/>
      </c>
      <c r="Q146" s="3">
        <f t="shared" si="178"/>
        <v>7025</v>
      </c>
      <c r="R146" s="3">
        <f t="shared" si="207"/>
        <v>7025</v>
      </c>
      <c r="S146" s="96" t="str">
        <f t="shared" si="179"/>
        <v/>
      </c>
      <c r="T146" s="97" t="str">
        <f t="shared" si="180"/>
        <v/>
      </c>
      <c r="U146" s="98" t="str">
        <f t="shared" si="181"/>
        <v/>
      </c>
      <c r="W146" s="89" t="str">
        <f t="shared" si="208"/>
        <v xml:space="preserve"> </v>
      </c>
      <c r="X146" s="3" t="str">
        <f t="shared" si="209"/>
        <v xml:space="preserve"> </v>
      </c>
      <c r="Y146" s="3" t="str">
        <f t="shared" si="210"/>
        <v xml:space="preserve"> </v>
      </c>
      <c r="Z146" s="3" t="str">
        <f t="shared" si="211"/>
        <v xml:space="preserve"> </v>
      </c>
      <c r="AA146" s="3" t="str">
        <f t="shared" si="212"/>
        <v>m.t</v>
      </c>
      <c r="AB146" s="3" t="str">
        <f t="shared" si="213"/>
        <v xml:space="preserve"> </v>
      </c>
      <c r="AC146" s="90" t="str">
        <f t="shared" si="214"/>
        <v xml:space="preserve"> </v>
      </c>
      <c r="AM146" s="89" t="str">
        <f t="shared" si="188"/>
        <v/>
      </c>
      <c r="AN146" s="89" t="str">
        <f t="shared" si="189"/>
        <v/>
      </c>
      <c r="AO146" s="3" t="str">
        <f t="shared" si="190"/>
        <v/>
      </c>
      <c r="AP146" s="3" t="str">
        <f t="shared" si="191"/>
        <v/>
      </c>
      <c r="AQ146" s="1" t="str">
        <f t="shared" si="192"/>
        <v/>
      </c>
      <c r="AR146" s="1" t="str">
        <f t="shared" si="193"/>
        <v/>
      </c>
      <c r="AS146" s="7" t="str">
        <f t="shared" si="194"/>
        <v/>
      </c>
      <c r="AT146" s="91">
        <f t="shared" si="195"/>
        <v>37.409252669039148</v>
      </c>
      <c r="AV146" s="162" t="str">
        <f t="shared" si="175"/>
        <v xml:space="preserve"> </v>
      </c>
      <c r="AW146" s="163" t="str">
        <f t="shared" si="167"/>
        <v xml:space="preserve"> </v>
      </c>
      <c r="AX146" s="163" t="str">
        <f t="shared" si="168"/>
        <v xml:space="preserve"> </v>
      </c>
      <c r="AY146" s="163" t="str">
        <f t="shared" si="169"/>
        <v xml:space="preserve"> </v>
      </c>
      <c r="AZ146" s="163" t="str">
        <f t="shared" si="170"/>
        <v xml:space="preserve"> </v>
      </c>
      <c r="BA146" s="163" t="str">
        <f t="shared" si="171"/>
        <v xml:space="preserve"> </v>
      </c>
      <c r="BB146" s="163" t="str">
        <f t="shared" si="172"/>
        <v xml:space="preserve"> </v>
      </c>
      <c r="BC146" s="163" t="str">
        <f t="shared" si="173"/>
        <v xml:space="preserve"> </v>
      </c>
      <c r="BD146" s="163" t="str">
        <f t="shared" si="176"/>
        <v xml:space="preserve"> </v>
      </c>
      <c r="BE146" s="164" t="str">
        <f t="shared" si="174"/>
        <v xml:space="preserve"> </v>
      </c>
      <c r="BG146" s="123" t="s">
        <v>120</v>
      </c>
      <c r="BH146" s="124" t="s">
        <v>120</v>
      </c>
      <c r="BI146" s="124" t="s">
        <v>120</v>
      </c>
      <c r="BJ146" s="124" t="s">
        <v>120</v>
      </c>
      <c r="BK146" s="124" t="s">
        <v>120</v>
      </c>
      <c r="BL146" s="124" t="s">
        <v>120</v>
      </c>
      <c r="BM146" s="124" t="s">
        <v>120</v>
      </c>
      <c r="BN146" s="124" t="s">
        <v>120</v>
      </c>
      <c r="BO146" s="124" t="s">
        <v>120</v>
      </c>
      <c r="BP146" s="124" t="s">
        <v>120</v>
      </c>
      <c r="BQ146" s="125"/>
      <c r="BR146" s="124" t="s">
        <v>122</v>
      </c>
      <c r="BS146" s="124" t="s">
        <v>122</v>
      </c>
      <c r="BT146" s="124" t="s">
        <v>122</v>
      </c>
      <c r="BU146" s="124" t="s">
        <v>122</v>
      </c>
      <c r="BV146" s="124" t="s">
        <v>122</v>
      </c>
      <c r="BW146" s="124" t="s">
        <v>122</v>
      </c>
      <c r="BX146" s="124" t="s">
        <v>122</v>
      </c>
      <c r="BY146" s="124" t="s">
        <v>122</v>
      </c>
      <c r="BZ146" s="124" t="s">
        <v>122</v>
      </c>
      <c r="CA146" s="124" t="s">
        <v>122</v>
      </c>
      <c r="CC146" s="124" t="s">
        <v>121</v>
      </c>
      <c r="CD146" s="124" t="s">
        <v>121</v>
      </c>
      <c r="CE146" s="124" t="s">
        <v>121</v>
      </c>
      <c r="CF146" s="124" t="s">
        <v>121</v>
      </c>
      <c r="CG146" s="124" t="s">
        <v>121</v>
      </c>
      <c r="CH146" s="124" t="s">
        <v>121</v>
      </c>
      <c r="CI146" s="124" t="s">
        <v>121</v>
      </c>
      <c r="CJ146" s="124" t="s">
        <v>121</v>
      </c>
      <c r="CK146" s="124" t="s">
        <v>121</v>
      </c>
      <c r="CL146" s="124" t="s">
        <v>121</v>
      </c>
      <c r="CN146" s="126" t="str">
        <f>IF(COUNTIF(Emargement!$M$8:$M$207,CY146),CY146," ")</f>
        <v xml:space="preserve"> </v>
      </c>
      <c r="CO146" s="126" t="str">
        <f>IF(COUNTIF(Emargement!$M$8:$M$207,CZ146),CZ146," ")</f>
        <v xml:space="preserve"> </v>
      </c>
      <c r="CP146" s="126" t="str">
        <f>IF(COUNTIF(Emargement!$M$8:$M$207,DA146),DA146," ")</f>
        <v xml:space="preserve"> </v>
      </c>
      <c r="CQ146" s="126" t="str">
        <f>IF(COUNTIF(Emargement!$M$8:$M$207,DB146),DB146," ")</f>
        <v xml:space="preserve"> </v>
      </c>
      <c r="CR146" s="126" t="str">
        <f>IF(COUNTIF(Emargement!$M$8:$M$207,DC146),DC146," ")</f>
        <v xml:space="preserve"> </v>
      </c>
      <c r="CS146" s="126" t="str">
        <f>IF(COUNTIF(Emargement!$M$8:$M$207,DD146),DD146," ")</f>
        <v xml:space="preserve"> </v>
      </c>
      <c r="CT146" s="126" t="str">
        <f>IF(COUNTIF(Emargement!$M$8:$M$207,DE146),DE146," ")</f>
        <v xml:space="preserve"> </v>
      </c>
      <c r="CU146" s="126" t="str">
        <f>IF(COUNTIF(Emargement!$M$8:$M$207,DF146),DF146," ")</f>
        <v xml:space="preserve"> </v>
      </c>
      <c r="CV146" s="126" t="str">
        <f>IF(COUNTIF(Emargement!$M$8:$M$207,DG146),DG146," ")</f>
        <v xml:space="preserve"> </v>
      </c>
      <c r="CW146" s="126" t="str">
        <f>IF(COUNTIF(Emargement!$M$8:$M$207,DH146),DH146," ")</f>
        <v xml:space="preserve"> </v>
      </c>
      <c r="CY146" s="3">
        <v>191</v>
      </c>
      <c r="CZ146" s="3">
        <v>192</v>
      </c>
      <c r="DA146" s="3">
        <v>193</v>
      </c>
      <c r="DB146" s="3">
        <v>194</v>
      </c>
      <c r="DC146" s="3">
        <v>195</v>
      </c>
      <c r="DD146" s="3">
        <v>196</v>
      </c>
      <c r="DE146" s="3">
        <v>197</v>
      </c>
      <c r="DF146" s="3">
        <v>198</v>
      </c>
      <c r="DG146" s="3">
        <v>199</v>
      </c>
      <c r="DH146" s="3">
        <v>200</v>
      </c>
      <c r="DM146" s="145"/>
      <c r="DN146" s="146"/>
      <c r="DO146" s="145"/>
      <c r="DP146" s="146"/>
      <c r="DQ146" s="145"/>
      <c r="DR146" s="58"/>
      <c r="DS146" s="58"/>
      <c r="DT146" s="145"/>
      <c r="DU146" s="3">
        <v>2</v>
      </c>
      <c r="DX146" s="79"/>
      <c r="DY146" s="82"/>
      <c r="DZ146" s="80"/>
      <c r="EA146" s="82"/>
      <c r="EB146" s="81"/>
      <c r="EC146" s="81"/>
      <c r="ED146" s="83"/>
      <c r="EE146" s="80"/>
      <c r="EG146" s="84"/>
      <c r="EH146" s="3">
        <v>3</v>
      </c>
      <c r="EJ146" s="3" t="e">
        <f t="shared" si="182"/>
        <v>#N/A</v>
      </c>
      <c r="EK146" s="3">
        <f t="shared" si="196"/>
        <v>0</v>
      </c>
      <c r="EL146" s="84" t="str">
        <f t="shared" si="197"/>
        <v/>
      </c>
      <c r="EM146" s="89" t="e">
        <f t="shared" si="183"/>
        <v>#N/A</v>
      </c>
      <c r="EN146" s="3">
        <f t="shared" si="198"/>
        <v>0</v>
      </c>
      <c r="EO146" s="84" t="str">
        <f t="shared" si="199"/>
        <v/>
      </c>
      <c r="EP146" s="89" t="e">
        <f t="shared" si="184"/>
        <v>#N/A</v>
      </c>
      <c r="EQ146" s="3">
        <f t="shared" si="200"/>
        <v>0</v>
      </c>
      <c r="ER146" s="84" t="str">
        <f t="shared" si="201"/>
        <v/>
      </c>
    </row>
    <row r="147" spans="1:148" x14ac:dyDescent="0.25">
      <c r="A147" s="1">
        <f t="shared" si="185"/>
        <v>140</v>
      </c>
      <c r="B147" s="1">
        <v>140</v>
      </c>
      <c r="C147" s="31">
        <v>140</v>
      </c>
      <c r="D147" s="151"/>
      <c r="E147" s="152">
        <f t="shared" si="202"/>
        <v>1</v>
      </c>
      <c r="F147" s="153">
        <f t="shared" si="203"/>
        <v>57</v>
      </c>
      <c r="G147" s="154">
        <f t="shared" si="204"/>
        <v>5</v>
      </c>
      <c r="I147" s="3">
        <f t="shared" si="186"/>
        <v>0</v>
      </c>
      <c r="J147" s="3">
        <f t="shared" si="187"/>
        <v>0</v>
      </c>
      <c r="K147" s="3">
        <f t="shared" si="177"/>
        <v>0</v>
      </c>
      <c r="N147" s="144" t="str">
        <f t="shared" si="205"/>
        <v/>
      </c>
      <c r="O147" s="143"/>
      <c r="P147" s="98" t="str">
        <f t="shared" si="206"/>
        <v/>
      </c>
      <c r="Q147" s="3">
        <f t="shared" si="178"/>
        <v>7025</v>
      </c>
      <c r="R147" s="3">
        <f t="shared" si="207"/>
        <v>7025</v>
      </c>
      <c r="S147" s="96" t="str">
        <f t="shared" si="179"/>
        <v/>
      </c>
      <c r="T147" s="97" t="str">
        <f t="shared" si="180"/>
        <v/>
      </c>
      <c r="U147" s="98" t="str">
        <f t="shared" si="181"/>
        <v/>
      </c>
      <c r="W147" s="89" t="str">
        <f t="shared" si="208"/>
        <v xml:space="preserve"> </v>
      </c>
      <c r="X147" s="3" t="str">
        <f t="shared" si="209"/>
        <v xml:space="preserve"> </v>
      </c>
      <c r="Y147" s="3" t="str">
        <f t="shared" si="210"/>
        <v xml:space="preserve"> </v>
      </c>
      <c r="Z147" s="3" t="str">
        <f t="shared" si="211"/>
        <v xml:space="preserve"> </v>
      </c>
      <c r="AA147" s="3" t="str">
        <f t="shared" si="212"/>
        <v>m.t</v>
      </c>
      <c r="AB147" s="3" t="str">
        <f t="shared" si="213"/>
        <v xml:space="preserve"> </v>
      </c>
      <c r="AC147" s="90" t="str">
        <f t="shared" si="214"/>
        <v xml:space="preserve"> </v>
      </c>
      <c r="AM147" s="89" t="str">
        <f t="shared" si="188"/>
        <v/>
      </c>
      <c r="AN147" s="89" t="str">
        <f t="shared" si="189"/>
        <v/>
      </c>
      <c r="AO147" s="3" t="str">
        <f t="shared" si="190"/>
        <v/>
      </c>
      <c r="AP147" s="3" t="str">
        <f t="shared" si="191"/>
        <v/>
      </c>
      <c r="AQ147" s="1" t="str">
        <f t="shared" si="192"/>
        <v/>
      </c>
      <c r="AR147" s="1" t="str">
        <f t="shared" si="193"/>
        <v/>
      </c>
      <c r="AS147" s="7" t="str">
        <f t="shared" si="194"/>
        <v/>
      </c>
      <c r="AT147" s="91">
        <f t="shared" si="195"/>
        <v>37.409252669039148</v>
      </c>
      <c r="DM147" s="145"/>
      <c r="DN147" s="146"/>
      <c r="DO147" s="145"/>
      <c r="DP147" s="146"/>
      <c r="DQ147" s="145"/>
      <c r="DR147" s="58"/>
      <c r="DS147" s="58"/>
      <c r="DT147" s="145"/>
      <c r="DU147" s="3">
        <v>2</v>
      </c>
      <c r="DX147" s="79"/>
      <c r="DY147" s="82"/>
      <c r="DZ147" s="80"/>
      <c r="EA147" s="82"/>
      <c r="EB147" s="81"/>
      <c r="EC147" s="81"/>
      <c r="ED147" s="83"/>
      <c r="EE147" s="80"/>
      <c r="EG147" s="84"/>
      <c r="EH147" s="3">
        <v>3</v>
      </c>
      <c r="EJ147" s="3" t="e">
        <f t="shared" si="182"/>
        <v>#N/A</v>
      </c>
      <c r="EK147" s="3">
        <f t="shared" si="196"/>
        <v>0</v>
      </c>
      <c r="EL147" s="84" t="str">
        <f t="shared" si="197"/>
        <v/>
      </c>
      <c r="EM147" s="89" t="e">
        <f t="shared" si="183"/>
        <v>#N/A</v>
      </c>
      <c r="EN147" s="3">
        <f t="shared" si="198"/>
        <v>0</v>
      </c>
      <c r="EO147" s="84" t="str">
        <f t="shared" si="199"/>
        <v/>
      </c>
      <c r="EP147" s="89" t="e">
        <f t="shared" si="184"/>
        <v>#N/A</v>
      </c>
      <c r="EQ147" s="3">
        <f t="shared" si="200"/>
        <v>0</v>
      </c>
      <c r="ER147" s="84" t="str">
        <f t="shared" si="201"/>
        <v/>
      </c>
    </row>
    <row r="148" spans="1:148" x14ac:dyDescent="0.25">
      <c r="A148" s="1">
        <f t="shared" si="185"/>
        <v>141</v>
      </c>
      <c r="B148" s="1">
        <v>141</v>
      </c>
      <c r="C148" s="31">
        <v>141</v>
      </c>
      <c r="D148" s="151"/>
      <c r="E148" s="152">
        <f t="shared" si="202"/>
        <v>1</v>
      </c>
      <c r="F148" s="153">
        <f t="shared" si="203"/>
        <v>57</v>
      </c>
      <c r="G148" s="154">
        <f t="shared" si="204"/>
        <v>5</v>
      </c>
      <c r="I148" s="3">
        <f t="shared" si="186"/>
        <v>0</v>
      </c>
      <c r="J148" s="3">
        <f t="shared" si="187"/>
        <v>0</v>
      </c>
      <c r="K148" s="3">
        <f t="shared" si="177"/>
        <v>0</v>
      </c>
      <c r="N148" s="144" t="str">
        <f t="shared" si="205"/>
        <v/>
      </c>
      <c r="O148" s="143"/>
      <c r="P148" s="98" t="str">
        <f t="shared" si="206"/>
        <v/>
      </c>
      <c r="Q148" s="3">
        <f t="shared" si="178"/>
        <v>7025</v>
      </c>
      <c r="R148" s="3">
        <f t="shared" si="207"/>
        <v>7025</v>
      </c>
      <c r="S148" s="96" t="str">
        <f t="shared" si="179"/>
        <v/>
      </c>
      <c r="T148" s="97" t="str">
        <f t="shared" si="180"/>
        <v/>
      </c>
      <c r="U148" s="98" t="str">
        <f t="shared" si="181"/>
        <v/>
      </c>
      <c r="W148" s="89" t="str">
        <f t="shared" si="208"/>
        <v xml:space="preserve"> </v>
      </c>
      <c r="X148" s="3" t="str">
        <f t="shared" si="209"/>
        <v xml:space="preserve"> </v>
      </c>
      <c r="Y148" s="3" t="str">
        <f t="shared" si="210"/>
        <v xml:space="preserve"> </v>
      </c>
      <c r="Z148" s="3" t="str">
        <f t="shared" si="211"/>
        <v xml:space="preserve"> </v>
      </c>
      <c r="AA148" s="3" t="str">
        <f t="shared" si="212"/>
        <v>m.t</v>
      </c>
      <c r="AB148" s="3" t="str">
        <f t="shared" si="213"/>
        <v xml:space="preserve"> </v>
      </c>
      <c r="AC148" s="90" t="str">
        <f t="shared" si="214"/>
        <v xml:space="preserve"> </v>
      </c>
      <c r="AM148" s="89" t="str">
        <f t="shared" si="188"/>
        <v/>
      </c>
      <c r="AN148" s="89" t="str">
        <f t="shared" si="189"/>
        <v/>
      </c>
      <c r="AO148" s="3" t="str">
        <f t="shared" si="190"/>
        <v/>
      </c>
      <c r="AP148" s="3" t="str">
        <f t="shared" si="191"/>
        <v/>
      </c>
      <c r="AQ148" s="1" t="str">
        <f t="shared" si="192"/>
        <v/>
      </c>
      <c r="AR148" s="1" t="str">
        <f t="shared" si="193"/>
        <v/>
      </c>
      <c r="AS148" s="7" t="str">
        <f t="shared" si="194"/>
        <v/>
      </c>
      <c r="AT148" s="91">
        <f t="shared" si="195"/>
        <v>37.409252669039148</v>
      </c>
      <c r="DM148" s="145"/>
      <c r="DN148" s="146"/>
      <c r="DO148" s="145"/>
      <c r="DP148" s="146"/>
      <c r="DQ148" s="145"/>
      <c r="DR148" s="58"/>
      <c r="DS148" s="58"/>
      <c r="DT148" s="145"/>
      <c r="DU148" s="3">
        <v>2</v>
      </c>
      <c r="DX148" s="79"/>
      <c r="DY148" s="82"/>
      <c r="DZ148" s="80"/>
      <c r="EA148" s="82"/>
      <c r="EB148" s="81"/>
      <c r="EC148" s="81"/>
      <c r="ED148" s="83"/>
      <c r="EE148" s="80"/>
      <c r="EG148" s="84"/>
      <c r="EH148" s="3">
        <v>3</v>
      </c>
      <c r="EJ148" s="3" t="e">
        <f t="shared" si="182"/>
        <v>#N/A</v>
      </c>
      <c r="EK148" s="3">
        <f t="shared" si="196"/>
        <v>0</v>
      </c>
      <c r="EL148" s="84" t="str">
        <f t="shared" si="197"/>
        <v/>
      </c>
      <c r="EM148" s="89" t="e">
        <f t="shared" si="183"/>
        <v>#N/A</v>
      </c>
      <c r="EN148" s="3">
        <f t="shared" si="198"/>
        <v>0</v>
      </c>
      <c r="EO148" s="84" t="str">
        <f t="shared" si="199"/>
        <v/>
      </c>
      <c r="EP148" s="89" t="e">
        <f t="shared" si="184"/>
        <v>#N/A</v>
      </c>
      <c r="EQ148" s="3">
        <f t="shared" si="200"/>
        <v>0</v>
      </c>
      <c r="ER148" s="84" t="str">
        <f t="shared" si="201"/>
        <v/>
      </c>
    </row>
    <row r="149" spans="1:148" x14ac:dyDescent="0.25">
      <c r="A149" s="1">
        <f t="shared" si="185"/>
        <v>142</v>
      </c>
      <c r="B149" s="1">
        <v>142</v>
      </c>
      <c r="C149" s="31">
        <v>142</v>
      </c>
      <c r="D149" s="151"/>
      <c r="E149" s="152">
        <f t="shared" si="202"/>
        <v>1</v>
      </c>
      <c r="F149" s="153">
        <f t="shared" si="203"/>
        <v>57</v>
      </c>
      <c r="G149" s="154">
        <f t="shared" si="204"/>
        <v>5</v>
      </c>
      <c r="I149" s="3">
        <f t="shared" si="186"/>
        <v>0</v>
      </c>
      <c r="J149" s="3">
        <f t="shared" si="187"/>
        <v>0</v>
      </c>
      <c r="K149" s="3">
        <f t="shared" si="177"/>
        <v>0</v>
      </c>
      <c r="N149" s="144" t="str">
        <f t="shared" si="205"/>
        <v/>
      </c>
      <c r="O149" s="143"/>
      <c r="P149" s="98" t="str">
        <f t="shared" si="206"/>
        <v/>
      </c>
      <c r="Q149" s="3">
        <f t="shared" si="178"/>
        <v>7025</v>
      </c>
      <c r="R149" s="3">
        <f t="shared" si="207"/>
        <v>7025</v>
      </c>
      <c r="S149" s="96" t="str">
        <f t="shared" si="179"/>
        <v/>
      </c>
      <c r="T149" s="97" t="str">
        <f t="shared" si="180"/>
        <v/>
      </c>
      <c r="U149" s="98" t="str">
        <f t="shared" si="181"/>
        <v/>
      </c>
      <c r="W149" s="89" t="str">
        <f t="shared" si="208"/>
        <v xml:space="preserve"> </v>
      </c>
      <c r="X149" s="3" t="str">
        <f t="shared" si="209"/>
        <v xml:space="preserve"> </v>
      </c>
      <c r="Y149" s="3" t="str">
        <f t="shared" si="210"/>
        <v xml:space="preserve"> </v>
      </c>
      <c r="Z149" s="3" t="str">
        <f t="shared" si="211"/>
        <v xml:space="preserve"> </v>
      </c>
      <c r="AA149" s="3" t="str">
        <f t="shared" si="212"/>
        <v>m.t</v>
      </c>
      <c r="AB149" s="3" t="str">
        <f t="shared" si="213"/>
        <v xml:space="preserve"> </v>
      </c>
      <c r="AC149" s="90" t="str">
        <f t="shared" si="214"/>
        <v xml:space="preserve"> </v>
      </c>
      <c r="AM149" s="89" t="str">
        <f t="shared" si="188"/>
        <v/>
      </c>
      <c r="AN149" s="89" t="str">
        <f t="shared" si="189"/>
        <v/>
      </c>
      <c r="AO149" s="3" t="str">
        <f t="shared" si="190"/>
        <v/>
      </c>
      <c r="AP149" s="3" t="str">
        <f t="shared" si="191"/>
        <v/>
      </c>
      <c r="AQ149" s="1" t="str">
        <f t="shared" si="192"/>
        <v/>
      </c>
      <c r="AR149" s="1" t="str">
        <f t="shared" si="193"/>
        <v/>
      </c>
      <c r="AS149" s="7" t="str">
        <f t="shared" si="194"/>
        <v/>
      </c>
      <c r="AT149" s="91">
        <f t="shared" si="195"/>
        <v>37.409252669039148</v>
      </c>
      <c r="DM149" s="145"/>
      <c r="DN149" s="146"/>
      <c r="DO149" s="145"/>
      <c r="DP149" s="146"/>
      <c r="DQ149" s="145"/>
      <c r="DR149" s="58"/>
      <c r="DS149" s="58"/>
      <c r="DT149" s="145"/>
      <c r="DU149" s="3">
        <v>2</v>
      </c>
      <c r="DX149" s="79"/>
      <c r="DY149" s="82"/>
      <c r="DZ149" s="80"/>
      <c r="EA149" s="82"/>
      <c r="EB149" s="81"/>
      <c r="EC149" s="81"/>
      <c r="ED149" s="83"/>
      <c r="EE149" s="80"/>
      <c r="EG149" s="84"/>
      <c r="EH149" s="3">
        <v>3</v>
      </c>
      <c r="EJ149" s="3" t="e">
        <f t="shared" si="182"/>
        <v>#N/A</v>
      </c>
      <c r="EK149" s="3">
        <f t="shared" si="196"/>
        <v>0</v>
      </c>
      <c r="EL149" s="84" t="str">
        <f t="shared" si="197"/>
        <v/>
      </c>
      <c r="EM149" s="89" t="e">
        <f t="shared" si="183"/>
        <v>#N/A</v>
      </c>
      <c r="EN149" s="3">
        <f t="shared" si="198"/>
        <v>0</v>
      </c>
      <c r="EO149" s="84" t="str">
        <f t="shared" si="199"/>
        <v/>
      </c>
      <c r="EP149" s="89" t="e">
        <f t="shared" si="184"/>
        <v>#N/A</v>
      </c>
      <c r="EQ149" s="3">
        <f t="shared" si="200"/>
        <v>0</v>
      </c>
      <c r="ER149" s="84" t="str">
        <f t="shared" si="201"/>
        <v/>
      </c>
    </row>
    <row r="150" spans="1:148" x14ac:dyDescent="0.25">
      <c r="A150" s="1">
        <f t="shared" si="185"/>
        <v>143</v>
      </c>
      <c r="B150" s="1">
        <v>143</v>
      </c>
      <c r="C150" s="31">
        <v>143</v>
      </c>
      <c r="D150" s="151"/>
      <c r="E150" s="152">
        <f t="shared" si="202"/>
        <v>1</v>
      </c>
      <c r="F150" s="153">
        <f t="shared" si="203"/>
        <v>57</v>
      </c>
      <c r="G150" s="154">
        <f t="shared" si="204"/>
        <v>5</v>
      </c>
      <c r="I150" s="3">
        <f t="shared" si="186"/>
        <v>0</v>
      </c>
      <c r="J150" s="3">
        <f t="shared" si="187"/>
        <v>0</v>
      </c>
      <c r="K150" s="3">
        <f t="shared" si="177"/>
        <v>0</v>
      </c>
      <c r="N150" s="144" t="str">
        <f t="shared" si="205"/>
        <v/>
      </c>
      <c r="O150" s="143"/>
      <c r="P150" s="98" t="str">
        <f t="shared" si="206"/>
        <v/>
      </c>
      <c r="Q150" s="3">
        <f t="shared" si="178"/>
        <v>7025</v>
      </c>
      <c r="R150" s="3">
        <f t="shared" si="207"/>
        <v>7025</v>
      </c>
      <c r="S150" s="96" t="str">
        <f t="shared" si="179"/>
        <v/>
      </c>
      <c r="T150" s="97" t="str">
        <f t="shared" si="180"/>
        <v/>
      </c>
      <c r="U150" s="98" t="str">
        <f t="shared" si="181"/>
        <v/>
      </c>
      <c r="W150" s="89" t="str">
        <f t="shared" si="208"/>
        <v xml:space="preserve"> </v>
      </c>
      <c r="X150" s="3" t="str">
        <f t="shared" si="209"/>
        <v xml:space="preserve"> </v>
      </c>
      <c r="Y150" s="3" t="str">
        <f t="shared" si="210"/>
        <v xml:space="preserve"> </v>
      </c>
      <c r="Z150" s="3" t="str">
        <f t="shared" si="211"/>
        <v xml:space="preserve"> </v>
      </c>
      <c r="AA150" s="3" t="str">
        <f t="shared" si="212"/>
        <v>m.t</v>
      </c>
      <c r="AB150" s="3" t="str">
        <f t="shared" si="213"/>
        <v xml:space="preserve"> </v>
      </c>
      <c r="AC150" s="90" t="str">
        <f t="shared" si="214"/>
        <v xml:space="preserve"> </v>
      </c>
      <c r="AM150" s="89" t="str">
        <f t="shared" si="188"/>
        <v/>
      </c>
      <c r="AN150" s="89" t="str">
        <f t="shared" si="189"/>
        <v/>
      </c>
      <c r="AO150" s="3" t="str">
        <f t="shared" si="190"/>
        <v/>
      </c>
      <c r="AP150" s="3" t="str">
        <f t="shared" si="191"/>
        <v/>
      </c>
      <c r="AQ150" s="1" t="str">
        <f t="shared" si="192"/>
        <v/>
      </c>
      <c r="AR150" s="1" t="str">
        <f t="shared" si="193"/>
        <v/>
      </c>
      <c r="AS150" s="7" t="str">
        <f t="shared" si="194"/>
        <v/>
      </c>
      <c r="AT150" s="91">
        <f t="shared" si="195"/>
        <v>37.409252669039148</v>
      </c>
      <c r="DM150" s="145"/>
      <c r="DN150" s="146"/>
      <c r="DO150" s="145"/>
      <c r="DP150" s="146"/>
      <c r="DQ150" s="145"/>
      <c r="DR150" s="58"/>
      <c r="DS150" s="58"/>
      <c r="DT150" s="145"/>
      <c r="DU150" s="3">
        <v>2</v>
      </c>
      <c r="DX150" s="79"/>
      <c r="DY150" s="82"/>
      <c r="DZ150" s="80"/>
      <c r="EA150" s="82"/>
      <c r="EB150" s="81"/>
      <c r="EC150" s="81"/>
      <c r="ED150" s="83"/>
      <c r="EE150" s="80"/>
      <c r="EG150" s="84"/>
      <c r="EH150" s="3">
        <v>3</v>
      </c>
      <c r="EJ150" s="3" t="e">
        <f t="shared" si="182"/>
        <v>#N/A</v>
      </c>
      <c r="EK150" s="3">
        <f t="shared" si="196"/>
        <v>0</v>
      </c>
      <c r="EL150" s="84" t="str">
        <f t="shared" si="197"/>
        <v/>
      </c>
      <c r="EM150" s="89" t="e">
        <f t="shared" si="183"/>
        <v>#N/A</v>
      </c>
      <c r="EN150" s="3">
        <f t="shared" si="198"/>
        <v>0</v>
      </c>
      <c r="EO150" s="84" t="str">
        <f t="shared" si="199"/>
        <v/>
      </c>
      <c r="EP150" s="89" t="e">
        <f t="shared" si="184"/>
        <v>#N/A</v>
      </c>
      <c r="EQ150" s="3">
        <f t="shared" si="200"/>
        <v>0</v>
      </c>
      <c r="ER150" s="84" t="str">
        <f t="shared" si="201"/>
        <v/>
      </c>
    </row>
    <row r="151" spans="1:148" x14ac:dyDescent="0.25">
      <c r="A151" s="1">
        <f t="shared" si="185"/>
        <v>144</v>
      </c>
      <c r="B151" s="1">
        <v>144</v>
      </c>
      <c r="C151" s="31">
        <v>144</v>
      </c>
      <c r="D151" s="151"/>
      <c r="E151" s="152">
        <f t="shared" si="202"/>
        <v>1</v>
      </c>
      <c r="F151" s="153">
        <f t="shared" si="203"/>
        <v>57</v>
      </c>
      <c r="G151" s="154">
        <f t="shared" si="204"/>
        <v>5</v>
      </c>
      <c r="I151" s="3">
        <f t="shared" si="186"/>
        <v>0</v>
      </c>
      <c r="J151" s="3">
        <f t="shared" si="187"/>
        <v>0</v>
      </c>
      <c r="K151" s="3">
        <f t="shared" si="177"/>
        <v>0</v>
      </c>
      <c r="N151" s="144" t="str">
        <f t="shared" si="205"/>
        <v/>
      </c>
      <c r="O151" s="143"/>
      <c r="P151" s="98" t="str">
        <f t="shared" si="206"/>
        <v/>
      </c>
      <c r="Q151" s="3">
        <f t="shared" si="178"/>
        <v>7025</v>
      </c>
      <c r="R151" s="3">
        <f t="shared" si="207"/>
        <v>7025</v>
      </c>
      <c r="S151" s="96" t="str">
        <f t="shared" si="179"/>
        <v/>
      </c>
      <c r="T151" s="97" t="str">
        <f t="shared" si="180"/>
        <v/>
      </c>
      <c r="U151" s="98" t="str">
        <f t="shared" si="181"/>
        <v/>
      </c>
      <c r="W151" s="89" t="str">
        <f t="shared" si="208"/>
        <v xml:space="preserve"> </v>
      </c>
      <c r="X151" s="3" t="str">
        <f t="shared" si="209"/>
        <v xml:space="preserve"> </v>
      </c>
      <c r="Y151" s="3" t="str">
        <f t="shared" si="210"/>
        <v xml:space="preserve"> </v>
      </c>
      <c r="Z151" s="3" t="str">
        <f t="shared" si="211"/>
        <v xml:space="preserve"> </v>
      </c>
      <c r="AA151" s="3" t="str">
        <f t="shared" si="212"/>
        <v>m.t</v>
      </c>
      <c r="AB151" s="3" t="str">
        <f t="shared" si="213"/>
        <v xml:space="preserve"> </v>
      </c>
      <c r="AC151" s="90" t="str">
        <f t="shared" si="214"/>
        <v xml:space="preserve"> </v>
      </c>
      <c r="AM151" s="89" t="str">
        <f t="shared" si="188"/>
        <v/>
      </c>
      <c r="AN151" s="89" t="str">
        <f t="shared" si="189"/>
        <v/>
      </c>
      <c r="AO151" s="3" t="str">
        <f t="shared" si="190"/>
        <v/>
      </c>
      <c r="AP151" s="3" t="str">
        <f t="shared" si="191"/>
        <v/>
      </c>
      <c r="AQ151" s="1" t="str">
        <f t="shared" si="192"/>
        <v/>
      </c>
      <c r="AR151" s="1" t="str">
        <f t="shared" si="193"/>
        <v/>
      </c>
      <c r="AS151" s="7" t="str">
        <f t="shared" si="194"/>
        <v/>
      </c>
      <c r="AT151" s="91">
        <f t="shared" si="195"/>
        <v>37.409252669039148</v>
      </c>
      <c r="DM151" s="145"/>
      <c r="DN151" s="146"/>
      <c r="DO151" s="145"/>
      <c r="DP151" s="146"/>
      <c r="DQ151" s="145"/>
      <c r="DR151" s="58"/>
      <c r="DS151" s="58"/>
      <c r="DT151" s="145"/>
      <c r="DU151" s="3">
        <v>2</v>
      </c>
      <c r="DX151" s="79"/>
      <c r="DY151" s="82"/>
      <c r="DZ151" s="80"/>
      <c r="EA151" s="82"/>
      <c r="EB151" s="81"/>
      <c r="EC151" s="81"/>
      <c r="ED151" s="83"/>
      <c r="EE151" s="80"/>
      <c r="EG151" s="84"/>
      <c r="EH151" s="3">
        <v>3</v>
      </c>
      <c r="EJ151" s="3" t="e">
        <f t="shared" si="182"/>
        <v>#N/A</v>
      </c>
      <c r="EK151" s="3">
        <f t="shared" si="196"/>
        <v>0</v>
      </c>
      <c r="EL151" s="84" t="str">
        <f t="shared" si="197"/>
        <v/>
      </c>
      <c r="EM151" s="89" t="e">
        <f t="shared" si="183"/>
        <v>#N/A</v>
      </c>
      <c r="EN151" s="3">
        <f t="shared" si="198"/>
        <v>0</v>
      </c>
      <c r="EO151" s="84" t="str">
        <f t="shared" si="199"/>
        <v/>
      </c>
      <c r="EP151" s="89" t="e">
        <f t="shared" si="184"/>
        <v>#N/A</v>
      </c>
      <c r="EQ151" s="3">
        <f t="shared" si="200"/>
        <v>0</v>
      </c>
      <c r="ER151" s="84" t="str">
        <f t="shared" si="201"/>
        <v/>
      </c>
    </row>
    <row r="152" spans="1:148" x14ac:dyDescent="0.25">
      <c r="A152" s="1">
        <f t="shared" si="185"/>
        <v>145</v>
      </c>
      <c r="B152" s="1">
        <v>145</v>
      </c>
      <c r="C152" s="31">
        <v>145</v>
      </c>
      <c r="D152" s="151"/>
      <c r="E152" s="152">
        <f t="shared" si="202"/>
        <v>1</v>
      </c>
      <c r="F152" s="153">
        <f t="shared" si="203"/>
        <v>57</v>
      </c>
      <c r="G152" s="154">
        <f t="shared" si="204"/>
        <v>5</v>
      </c>
      <c r="I152" s="3">
        <f t="shared" si="186"/>
        <v>0</v>
      </c>
      <c r="J152" s="3">
        <f t="shared" si="187"/>
        <v>0</v>
      </c>
      <c r="K152" s="3">
        <f t="shared" si="177"/>
        <v>0</v>
      </c>
      <c r="N152" s="144" t="str">
        <f t="shared" si="205"/>
        <v/>
      </c>
      <c r="O152" s="143"/>
      <c r="P152" s="98" t="str">
        <f t="shared" si="206"/>
        <v/>
      </c>
      <c r="Q152" s="3">
        <f t="shared" si="178"/>
        <v>7025</v>
      </c>
      <c r="R152" s="3">
        <f t="shared" si="207"/>
        <v>7025</v>
      </c>
      <c r="S152" s="96" t="str">
        <f t="shared" si="179"/>
        <v/>
      </c>
      <c r="T152" s="97" t="str">
        <f t="shared" si="180"/>
        <v/>
      </c>
      <c r="U152" s="98" t="str">
        <f t="shared" si="181"/>
        <v/>
      </c>
      <c r="W152" s="89" t="str">
        <f t="shared" si="208"/>
        <v xml:space="preserve"> </v>
      </c>
      <c r="X152" s="3" t="str">
        <f t="shared" si="209"/>
        <v xml:space="preserve"> </v>
      </c>
      <c r="Y152" s="3" t="str">
        <f t="shared" si="210"/>
        <v xml:space="preserve"> </v>
      </c>
      <c r="Z152" s="3" t="str">
        <f t="shared" si="211"/>
        <v xml:space="preserve"> </v>
      </c>
      <c r="AA152" s="3" t="str">
        <f t="shared" si="212"/>
        <v>m.t</v>
      </c>
      <c r="AB152" s="3" t="str">
        <f t="shared" si="213"/>
        <v xml:space="preserve"> </v>
      </c>
      <c r="AC152" s="90" t="str">
        <f t="shared" si="214"/>
        <v xml:space="preserve"> </v>
      </c>
      <c r="AM152" s="89" t="str">
        <f t="shared" si="188"/>
        <v/>
      </c>
      <c r="AN152" s="89" t="str">
        <f t="shared" si="189"/>
        <v/>
      </c>
      <c r="AO152" s="3" t="str">
        <f t="shared" si="190"/>
        <v/>
      </c>
      <c r="AP152" s="3" t="str">
        <f t="shared" si="191"/>
        <v/>
      </c>
      <c r="AQ152" s="1" t="str">
        <f t="shared" si="192"/>
        <v/>
      </c>
      <c r="AR152" s="1" t="str">
        <f t="shared" si="193"/>
        <v/>
      </c>
      <c r="AS152" s="7" t="str">
        <f t="shared" si="194"/>
        <v/>
      </c>
      <c r="AT152" s="91">
        <f t="shared" si="195"/>
        <v>37.409252669039148</v>
      </c>
      <c r="DM152" s="145"/>
      <c r="DN152" s="146"/>
      <c r="DO152" s="145"/>
      <c r="DP152" s="146"/>
      <c r="DQ152" s="145"/>
      <c r="DR152" s="58"/>
      <c r="DS152" s="58"/>
      <c r="DT152" s="145"/>
      <c r="DU152" s="3">
        <v>2</v>
      </c>
      <c r="DX152" s="79"/>
      <c r="DY152" s="82"/>
      <c r="DZ152" s="80"/>
      <c r="EA152" s="82"/>
      <c r="EB152" s="81"/>
      <c r="EC152" s="81"/>
      <c r="ED152" s="83"/>
      <c r="EE152" s="80"/>
      <c r="EG152" s="84"/>
      <c r="EH152" s="3">
        <v>3</v>
      </c>
      <c r="EJ152" s="3" t="e">
        <f t="shared" si="182"/>
        <v>#N/A</v>
      </c>
      <c r="EK152" s="3">
        <f t="shared" si="196"/>
        <v>0</v>
      </c>
      <c r="EL152" s="84" t="str">
        <f t="shared" si="197"/>
        <v/>
      </c>
      <c r="EM152" s="89" t="e">
        <f t="shared" si="183"/>
        <v>#N/A</v>
      </c>
      <c r="EN152" s="3">
        <f t="shared" si="198"/>
        <v>0</v>
      </c>
      <c r="EO152" s="84" t="str">
        <f t="shared" si="199"/>
        <v/>
      </c>
      <c r="EP152" s="89" t="e">
        <f t="shared" si="184"/>
        <v>#N/A</v>
      </c>
      <c r="EQ152" s="3">
        <f t="shared" si="200"/>
        <v>0</v>
      </c>
      <c r="ER152" s="84" t="str">
        <f t="shared" si="201"/>
        <v/>
      </c>
    </row>
    <row r="153" spans="1:148" x14ac:dyDescent="0.25">
      <c r="A153" s="1">
        <f t="shared" si="185"/>
        <v>146</v>
      </c>
      <c r="B153" s="1">
        <v>146</v>
      </c>
      <c r="C153" s="31">
        <v>146</v>
      </c>
      <c r="D153" s="151"/>
      <c r="E153" s="152">
        <f t="shared" si="202"/>
        <v>1</v>
      </c>
      <c r="F153" s="153">
        <f t="shared" si="203"/>
        <v>57</v>
      </c>
      <c r="G153" s="154">
        <f t="shared" si="204"/>
        <v>5</v>
      </c>
      <c r="I153" s="3">
        <f t="shared" si="186"/>
        <v>0</v>
      </c>
      <c r="J153" s="3">
        <f t="shared" si="187"/>
        <v>0</v>
      </c>
      <c r="K153" s="3">
        <f t="shared" si="177"/>
        <v>0</v>
      </c>
      <c r="N153" s="144" t="str">
        <f t="shared" si="205"/>
        <v/>
      </c>
      <c r="O153" s="143"/>
      <c r="P153" s="98" t="str">
        <f t="shared" si="206"/>
        <v/>
      </c>
      <c r="Q153" s="3">
        <f t="shared" si="178"/>
        <v>7025</v>
      </c>
      <c r="R153" s="3">
        <f t="shared" si="207"/>
        <v>7025</v>
      </c>
      <c r="S153" s="96" t="str">
        <f t="shared" si="179"/>
        <v/>
      </c>
      <c r="T153" s="97" t="str">
        <f t="shared" si="180"/>
        <v/>
      </c>
      <c r="U153" s="98" t="str">
        <f t="shared" si="181"/>
        <v/>
      </c>
      <c r="W153" s="89" t="str">
        <f t="shared" si="208"/>
        <v xml:space="preserve"> </v>
      </c>
      <c r="X153" s="3" t="str">
        <f t="shared" si="209"/>
        <v xml:space="preserve"> </v>
      </c>
      <c r="Y153" s="3" t="str">
        <f t="shared" si="210"/>
        <v xml:space="preserve"> </v>
      </c>
      <c r="Z153" s="3" t="str">
        <f t="shared" si="211"/>
        <v xml:space="preserve"> </v>
      </c>
      <c r="AA153" s="3" t="str">
        <f t="shared" si="212"/>
        <v>m.t</v>
      </c>
      <c r="AB153" s="3" t="str">
        <f t="shared" si="213"/>
        <v xml:space="preserve"> </v>
      </c>
      <c r="AC153" s="90" t="str">
        <f t="shared" si="214"/>
        <v xml:space="preserve"> </v>
      </c>
      <c r="AM153" s="89" t="str">
        <f t="shared" si="188"/>
        <v/>
      </c>
      <c r="AN153" s="89" t="str">
        <f t="shared" si="189"/>
        <v/>
      </c>
      <c r="AO153" s="3" t="str">
        <f t="shared" si="190"/>
        <v/>
      </c>
      <c r="AP153" s="3" t="str">
        <f t="shared" si="191"/>
        <v/>
      </c>
      <c r="AQ153" s="1" t="str">
        <f t="shared" si="192"/>
        <v/>
      </c>
      <c r="AR153" s="1" t="str">
        <f t="shared" si="193"/>
        <v/>
      </c>
      <c r="AS153" s="7" t="str">
        <f t="shared" si="194"/>
        <v/>
      </c>
      <c r="AT153" s="91">
        <f t="shared" si="195"/>
        <v>37.409252669039148</v>
      </c>
      <c r="DM153" s="145"/>
      <c r="DN153" s="146"/>
      <c r="DO153" s="145"/>
      <c r="DP153" s="146"/>
      <c r="DQ153" s="145"/>
      <c r="DR153" s="58"/>
      <c r="DS153" s="58"/>
      <c r="DT153" s="145"/>
      <c r="DU153" s="3">
        <v>2</v>
      </c>
      <c r="DX153" s="79"/>
      <c r="DY153" s="82"/>
      <c r="DZ153" s="80"/>
      <c r="EA153" s="82"/>
      <c r="EB153" s="81"/>
      <c r="EC153" s="81"/>
      <c r="ED153" s="83"/>
      <c r="EE153" s="80"/>
      <c r="EG153" s="84"/>
      <c r="EH153" s="3">
        <v>3</v>
      </c>
      <c r="EJ153" s="3" t="e">
        <f t="shared" si="182"/>
        <v>#N/A</v>
      </c>
      <c r="EK153" s="3">
        <f t="shared" si="196"/>
        <v>0</v>
      </c>
      <c r="EL153" s="84" t="str">
        <f t="shared" si="197"/>
        <v/>
      </c>
      <c r="EM153" s="89" t="e">
        <f t="shared" si="183"/>
        <v>#N/A</v>
      </c>
      <c r="EN153" s="3">
        <f t="shared" si="198"/>
        <v>0</v>
      </c>
      <c r="EO153" s="84" t="str">
        <f t="shared" si="199"/>
        <v/>
      </c>
      <c r="EP153" s="89" t="e">
        <f t="shared" si="184"/>
        <v>#N/A</v>
      </c>
      <c r="EQ153" s="3">
        <f t="shared" si="200"/>
        <v>0</v>
      </c>
      <c r="ER153" s="84" t="str">
        <f t="shared" si="201"/>
        <v/>
      </c>
    </row>
    <row r="154" spans="1:148" x14ac:dyDescent="0.25">
      <c r="A154" s="1">
        <f t="shared" si="185"/>
        <v>147</v>
      </c>
      <c r="B154" s="1">
        <v>147</v>
      </c>
      <c r="C154" s="31">
        <v>147</v>
      </c>
      <c r="D154" s="151"/>
      <c r="E154" s="152">
        <f t="shared" si="202"/>
        <v>1</v>
      </c>
      <c r="F154" s="153">
        <f t="shared" si="203"/>
        <v>57</v>
      </c>
      <c r="G154" s="154">
        <f t="shared" si="204"/>
        <v>5</v>
      </c>
      <c r="I154" s="3">
        <f t="shared" si="186"/>
        <v>0</v>
      </c>
      <c r="J154" s="3">
        <f t="shared" si="187"/>
        <v>0</v>
      </c>
      <c r="K154" s="3">
        <f t="shared" si="177"/>
        <v>0</v>
      </c>
      <c r="N154" s="144" t="str">
        <f t="shared" si="205"/>
        <v/>
      </c>
      <c r="O154" s="143"/>
      <c r="P154" s="98" t="str">
        <f t="shared" si="206"/>
        <v/>
      </c>
      <c r="Q154" s="3">
        <f t="shared" si="178"/>
        <v>7025</v>
      </c>
      <c r="R154" s="3">
        <f t="shared" si="207"/>
        <v>7025</v>
      </c>
      <c r="S154" s="96" t="str">
        <f t="shared" si="179"/>
        <v/>
      </c>
      <c r="T154" s="97" t="str">
        <f t="shared" si="180"/>
        <v/>
      </c>
      <c r="U154" s="98" t="str">
        <f t="shared" si="181"/>
        <v/>
      </c>
      <c r="W154" s="89" t="str">
        <f t="shared" si="208"/>
        <v xml:space="preserve"> </v>
      </c>
      <c r="X154" s="3" t="str">
        <f t="shared" si="209"/>
        <v xml:space="preserve"> </v>
      </c>
      <c r="Y154" s="3" t="str">
        <f t="shared" si="210"/>
        <v xml:space="preserve"> </v>
      </c>
      <c r="Z154" s="3" t="str">
        <f t="shared" si="211"/>
        <v xml:space="preserve"> </v>
      </c>
      <c r="AA154" s="3" t="str">
        <f t="shared" si="212"/>
        <v>m.t</v>
      </c>
      <c r="AB154" s="3" t="str">
        <f t="shared" si="213"/>
        <v xml:space="preserve"> </v>
      </c>
      <c r="AC154" s="90" t="str">
        <f t="shared" si="214"/>
        <v xml:space="preserve"> </v>
      </c>
      <c r="AM154" s="89" t="str">
        <f t="shared" si="188"/>
        <v/>
      </c>
      <c r="AN154" s="89" t="str">
        <f t="shared" si="189"/>
        <v/>
      </c>
      <c r="AO154" s="3" t="str">
        <f t="shared" si="190"/>
        <v/>
      </c>
      <c r="AP154" s="3" t="str">
        <f t="shared" si="191"/>
        <v/>
      </c>
      <c r="AQ154" s="1" t="str">
        <f t="shared" si="192"/>
        <v/>
      </c>
      <c r="AR154" s="1" t="str">
        <f t="shared" si="193"/>
        <v/>
      </c>
      <c r="AS154" s="7" t="str">
        <f t="shared" si="194"/>
        <v/>
      </c>
      <c r="AT154" s="91">
        <f t="shared" si="195"/>
        <v>37.409252669039148</v>
      </c>
      <c r="DM154" s="145"/>
      <c r="DN154" s="146"/>
      <c r="DO154" s="145"/>
      <c r="DP154" s="146"/>
      <c r="DQ154" s="145"/>
      <c r="DR154" s="58"/>
      <c r="DS154" s="58"/>
      <c r="DT154" s="145"/>
      <c r="DU154" s="3">
        <v>2</v>
      </c>
      <c r="DX154" s="79"/>
      <c r="DY154" s="82"/>
      <c r="DZ154" s="80"/>
      <c r="EA154" s="82"/>
      <c r="EB154" s="81"/>
      <c r="EC154" s="81"/>
      <c r="ED154" s="83"/>
      <c r="EE154" s="80"/>
      <c r="EG154" s="84"/>
      <c r="EH154" s="3">
        <v>3</v>
      </c>
      <c r="EJ154" s="3" t="e">
        <f t="shared" si="182"/>
        <v>#N/A</v>
      </c>
      <c r="EK154" s="3">
        <f t="shared" si="196"/>
        <v>0</v>
      </c>
      <c r="EL154" s="84" t="str">
        <f t="shared" si="197"/>
        <v/>
      </c>
      <c r="EM154" s="89" t="e">
        <f t="shared" si="183"/>
        <v>#N/A</v>
      </c>
      <c r="EN154" s="3">
        <f t="shared" si="198"/>
        <v>0</v>
      </c>
      <c r="EO154" s="84" t="str">
        <f t="shared" si="199"/>
        <v/>
      </c>
      <c r="EP154" s="89" t="e">
        <f t="shared" si="184"/>
        <v>#N/A</v>
      </c>
      <c r="EQ154" s="3">
        <f t="shared" si="200"/>
        <v>0</v>
      </c>
      <c r="ER154" s="84" t="str">
        <f t="shared" si="201"/>
        <v/>
      </c>
    </row>
    <row r="155" spans="1:148" x14ac:dyDescent="0.25">
      <c r="A155" s="1">
        <f t="shared" si="185"/>
        <v>148</v>
      </c>
      <c r="B155" s="1">
        <v>148</v>
      </c>
      <c r="C155" s="31">
        <v>148</v>
      </c>
      <c r="D155" s="151"/>
      <c r="E155" s="152">
        <f t="shared" si="202"/>
        <v>1</v>
      </c>
      <c r="F155" s="153">
        <f t="shared" si="203"/>
        <v>57</v>
      </c>
      <c r="G155" s="154">
        <f t="shared" si="204"/>
        <v>5</v>
      </c>
      <c r="I155" s="3">
        <f t="shared" si="186"/>
        <v>0</v>
      </c>
      <c r="J155" s="3">
        <f t="shared" si="187"/>
        <v>0</v>
      </c>
      <c r="K155" s="3">
        <f t="shared" si="177"/>
        <v>0</v>
      </c>
      <c r="N155" s="144" t="str">
        <f t="shared" si="205"/>
        <v/>
      </c>
      <c r="O155" s="143"/>
      <c r="P155" s="98" t="str">
        <f t="shared" si="206"/>
        <v/>
      </c>
      <c r="Q155" s="3">
        <f t="shared" si="178"/>
        <v>7025</v>
      </c>
      <c r="R155" s="3">
        <f t="shared" si="207"/>
        <v>7025</v>
      </c>
      <c r="S155" s="96" t="str">
        <f t="shared" si="179"/>
        <v/>
      </c>
      <c r="T155" s="97" t="str">
        <f t="shared" si="180"/>
        <v/>
      </c>
      <c r="U155" s="98" t="str">
        <f t="shared" si="181"/>
        <v/>
      </c>
      <c r="W155" s="89" t="str">
        <f t="shared" si="208"/>
        <v xml:space="preserve"> </v>
      </c>
      <c r="X155" s="3" t="str">
        <f t="shared" si="209"/>
        <v xml:space="preserve"> </v>
      </c>
      <c r="Y155" s="3" t="str">
        <f t="shared" si="210"/>
        <v xml:space="preserve"> </v>
      </c>
      <c r="Z155" s="3" t="str">
        <f t="shared" si="211"/>
        <v xml:space="preserve"> </v>
      </c>
      <c r="AA155" s="3" t="str">
        <f t="shared" si="212"/>
        <v>m.t</v>
      </c>
      <c r="AB155" s="3" t="str">
        <f t="shared" si="213"/>
        <v xml:space="preserve"> </v>
      </c>
      <c r="AC155" s="90" t="str">
        <f t="shared" si="214"/>
        <v xml:space="preserve"> </v>
      </c>
      <c r="AM155" s="89" t="str">
        <f t="shared" si="188"/>
        <v/>
      </c>
      <c r="AN155" s="89" t="str">
        <f t="shared" si="189"/>
        <v/>
      </c>
      <c r="AO155" s="3" t="str">
        <f t="shared" si="190"/>
        <v/>
      </c>
      <c r="AP155" s="3" t="str">
        <f t="shared" si="191"/>
        <v/>
      </c>
      <c r="AQ155" s="1" t="str">
        <f t="shared" si="192"/>
        <v/>
      </c>
      <c r="AR155" s="1" t="str">
        <f t="shared" si="193"/>
        <v/>
      </c>
      <c r="AS155" s="7" t="str">
        <f t="shared" si="194"/>
        <v/>
      </c>
      <c r="AT155" s="91">
        <f t="shared" si="195"/>
        <v>37.409252669039148</v>
      </c>
      <c r="DM155" s="145"/>
      <c r="DN155" s="146"/>
      <c r="DO155" s="145"/>
      <c r="DP155" s="146"/>
      <c r="DQ155" s="145"/>
      <c r="DR155" s="58"/>
      <c r="DS155" s="58"/>
      <c r="DT155" s="145"/>
      <c r="DU155" s="3">
        <v>2</v>
      </c>
      <c r="DX155" s="79"/>
      <c r="DY155" s="82"/>
      <c r="DZ155" s="80"/>
      <c r="EA155" s="82"/>
      <c r="EB155" s="81"/>
      <c r="EC155" s="81"/>
      <c r="ED155" s="83"/>
      <c r="EE155" s="80"/>
      <c r="EG155" s="84"/>
      <c r="EH155" s="3">
        <v>3</v>
      </c>
      <c r="EJ155" s="3" t="e">
        <f t="shared" si="182"/>
        <v>#N/A</v>
      </c>
      <c r="EK155" s="3">
        <f t="shared" si="196"/>
        <v>0</v>
      </c>
      <c r="EL155" s="84" t="str">
        <f t="shared" si="197"/>
        <v/>
      </c>
      <c r="EM155" s="89" t="e">
        <f t="shared" si="183"/>
        <v>#N/A</v>
      </c>
      <c r="EN155" s="3">
        <f t="shared" si="198"/>
        <v>0</v>
      </c>
      <c r="EO155" s="84" t="str">
        <f t="shared" si="199"/>
        <v/>
      </c>
      <c r="EP155" s="89" t="e">
        <f t="shared" si="184"/>
        <v>#N/A</v>
      </c>
      <c r="EQ155" s="3">
        <f t="shared" si="200"/>
        <v>0</v>
      </c>
      <c r="ER155" s="84" t="str">
        <f t="shared" si="201"/>
        <v/>
      </c>
    </row>
    <row r="156" spans="1:148" x14ac:dyDescent="0.25">
      <c r="A156" s="1">
        <f t="shared" si="185"/>
        <v>149</v>
      </c>
      <c r="B156" s="1">
        <v>149</v>
      </c>
      <c r="C156" s="31">
        <v>149</v>
      </c>
      <c r="D156" s="151"/>
      <c r="E156" s="152">
        <f t="shared" si="202"/>
        <v>1</v>
      </c>
      <c r="F156" s="153">
        <f t="shared" si="203"/>
        <v>57</v>
      </c>
      <c r="G156" s="154">
        <f t="shared" si="204"/>
        <v>5</v>
      </c>
      <c r="I156" s="3">
        <f t="shared" si="186"/>
        <v>0</v>
      </c>
      <c r="J156" s="3">
        <f t="shared" si="187"/>
        <v>0</v>
      </c>
      <c r="K156" s="3">
        <f t="shared" si="177"/>
        <v>0</v>
      </c>
      <c r="N156" s="144" t="str">
        <f t="shared" si="205"/>
        <v/>
      </c>
      <c r="O156" s="143"/>
      <c r="P156" s="98" t="str">
        <f t="shared" si="206"/>
        <v/>
      </c>
      <c r="Q156" s="3">
        <f t="shared" si="178"/>
        <v>7025</v>
      </c>
      <c r="R156" s="3">
        <f t="shared" si="207"/>
        <v>7025</v>
      </c>
      <c r="S156" s="96" t="str">
        <f t="shared" si="179"/>
        <v/>
      </c>
      <c r="T156" s="97" t="str">
        <f t="shared" si="180"/>
        <v/>
      </c>
      <c r="U156" s="98" t="str">
        <f t="shared" si="181"/>
        <v/>
      </c>
      <c r="W156" s="89" t="str">
        <f t="shared" si="208"/>
        <v xml:space="preserve"> </v>
      </c>
      <c r="X156" s="3" t="str">
        <f t="shared" si="209"/>
        <v xml:space="preserve"> </v>
      </c>
      <c r="Y156" s="3" t="str">
        <f t="shared" si="210"/>
        <v xml:space="preserve"> </v>
      </c>
      <c r="Z156" s="3" t="str">
        <f t="shared" si="211"/>
        <v xml:space="preserve"> </v>
      </c>
      <c r="AA156" s="3" t="str">
        <f t="shared" si="212"/>
        <v>m.t</v>
      </c>
      <c r="AB156" s="3" t="str">
        <f t="shared" si="213"/>
        <v xml:space="preserve"> </v>
      </c>
      <c r="AC156" s="90" t="str">
        <f t="shared" si="214"/>
        <v xml:space="preserve"> </v>
      </c>
      <c r="AM156" s="89" t="str">
        <f t="shared" si="188"/>
        <v/>
      </c>
      <c r="AN156" s="89" t="str">
        <f t="shared" si="189"/>
        <v/>
      </c>
      <c r="AO156" s="3" t="str">
        <f t="shared" si="190"/>
        <v/>
      </c>
      <c r="AP156" s="3" t="str">
        <f t="shared" si="191"/>
        <v/>
      </c>
      <c r="AQ156" s="1" t="str">
        <f t="shared" si="192"/>
        <v/>
      </c>
      <c r="AR156" s="1" t="str">
        <f t="shared" si="193"/>
        <v/>
      </c>
      <c r="AS156" s="7" t="str">
        <f t="shared" si="194"/>
        <v/>
      </c>
      <c r="AT156" s="91">
        <f t="shared" si="195"/>
        <v>37.409252669039148</v>
      </c>
      <c r="DM156" s="145"/>
      <c r="DN156" s="146"/>
      <c r="DO156" s="145"/>
      <c r="DP156" s="146"/>
      <c r="DQ156" s="145"/>
      <c r="DR156" s="58"/>
      <c r="DS156" s="58"/>
      <c r="DT156" s="145"/>
      <c r="DU156" s="3">
        <v>2</v>
      </c>
      <c r="DX156" s="79"/>
      <c r="DY156" s="82"/>
      <c r="DZ156" s="80"/>
      <c r="EA156" s="82"/>
      <c r="EB156" s="81"/>
      <c r="EC156" s="81"/>
      <c r="ED156" s="83"/>
      <c r="EE156" s="80"/>
      <c r="EG156" s="84"/>
      <c r="EH156" s="3">
        <v>3</v>
      </c>
      <c r="EJ156" s="3" t="e">
        <f t="shared" si="182"/>
        <v>#N/A</v>
      </c>
      <c r="EK156" s="3">
        <f t="shared" si="196"/>
        <v>0</v>
      </c>
      <c r="EL156" s="84" t="str">
        <f t="shared" si="197"/>
        <v/>
      </c>
      <c r="EM156" s="89" t="e">
        <f t="shared" si="183"/>
        <v>#N/A</v>
      </c>
      <c r="EN156" s="3">
        <f t="shared" si="198"/>
        <v>0</v>
      </c>
      <c r="EO156" s="84" t="str">
        <f t="shared" si="199"/>
        <v/>
      </c>
      <c r="EP156" s="89" t="e">
        <f t="shared" si="184"/>
        <v>#N/A</v>
      </c>
      <c r="EQ156" s="3">
        <f t="shared" si="200"/>
        <v>0</v>
      </c>
      <c r="ER156" s="84" t="str">
        <f t="shared" si="201"/>
        <v/>
      </c>
    </row>
    <row r="157" spans="1:148" ht="15.75" x14ac:dyDescent="0.25">
      <c r="A157" s="1">
        <f t="shared" si="185"/>
        <v>150</v>
      </c>
      <c r="B157" s="1">
        <v>150</v>
      </c>
      <c r="C157" s="31">
        <v>150</v>
      </c>
      <c r="D157" s="151"/>
      <c r="E157" s="152">
        <f t="shared" si="202"/>
        <v>1</v>
      </c>
      <c r="F157" s="153">
        <f t="shared" si="203"/>
        <v>57</v>
      </c>
      <c r="G157" s="154">
        <f t="shared" si="204"/>
        <v>5</v>
      </c>
      <c r="I157" s="3">
        <f t="shared" si="186"/>
        <v>0</v>
      </c>
      <c r="J157" s="3">
        <f t="shared" si="187"/>
        <v>0</v>
      </c>
      <c r="K157" s="3">
        <f t="shared" si="177"/>
        <v>0</v>
      </c>
      <c r="N157" s="144" t="str">
        <f t="shared" si="205"/>
        <v/>
      </c>
      <c r="O157" s="143"/>
      <c r="P157" s="98" t="str">
        <f t="shared" si="206"/>
        <v/>
      </c>
      <c r="Q157" s="3">
        <f t="shared" si="178"/>
        <v>7025</v>
      </c>
      <c r="R157" s="3">
        <f t="shared" si="207"/>
        <v>7025</v>
      </c>
      <c r="S157" s="96" t="str">
        <f t="shared" si="179"/>
        <v/>
      </c>
      <c r="T157" s="97" t="str">
        <f t="shared" si="180"/>
        <v/>
      </c>
      <c r="U157" s="98" t="str">
        <f t="shared" si="181"/>
        <v/>
      </c>
      <c r="W157" s="89" t="str">
        <f t="shared" si="208"/>
        <v xml:space="preserve"> </v>
      </c>
      <c r="X157" s="3" t="str">
        <f t="shared" si="209"/>
        <v xml:space="preserve"> </v>
      </c>
      <c r="Y157" s="3" t="str">
        <f t="shared" si="210"/>
        <v xml:space="preserve"> </v>
      </c>
      <c r="Z157" s="3" t="str">
        <f t="shared" si="211"/>
        <v xml:space="preserve"> </v>
      </c>
      <c r="AA157" s="3" t="str">
        <f t="shared" si="212"/>
        <v>m.t</v>
      </c>
      <c r="AB157" s="3" t="str">
        <f t="shared" si="213"/>
        <v xml:space="preserve"> </v>
      </c>
      <c r="AC157" s="90" t="str">
        <f t="shared" si="214"/>
        <v xml:space="preserve"> </v>
      </c>
      <c r="AM157" s="89" t="str">
        <f t="shared" si="188"/>
        <v/>
      </c>
      <c r="AN157" s="89" t="str">
        <f t="shared" si="189"/>
        <v/>
      </c>
      <c r="AO157" s="3" t="str">
        <f t="shared" si="190"/>
        <v/>
      </c>
      <c r="AP157" s="3" t="str">
        <f t="shared" si="191"/>
        <v/>
      </c>
      <c r="AQ157" s="1" t="str">
        <f t="shared" si="192"/>
        <v/>
      </c>
      <c r="AR157" s="1" t="str">
        <f t="shared" si="193"/>
        <v/>
      </c>
      <c r="AS157" s="7" t="str">
        <f t="shared" si="194"/>
        <v/>
      </c>
      <c r="AT157" s="91">
        <f t="shared" si="195"/>
        <v>37.409252669039148</v>
      </c>
      <c r="AV157" s="157">
        <f>IF(COUNTIF(Ndoss,CN157),CN157,IF(COUNTIF(abandon,CN157),"AB",IF(COUNTIF(Npartant,CN157),"NP",IF((CN157=" ")," ","NC"))))</f>
        <v>1</v>
      </c>
      <c r="AW157" s="158">
        <f t="shared" ref="AW157:AW176" si="215">IF(COUNTIF(Ndoss,CO157),CO157,IF(COUNTIF(abandon,CO157),"AB",IF(COUNTIF(Npartant,CO157),"NP",IF((CO157=" ")," ","NC"))))</f>
        <v>2</v>
      </c>
      <c r="AX157" s="158">
        <f t="shared" ref="AX157:AX176" si="216">IF(COUNTIF(Ndoss,CP157),CP157,IF(COUNTIF(abandon,CP157),"AB",IF(COUNTIF(Npartant,CP157),"NP",IF((CP157=" ")," ","NC"))))</f>
        <v>3</v>
      </c>
      <c r="AY157" s="158">
        <f t="shared" ref="AY157:AY176" si="217">IF(COUNTIF(Ndoss,CQ157),CQ157,IF(COUNTIF(abandon,CQ157),"AB",IF(COUNTIF(Npartant,CQ157),"NP",IF((CQ157=" ")," ","NC"))))</f>
        <v>4</v>
      </c>
      <c r="AZ157" s="158">
        <f t="shared" ref="AZ157:AZ176" si="218">IF(COUNTIF(Ndoss,CR157),CR157,IF(COUNTIF(abandon,CR157),"AB",IF(COUNTIF(Npartant,CR157),"NP",IF((CR157=" ")," ","NC"))))</f>
        <v>5</v>
      </c>
      <c r="BA157" s="158">
        <f t="shared" ref="BA157:BA176" si="219">IF(COUNTIF(Ndoss,CS157),CS157,IF(COUNTIF(abandon,CS157),"AB",IF(COUNTIF(Npartant,CS157),"NP",IF((CS157=" ")," ","NC"))))</f>
        <v>6</v>
      </c>
      <c r="BB157" s="158">
        <f t="shared" ref="BB157:BB176" si="220">IF(COUNTIF(Ndoss,CT157),CT157,IF(COUNTIF(abandon,CT157),"AB",IF(COUNTIF(Npartant,CT157),"NP",IF((CT157=" ")," ","NC"))))</f>
        <v>7</v>
      </c>
      <c r="BC157" s="158">
        <f t="shared" ref="BC157:BC176" si="221">IF(COUNTIF(Ndoss,CU157),CU157,IF(COUNTIF(abandon,CU157),"AB",IF(COUNTIF(Npartant,CU157),"NP",IF((CU157=" ")," ","NC"))))</f>
        <v>8</v>
      </c>
      <c r="BD157" s="158" t="str">
        <f>IF(COUNTIF(Ndoss,CV157),CV157,IF(COUNTIF(abandon,CV157),"AB",IF(COUNTIF(Npartant,CV157),"NP",IF((CV157=" ")," ","NC"))))</f>
        <v>NP</v>
      </c>
      <c r="BE157" s="159">
        <f t="shared" ref="BE157:BE176" si="222">IF(COUNTIF(Ndoss,CW157),CW157,IF(COUNTIF(abandon,CW157),"AB",IF(COUNTIF(Npartant,CW157),"NP",IF((CW157=" ")," ","NC"))))</f>
        <v>10</v>
      </c>
      <c r="BF157" s="129"/>
      <c r="BG157" s="123" t="s">
        <v>120</v>
      </c>
      <c r="BH157" s="124" t="s">
        <v>120</v>
      </c>
      <c r="BI157" s="124" t="s">
        <v>120</v>
      </c>
      <c r="BJ157" s="124" t="s">
        <v>120</v>
      </c>
      <c r="BK157" s="124" t="s">
        <v>120</v>
      </c>
      <c r="BL157" s="124" t="s">
        <v>120</v>
      </c>
      <c r="BM157" s="124" t="s">
        <v>120</v>
      </c>
      <c r="BN157" s="124" t="s">
        <v>120</v>
      </c>
      <c r="BO157" s="124" t="s">
        <v>120</v>
      </c>
      <c r="BP157" s="124" t="s">
        <v>120</v>
      </c>
      <c r="BQ157" s="125"/>
      <c r="BR157" s="124" t="s">
        <v>122</v>
      </c>
      <c r="BS157" s="124" t="s">
        <v>122</v>
      </c>
      <c r="BT157" s="124" t="s">
        <v>122</v>
      </c>
      <c r="BU157" s="124" t="s">
        <v>122</v>
      </c>
      <c r="BV157" s="124" t="s">
        <v>122</v>
      </c>
      <c r="BW157" s="124" t="s">
        <v>122</v>
      </c>
      <c r="BX157" s="124" t="s">
        <v>122</v>
      </c>
      <c r="BY157" s="124" t="s">
        <v>122</v>
      </c>
      <c r="BZ157" s="124" t="s">
        <v>122</v>
      </c>
      <c r="CA157" s="124" t="s">
        <v>122</v>
      </c>
      <c r="CC157" s="124" t="s">
        <v>121</v>
      </c>
      <c r="CD157" s="124" t="s">
        <v>121</v>
      </c>
      <c r="CE157" s="124" t="s">
        <v>121</v>
      </c>
      <c r="CF157" s="124" t="s">
        <v>121</v>
      </c>
      <c r="CG157" s="124" t="s">
        <v>121</v>
      </c>
      <c r="CH157" s="124" t="s">
        <v>121</v>
      </c>
      <c r="CI157" s="124" t="s">
        <v>121</v>
      </c>
      <c r="CJ157" s="124" t="s">
        <v>121</v>
      </c>
      <c r="CK157" s="124" t="s">
        <v>121</v>
      </c>
      <c r="CL157" s="124" t="s">
        <v>121</v>
      </c>
      <c r="CN157" s="126">
        <f>IF(COUNTIF(Emargement!$M$8:$M$207,CY157),CY157," ")</f>
        <v>1</v>
      </c>
      <c r="CO157" s="126">
        <f>IF(COUNTIF(Emargement!$M$8:$M$207,CZ157),CZ157," ")</f>
        <v>2</v>
      </c>
      <c r="CP157" s="126">
        <f>IF(COUNTIF(Emargement!$M$8:$M$207,DA157),DA157," ")</f>
        <v>3</v>
      </c>
      <c r="CQ157" s="126">
        <f>IF(COUNTIF(Emargement!$M$8:$M$207,DB157),DB157," ")</f>
        <v>4</v>
      </c>
      <c r="CR157" s="126">
        <f>IF(COUNTIF(Emargement!$M$8:$M$207,DC157),DC157," ")</f>
        <v>5</v>
      </c>
      <c r="CS157" s="126">
        <f>IF(COUNTIF(Emargement!$M$8:$M$207,DD157),DD157," ")</f>
        <v>6</v>
      </c>
      <c r="CT157" s="126">
        <f>IF(COUNTIF(Emargement!$M$8:$M$207,DE157),DE157," ")</f>
        <v>7</v>
      </c>
      <c r="CU157" s="126">
        <f>IF(COUNTIF(Emargement!$M$8:$M$207,DF157),DF157," ")</f>
        <v>8</v>
      </c>
      <c r="CV157" s="126">
        <f>IF(COUNTIF(Emargement!$M$8:$M$207,DG157),DG157," ")</f>
        <v>9</v>
      </c>
      <c r="CW157" s="126">
        <f>IF(COUNTIF(Emargement!$M$8:$M$207,DH157),DH157," ")</f>
        <v>10</v>
      </c>
      <c r="CY157" s="3">
        <v>1</v>
      </c>
      <c r="CZ157" s="3">
        <v>2</v>
      </c>
      <c r="DA157" s="3">
        <v>3</v>
      </c>
      <c r="DB157" s="3">
        <v>4</v>
      </c>
      <c r="DC157" s="3">
        <v>5</v>
      </c>
      <c r="DD157" s="3">
        <v>6</v>
      </c>
      <c r="DE157" s="3">
        <v>7</v>
      </c>
      <c r="DF157" s="3">
        <v>8</v>
      </c>
      <c r="DG157" s="3">
        <v>9</v>
      </c>
      <c r="DH157" s="3">
        <v>10</v>
      </c>
      <c r="DM157" s="145"/>
      <c r="DN157" s="146"/>
      <c r="DO157" s="145"/>
      <c r="DP157" s="146"/>
      <c r="DQ157" s="145"/>
      <c r="DR157" s="58"/>
      <c r="DS157" s="58"/>
      <c r="DT157" s="145"/>
      <c r="DU157" s="3">
        <v>2</v>
      </c>
      <c r="DX157" s="79"/>
      <c r="DY157" s="82"/>
      <c r="DZ157" s="80"/>
      <c r="EA157" s="82"/>
      <c r="EB157" s="81"/>
      <c r="EC157" s="81"/>
      <c r="ED157" s="83"/>
      <c r="EE157" s="80"/>
      <c r="EG157" s="84"/>
      <c r="EH157" s="3">
        <v>3</v>
      </c>
      <c r="EJ157" s="3" t="e">
        <f t="shared" si="182"/>
        <v>#N/A</v>
      </c>
      <c r="EK157" s="3">
        <f t="shared" si="196"/>
        <v>0</v>
      </c>
      <c r="EL157" s="84" t="str">
        <f t="shared" si="197"/>
        <v/>
      </c>
      <c r="EM157" s="89" t="e">
        <f t="shared" si="183"/>
        <v>#N/A</v>
      </c>
      <c r="EN157" s="3">
        <f t="shared" si="198"/>
        <v>0</v>
      </c>
      <c r="EO157" s="84" t="str">
        <f t="shared" si="199"/>
        <v/>
      </c>
      <c r="EP157" s="89" t="e">
        <f t="shared" si="184"/>
        <v>#N/A</v>
      </c>
      <c r="EQ157" s="3">
        <f t="shared" si="200"/>
        <v>0</v>
      </c>
      <c r="ER157" s="84" t="str">
        <f t="shared" si="201"/>
        <v/>
      </c>
    </row>
    <row r="158" spans="1:148" ht="15.75" x14ac:dyDescent="0.25">
      <c r="A158" s="1">
        <f t="shared" si="185"/>
        <v>151</v>
      </c>
      <c r="B158" s="1">
        <v>151</v>
      </c>
      <c r="C158" s="31">
        <v>151</v>
      </c>
      <c r="D158" s="151"/>
      <c r="E158" s="152">
        <f t="shared" si="202"/>
        <v>1</v>
      </c>
      <c r="F158" s="153">
        <f t="shared" si="203"/>
        <v>57</v>
      </c>
      <c r="G158" s="154">
        <f t="shared" si="204"/>
        <v>5</v>
      </c>
      <c r="I158" s="3">
        <f t="shared" si="186"/>
        <v>0</v>
      </c>
      <c r="J158" s="3">
        <f t="shared" si="187"/>
        <v>0</v>
      </c>
      <c r="K158" s="3">
        <f t="shared" si="177"/>
        <v>0</v>
      </c>
      <c r="N158" s="144" t="str">
        <f t="shared" si="205"/>
        <v/>
      </c>
      <c r="O158" s="143"/>
      <c r="P158" s="98" t="str">
        <f t="shared" si="206"/>
        <v/>
      </c>
      <c r="Q158" s="3">
        <f t="shared" si="178"/>
        <v>7025</v>
      </c>
      <c r="R158" s="3">
        <f t="shared" si="207"/>
        <v>7025</v>
      </c>
      <c r="S158" s="96" t="str">
        <f t="shared" si="179"/>
        <v/>
      </c>
      <c r="T158" s="97" t="str">
        <f t="shared" si="180"/>
        <v/>
      </c>
      <c r="U158" s="98" t="str">
        <f t="shared" si="181"/>
        <v/>
      </c>
      <c r="W158" s="89" t="str">
        <f t="shared" si="208"/>
        <v xml:space="preserve"> </v>
      </c>
      <c r="X158" s="3" t="str">
        <f t="shared" si="209"/>
        <v xml:space="preserve"> </v>
      </c>
      <c r="Y158" s="3" t="str">
        <f t="shared" si="210"/>
        <v xml:space="preserve"> </v>
      </c>
      <c r="Z158" s="3" t="str">
        <f t="shared" si="211"/>
        <v xml:space="preserve"> </v>
      </c>
      <c r="AA158" s="3" t="str">
        <f t="shared" si="212"/>
        <v>m.t</v>
      </c>
      <c r="AB158" s="3" t="str">
        <f t="shared" si="213"/>
        <v xml:space="preserve"> </v>
      </c>
      <c r="AC158" s="90" t="str">
        <f t="shared" si="214"/>
        <v xml:space="preserve"> </v>
      </c>
      <c r="AM158" s="89" t="str">
        <f t="shared" si="188"/>
        <v/>
      </c>
      <c r="AN158" s="89" t="str">
        <f t="shared" si="189"/>
        <v/>
      </c>
      <c r="AO158" s="3" t="str">
        <f t="shared" si="190"/>
        <v/>
      </c>
      <c r="AP158" s="3" t="str">
        <f t="shared" si="191"/>
        <v/>
      </c>
      <c r="AQ158" s="1" t="str">
        <f t="shared" si="192"/>
        <v/>
      </c>
      <c r="AR158" s="1" t="str">
        <f t="shared" si="193"/>
        <v/>
      </c>
      <c r="AS158" s="7" t="str">
        <f t="shared" si="194"/>
        <v/>
      </c>
      <c r="AT158" s="91">
        <f t="shared" si="195"/>
        <v>37.409252669039148</v>
      </c>
      <c r="AV158" s="160">
        <f t="shared" ref="AV158:AV176" si="223">IF(COUNTIF(Ndoss,CN158),CN158,IF(COUNTIF(abandon,CN158),"AB",IF(COUNTIF(Npartant,CN158),"NP",IF((CN158=" ")," ","NC"))))</f>
        <v>11</v>
      </c>
      <c r="AW158" s="138">
        <f t="shared" si="215"/>
        <v>12</v>
      </c>
      <c r="AX158" s="138">
        <f t="shared" si="216"/>
        <v>13</v>
      </c>
      <c r="AY158" s="138">
        <f t="shared" si="217"/>
        <v>14</v>
      </c>
      <c r="AZ158" s="138">
        <f t="shared" si="218"/>
        <v>15</v>
      </c>
      <c r="BA158" s="138">
        <f t="shared" si="219"/>
        <v>16</v>
      </c>
      <c r="BB158" s="138">
        <f t="shared" si="220"/>
        <v>17</v>
      </c>
      <c r="BC158" s="138">
        <f t="shared" si="221"/>
        <v>18</v>
      </c>
      <c r="BD158" s="138">
        <f t="shared" ref="BD158:BD176" si="224">IF(COUNTIF(Ndoss,CV158),CV158,IF(COUNTIF(abandon,CV158),"AB",IF(COUNTIF(Npartant,CV158),"NP",IF((CV158=" ")," ","NC"))))</f>
        <v>19</v>
      </c>
      <c r="BE158" s="161">
        <f t="shared" si="222"/>
        <v>20</v>
      </c>
      <c r="BF158" s="129"/>
      <c r="BG158" s="123" t="s">
        <v>120</v>
      </c>
      <c r="BH158" s="124" t="s">
        <v>120</v>
      </c>
      <c r="BI158" s="124" t="s">
        <v>120</v>
      </c>
      <c r="BJ158" s="124" t="s">
        <v>120</v>
      </c>
      <c r="BK158" s="124" t="s">
        <v>120</v>
      </c>
      <c r="BL158" s="124" t="s">
        <v>120</v>
      </c>
      <c r="BM158" s="124" t="s">
        <v>120</v>
      </c>
      <c r="BN158" s="124" t="s">
        <v>120</v>
      </c>
      <c r="BO158" s="124" t="s">
        <v>120</v>
      </c>
      <c r="BP158" s="124" t="s">
        <v>120</v>
      </c>
      <c r="BQ158" s="125"/>
      <c r="BR158" s="124" t="s">
        <v>122</v>
      </c>
      <c r="BS158" s="124" t="s">
        <v>122</v>
      </c>
      <c r="BT158" s="124" t="s">
        <v>122</v>
      </c>
      <c r="BU158" s="124" t="s">
        <v>122</v>
      </c>
      <c r="BV158" s="124" t="s">
        <v>122</v>
      </c>
      <c r="BW158" s="124" t="s">
        <v>122</v>
      </c>
      <c r="BX158" s="124" t="s">
        <v>122</v>
      </c>
      <c r="BY158" s="124" t="s">
        <v>122</v>
      </c>
      <c r="BZ158" s="124" t="s">
        <v>122</v>
      </c>
      <c r="CA158" s="124" t="s">
        <v>122</v>
      </c>
      <c r="CC158" s="124" t="s">
        <v>121</v>
      </c>
      <c r="CD158" s="124" t="s">
        <v>121</v>
      </c>
      <c r="CE158" s="124" t="s">
        <v>121</v>
      </c>
      <c r="CF158" s="124" t="s">
        <v>121</v>
      </c>
      <c r="CG158" s="124" t="s">
        <v>121</v>
      </c>
      <c r="CH158" s="124" t="s">
        <v>121</v>
      </c>
      <c r="CI158" s="124" t="s">
        <v>121</v>
      </c>
      <c r="CJ158" s="124" t="s">
        <v>121</v>
      </c>
      <c r="CK158" s="124" t="s">
        <v>121</v>
      </c>
      <c r="CL158" s="124" t="s">
        <v>121</v>
      </c>
      <c r="CN158" s="126">
        <f>IF(COUNTIF(Emargement!$M$8:$M$207,CY158),CY158," ")</f>
        <v>11</v>
      </c>
      <c r="CO158" s="126">
        <f>IF(COUNTIF(Emargement!$M$8:$M$207,CZ158),CZ158," ")</f>
        <v>12</v>
      </c>
      <c r="CP158" s="126">
        <f>IF(COUNTIF(Emargement!$M$8:$M$207,DA158),DA158," ")</f>
        <v>13</v>
      </c>
      <c r="CQ158" s="126">
        <f>IF(COUNTIF(Emargement!$M$8:$M$207,DB158),DB158," ")</f>
        <v>14</v>
      </c>
      <c r="CR158" s="126">
        <f>IF(COUNTIF(Emargement!$M$8:$M$207,DC158),DC158," ")</f>
        <v>15</v>
      </c>
      <c r="CS158" s="126">
        <f>IF(COUNTIF(Emargement!$M$8:$M$207,DD158),DD158," ")</f>
        <v>16</v>
      </c>
      <c r="CT158" s="126">
        <f>IF(COUNTIF(Emargement!$M$8:$M$207,DE158),DE158," ")</f>
        <v>17</v>
      </c>
      <c r="CU158" s="126">
        <f>IF(COUNTIF(Emargement!$M$8:$M$207,DF158),DF158," ")</f>
        <v>18</v>
      </c>
      <c r="CV158" s="126">
        <f>IF(COUNTIF(Emargement!$M$8:$M$207,DG158),DG158," ")</f>
        <v>19</v>
      </c>
      <c r="CW158" s="126">
        <f>IF(COUNTIF(Emargement!$M$8:$M$207,DH158),DH158," ")</f>
        <v>20</v>
      </c>
      <c r="CY158" s="3">
        <v>11</v>
      </c>
      <c r="CZ158" s="3">
        <v>12</v>
      </c>
      <c r="DA158" s="3">
        <v>13</v>
      </c>
      <c r="DB158" s="3">
        <v>14</v>
      </c>
      <c r="DC158" s="3">
        <v>15</v>
      </c>
      <c r="DD158" s="3">
        <v>16</v>
      </c>
      <c r="DE158" s="3">
        <v>17</v>
      </c>
      <c r="DF158" s="3">
        <v>18</v>
      </c>
      <c r="DG158" s="3">
        <v>19</v>
      </c>
      <c r="DH158" s="3">
        <v>20</v>
      </c>
      <c r="DJ158" s="223" t="s">
        <v>135</v>
      </c>
      <c r="DK158" s="137" t="s">
        <v>133</v>
      </c>
      <c r="DM158" s="145"/>
      <c r="DN158" s="146"/>
      <c r="DO158" s="145"/>
      <c r="DP158" s="146"/>
      <c r="DQ158" s="145"/>
      <c r="DR158" s="58"/>
      <c r="DS158" s="58"/>
      <c r="DT158" s="145"/>
      <c r="DU158" s="3">
        <v>2</v>
      </c>
      <c r="DX158" s="79"/>
      <c r="DY158" s="82"/>
      <c r="DZ158" s="80"/>
      <c r="EA158" s="82"/>
      <c r="EB158" s="81"/>
      <c r="EC158" s="81"/>
      <c r="ED158" s="83"/>
      <c r="EE158" s="80"/>
      <c r="EG158" s="84"/>
      <c r="EH158" s="3">
        <v>3</v>
      </c>
      <c r="EJ158" s="3" t="e">
        <f t="shared" si="182"/>
        <v>#N/A</v>
      </c>
      <c r="EK158" s="3">
        <f t="shared" si="196"/>
        <v>0</v>
      </c>
      <c r="EL158" s="84" t="str">
        <f t="shared" si="197"/>
        <v/>
      </c>
      <c r="EM158" s="89" t="e">
        <f t="shared" si="183"/>
        <v>#N/A</v>
      </c>
      <c r="EN158" s="3">
        <f t="shared" si="198"/>
        <v>0</v>
      </c>
      <c r="EO158" s="84" t="str">
        <f t="shared" si="199"/>
        <v/>
      </c>
      <c r="EP158" s="89" t="e">
        <f t="shared" si="184"/>
        <v>#N/A</v>
      </c>
      <c r="EQ158" s="3">
        <f t="shared" si="200"/>
        <v>0</v>
      </c>
      <c r="ER158" s="84" t="str">
        <f t="shared" si="201"/>
        <v/>
      </c>
    </row>
    <row r="159" spans="1:148" ht="15.75" x14ac:dyDescent="0.25">
      <c r="A159" s="1">
        <f t="shared" si="185"/>
        <v>152</v>
      </c>
      <c r="B159" s="1">
        <v>152</v>
      </c>
      <c r="C159" s="31">
        <v>152</v>
      </c>
      <c r="D159" s="151"/>
      <c r="E159" s="152">
        <f t="shared" si="202"/>
        <v>1</v>
      </c>
      <c r="F159" s="153">
        <f t="shared" si="203"/>
        <v>57</v>
      </c>
      <c r="G159" s="154">
        <f t="shared" si="204"/>
        <v>5</v>
      </c>
      <c r="I159" s="3">
        <f t="shared" si="186"/>
        <v>0</v>
      </c>
      <c r="J159" s="3">
        <f t="shared" si="187"/>
        <v>0</v>
      </c>
      <c r="K159" s="3">
        <f t="shared" si="177"/>
        <v>0</v>
      </c>
      <c r="N159" s="144" t="str">
        <f t="shared" si="205"/>
        <v/>
      </c>
      <c r="O159" s="143"/>
      <c r="P159" s="98" t="str">
        <f t="shared" si="206"/>
        <v/>
      </c>
      <c r="Q159" s="3">
        <f t="shared" si="178"/>
        <v>7025</v>
      </c>
      <c r="R159" s="3">
        <f t="shared" si="207"/>
        <v>7025</v>
      </c>
      <c r="S159" s="96" t="str">
        <f t="shared" si="179"/>
        <v/>
      </c>
      <c r="T159" s="97" t="str">
        <f t="shared" si="180"/>
        <v/>
      </c>
      <c r="U159" s="98" t="str">
        <f t="shared" si="181"/>
        <v/>
      </c>
      <c r="W159" s="89" t="str">
        <f t="shared" si="208"/>
        <v xml:space="preserve"> </v>
      </c>
      <c r="X159" s="3" t="str">
        <f t="shared" si="209"/>
        <v xml:space="preserve"> </v>
      </c>
      <c r="Y159" s="3" t="str">
        <f t="shared" si="210"/>
        <v xml:space="preserve"> </v>
      </c>
      <c r="Z159" s="3" t="str">
        <f t="shared" si="211"/>
        <v xml:space="preserve"> </v>
      </c>
      <c r="AA159" s="3" t="str">
        <f t="shared" si="212"/>
        <v>m.t</v>
      </c>
      <c r="AB159" s="3" t="str">
        <f t="shared" si="213"/>
        <v xml:space="preserve"> </v>
      </c>
      <c r="AC159" s="90" t="str">
        <f t="shared" si="214"/>
        <v xml:space="preserve"> </v>
      </c>
      <c r="AM159" s="89" t="str">
        <f t="shared" si="188"/>
        <v/>
      </c>
      <c r="AN159" s="89" t="str">
        <f t="shared" si="189"/>
        <v/>
      </c>
      <c r="AO159" s="3" t="str">
        <f t="shared" si="190"/>
        <v/>
      </c>
      <c r="AP159" s="3" t="str">
        <f t="shared" si="191"/>
        <v/>
      </c>
      <c r="AQ159" s="1" t="str">
        <f t="shared" si="192"/>
        <v/>
      </c>
      <c r="AR159" s="1" t="str">
        <f t="shared" si="193"/>
        <v/>
      </c>
      <c r="AS159" s="7" t="str">
        <f t="shared" si="194"/>
        <v/>
      </c>
      <c r="AT159" s="91">
        <f t="shared" si="195"/>
        <v>37.409252669039148</v>
      </c>
      <c r="AV159" s="160">
        <f t="shared" si="223"/>
        <v>21</v>
      </c>
      <c r="AW159" s="138">
        <f t="shared" si="215"/>
        <v>22</v>
      </c>
      <c r="AX159" s="138">
        <f t="shared" si="216"/>
        <v>23</v>
      </c>
      <c r="AY159" s="138">
        <f t="shared" si="217"/>
        <v>24</v>
      </c>
      <c r="AZ159" s="138" t="str">
        <f t="shared" si="218"/>
        <v xml:space="preserve"> </v>
      </c>
      <c r="BA159" s="138" t="str">
        <f t="shared" si="219"/>
        <v xml:space="preserve"> </v>
      </c>
      <c r="BB159" s="138" t="str">
        <f t="shared" si="220"/>
        <v>NC</v>
      </c>
      <c r="BC159" s="138" t="str">
        <f t="shared" si="221"/>
        <v xml:space="preserve"> </v>
      </c>
      <c r="BD159" s="138" t="str">
        <f t="shared" si="224"/>
        <v xml:space="preserve"> </v>
      </c>
      <c r="BE159" s="161" t="str">
        <f t="shared" si="222"/>
        <v xml:space="preserve"> </v>
      </c>
      <c r="BF159" s="129"/>
      <c r="BG159" s="123" t="s">
        <v>120</v>
      </c>
      <c r="BH159" s="124" t="s">
        <v>120</v>
      </c>
      <c r="BI159" s="124" t="s">
        <v>120</v>
      </c>
      <c r="BJ159" s="124" t="s">
        <v>120</v>
      </c>
      <c r="BK159" s="124" t="s">
        <v>120</v>
      </c>
      <c r="BL159" s="124" t="s">
        <v>120</v>
      </c>
      <c r="BM159" s="124" t="s">
        <v>120</v>
      </c>
      <c r="BN159" s="124" t="s">
        <v>120</v>
      </c>
      <c r="BO159" s="124" t="s">
        <v>120</v>
      </c>
      <c r="BP159" s="124" t="s">
        <v>120</v>
      </c>
      <c r="BQ159" s="125"/>
      <c r="BR159" s="124" t="s">
        <v>122</v>
      </c>
      <c r="BS159" s="124" t="s">
        <v>122</v>
      </c>
      <c r="BT159" s="124" t="s">
        <v>122</v>
      </c>
      <c r="BU159" s="124" t="s">
        <v>122</v>
      </c>
      <c r="BV159" s="124" t="s">
        <v>122</v>
      </c>
      <c r="BW159" s="124" t="s">
        <v>122</v>
      </c>
      <c r="BX159" s="124" t="s">
        <v>122</v>
      </c>
      <c r="BY159" s="124" t="s">
        <v>122</v>
      </c>
      <c r="BZ159" s="124" t="s">
        <v>122</v>
      </c>
      <c r="CA159" s="124" t="s">
        <v>122</v>
      </c>
      <c r="CC159" s="124" t="s">
        <v>121</v>
      </c>
      <c r="CD159" s="124" t="s">
        <v>121</v>
      </c>
      <c r="CE159" s="124" t="s">
        <v>121</v>
      </c>
      <c r="CF159" s="124" t="s">
        <v>121</v>
      </c>
      <c r="CG159" s="124" t="s">
        <v>121</v>
      </c>
      <c r="CH159" s="124" t="s">
        <v>121</v>
      </c>
      <c r="CI159" s="124" t="s">
        <v>121</v>
      </c>
      <c r="CJ159" s="124" t="s">
        <v>121</v>
      </c>
      <c r="CK159" s="124" t="s">
        <v>121</v>
      </c>
      <c r="CL159" s="124" t="s">
        <v>121</v>
      </c>
      <c r="CN159" s="126">
        <f>IF(COUNTIF(Emargement!$M$8:$M$207,CY159),CY159," ")</f>
        <v>21</v>
      </c>
      <c r="CO159" s="126">
        <f>IF(COUNTIF(Emargement!$M$8:$M$207,CZ159),CZ159," ")</f>
        <v>22</v>
      </c>
      <c r="CP159" s="126">
        <f>IF(COUNTIF(Emargement!$M$8:$M$207,DA159),DA159," ")</f>
        <v>23</v>
      </c>
      <c r="CQ159" s="126">
        <f>IF(COUNTIF(Emargement!$M$8:$M$207,DB159),DB159," ")</f>
        <v>24</v>
      </c>
      <c r="CR159" s="126" t="str">
        <f>IF(COUNTIF(Emargement!$M$8:$M$207,DC159),DC159," ")</f>
        <v xml:space="preserve"> </v>
      </c>
      <c r="CS159" s="126" t="str">
        <f>IF(COUNTIF(Emargement!$M$8:$M$207,DD159),DD159," ")</f>
        <v xml:space="preserve"> </v>
      </c>
      <c r="CT159" s="126">
        <f>IF(COUNTIF(Emargement!$M$8:$M$207,DE159),DE159," ")</f>
        <v>27</v>
      </c>
      <c r="CU159" s="126" t="str">
        <f>IF(COUNTIF(Emargement!$M$8:$M$207,DF159),DF159," ")</f>
        <v xml:space="preserve"> </v>
      </c>
      <c r="CV159" s="126" t="str">
        <f>IF(COUNTIF(Emargement!$M$8:$M$207,DG159),DG159," ")</f>
        <v xml:space="preserve"> </v>
      </c>
      <c r="CW159" s="126" t="str">
        <f>IF(COUNTIF(Emargement!$M$8:$M$207,DH159),DH159," ")</f>
        <v xml:space="preserve"> </v>
      </c>
      <c r="CY159" s="3">
        <v>21</v>
      </c>
      <c r="CZ159" s="3">
        <v>22</v>
      </c>
      <c r="DA159" s="3">
        <v>23</v>
      </c>
      <c r="DB159" s="3">
        <v>24</v>
      </c>
      <c r="DC159" s="3">
        <v>25</v>
      </c>
      <c r="DD159" s="3">
        <v>26</v>
      </c>
      <c r="DE159" s="3">
        <v>27</v>
      </c>
      <c r="DF159" s="3">
        <v>28</v>
      </c>
      <c r="DG159" s="3">
        <v>29</v>
      </c>
      <c r="DH159" s="3">
        <v>30</v>
      </c>
      <c r="DJ159" s="224" t="s">
        <v>120</v>
      </c>
      <c r="DK159" s="137" t="s">
        <v>130</v>
      </c>
      <c r="DM159" s="145"/>
      <c r="DN159" s="146"/>
      <c r="DO159" s="145"/>
      <c r="DP159" s="146"/>
      <c r="DQ159" s="145"/>
      <c r="DR159" s="58"/>
      <c r="DS159" s="58"/>
      <c r="DT159" s="145"/>
      <c r="DU159" s="3">
        <v>2</v>
      </c>
      <c r="DX159" s="79"/>
      <c r="DY159" s="82"/>
      <c r="DZ159" s="80"/>
      <c r="EA159" s="82"/>
      <c r="EB159" s="81"/>
      <c r="EC159" s="81"/>
      <c r="ED159" s="83"/>
      <c r="EE159" s="80"/>
      <c r="EG159" s="84"/>
      <c r="EH159" s="3">
        <v>3</v>
      </c>
      <c r="EJ159" s="3" t="e">
        <f t="shared" si="182"/>
        <v>#N/A</v>
      </c>
      <c r="EK159" s="3">
        <f t="shared" si="196"/>
        <v>0</v>
      </c>
      <c r="EL159" s="84" t="str">
        <f t="shared" si="197"/>
        <v/>
      </c>
      <c r="EM159" s="89" t="e">
        <f t="shared" si="183"/>
        <v>#N/A</v>
      </c>
      <c r="EN159" s="3">
        <f t="shared" si="198"/>
        <v>0</v>
      </c>
      <c r="EO159" s="84" t="str">
        <f t="shared" si="199"/>
        <v/>
      </c>
      <c r="EP159" s="89" t="e">
        <f t="shared" si="184"/>
        <v>#N/A</v>
      </c>
      <c r="EQ159" s="3">
        <f t="shared" si="200"/>
        <v>0</v>
      </c>
      <c r="ER159" s="84" t="str">
        <f t="shared" si="201"/>
        <v/>
      </c>
    </row>
    <row r="160" spans="1:148" ht="15.75" x14ac:dyDescent="0.25">
      <c r="A160" s="1">
        <f t="shared" si="185"/>
        <v>153</v>
      </c>
      <c r="B160" s="1">
        <v>153</v>
      </c>
      <c r="C160" s="31">
        <v>153</v>
      </c>
      <c r="D160" s="151"/>
      <c r="E160" s="152">
        <f t="shared" si="202"/>
        <v>1</v>
      </c>
      <c r="F160" s="153">
        <f t="shared" si="203"/>
        <v>57</v>
      </c>
      <c r="G160" s="154">
        <f t="shared" si="204"/>
        <v>5</v>
      </c>
      <c r="I160" s="3">
        <f t="shared" si="186"/>
        <v>0</v>
      </c>
      <c r="J160" s="3">
        <f t="shared" si="187"/>
        <v>0</v>
      </c>
      <c r="K160" s="3">
        <f t="shared" si="177"/>
        <v>0</v>
      </c>
      <c r="N160" s="144" t="str">
        <f t="shared" si="205"/>
        <v/>
      </c>
      <c r="O160" s="143"/>
      <c r="P160" s="98" t="str">
        <f t="shared" si="206"/>
        <v/>
      </c>
      <c r="Q160" s="3">
        <f t="shared" si="178"/>
        <v>7025</v>
      </c>
      <c r="R160" s="3">
        <f t="shared" si="207"/>
        <v>7025</v>
      </c>
      <c r="S160" s="96" t="str">
        <f t="shared" si="179"/>
        <v/>
      </c>
      <c r="T160" s="97" t="str">
        <f t="shared" si="180"/>
        <v/>
      </c>
      <c r="U160" s="98" t="str">
        <f t="shared" si="181"/>
        <v/>
      </c>
      <c r="W160" s="89" t="str">
        <f t="shared" si="208"/>
        <v xml:space="preserve"> </v>
      </c>
      <c r="X160" s="3" t="str">
        <f t="shared" si="209"/>
        <v xml:space="preserve"> </v>
      </c>
      <c r="Y160" s="3" t="str">
        <f t="shared" si="210"/>
        <v xml:space="preserve"> </v>
      </c>
      <c r="Z160" s="3" t="str">
        <f t="shared" si="211"/>
        <v xml:space="preserve"> </v>
      </c>
      <c r="AA160" s="3" t="str">
        <f t="shared" si="212"/>
        <v>m.t</v>
      </c>
      <c r="AB160" s="3" t="str">
        <f t="shared" si="213"/>
        <v xml:space="preserve"> </v>
      </c>
      <c r="AC160" s="90" t="str">
        <f t="shared" si="214"/>
        <v xml:space="preserve"> </v>
      </c>
      <c r="AM160" s="89" t="str">
        <f t="shared" si="188"/>
        <v/>
      </c>
      <c r="AN160" s="89" t="str">
        <f t="shared" si="189"/>
        <v/>
      </c>
      <c r="AO160" s="3" t="str">
        <f t="shared" si="190"/>
        <v/>
      </c>
      <c r="AP160" s="3" t="str">
        <f t="shared" si="191"/>
        <v/>
      </c>
      <c r="AQ160" s="1" t="str">
        <f t="shared" si="192"/>
        <v/>
      </c>
      <c r="AR160" s="1" t="str">
        <f t="shared" si="193"/>
        <v/>
      </c>
      <c r="AS160" s="7" t="str">
        <f t="shared" si="194"/>
        <v/>
      </c>
      <c r="AT160" s="91">
        <f t="shared" si="195"/>
        <v>37.409252669039148</v>
      </c>
      <c r="AV160" s="160" t="str">
        <f t="shared" si="223"/>
        <v xml:space="preserve"> </v>
      </c>
      <c r="AW160" s="138" t="str">
        <f t="shared" si="215"/>
        <v xml:space="preserve"> </v>
      </c>
      <c r="AX160" s="138" t="str">
        <f t="shared" si="216"/>
        <v xml:space="preserve"> </v>
      </c>
      <c r="AY160" s="138" t="str">
        <f t="shared" si="217"/>
        <v xml:space="preserve"> </v>
      </c>
      <c r="AZ160" s="138" t="str">
        <f t="shared" si="218"/>
        <v xml:space="preserve"> </v>
      </c>
      <c r="BA160" s="138" t="str">
        <f t="shared" si="219"/>
        <v xml:space="preserve"> </v>
      </c>
      <c r="BB160" s="138" t="str">
        <f t="shared" si="220"/>
        <v xml:space="preserve"> </v>
      </c>
      <c r="BC160" s="138" t="str">
        <f t="shared" si="221"/>
        <v xml:space="preserve"> </v>
      </c>
      <c r="BD160" s="138" t="str">
        <f t="shared" si="224"/>
        <v xml:space="preserve"> </v>
      </c>
      <c r="BE160" s="161" t="str">
        <f t="shared" si="222"/>
        <v xml:space="preserve"> </v>
      </c>
      <c r="BF160" s="129"/>
      <c r="BG160" s="123" t="s">
        <v>120</v>
      </c>
      <c r="BH160" s="124" t="s">
        <v>120</v>
      </c>
      <c r="BI160" s="124" t="s">
        <v>120</v>
      </c>
      <c r="BJ160" s="124" t="s">
        <v>120</v>
      </c>
      <c r="BK160" s="124" t="s">
        <v>120</v>
      </c>
      <c r="BL160" s="124" t="s">
        <v>120</v>
      </c>
      <c r="BM160" s="124" t="s">
        <v>120</v>
      </c>
      <c r="BN160" s="124" t="s">
        <v>120</v>
      </c>
      <c r="BO160" s="124" t="s">
        <v>120</v>
      </c>
      <c r="BP160" s="124" t="s">
        <v>120</v>
      </c>
      <c r="BQ160" s="125"/>
      <c r="BR160" s="124" t="s">
        <v>122</v>
      </c>
      <c r="BS160" s="124" t="s">
        <v>122</v>
      </c>
      <c r="BT160" s="124" t="s">
        <v>122</v>
      </c>
      <c r="BU160" s="124" t="s">
        <v>122</v>
      </c>
      <c r="BV160" s="124" t="s">
        <v>122</v>
      </c>
      <c r="BW160" s="124" t="s">
        <v>122</v>
      </c>
      <c r="BX160" s="124" t="s">
        <v>122</v>
      </c>
      <c r="BY160" s="124" t="s">
        <v>122</v>
      </c>
      <c r="BZ160" s="124" t="s">
        <v>122</v>
      </c>
      <c r="CA160" s="124" t="s">
        <v>122</v>
      </c>
      <c r="CC160" s="124" t="s">
        <v>121</v>
      </c>
      <c r="CD160" s="124" t="s">
        <v>121</v>
      </c>
      <c r="CE160" s="124" t="s">
        <v>121</v>
      </c>
      <c r="CF160" s="124" t="s">
        <v>121</v>
      </c>
      <c r="CG160" s="124" t="s">
        <v>121</v>
      </c>
      <c r="CH160" s="124" t="s">
        <v>121</v>
      </c>
      <c r="CI160" s="124" t="s">
        <v>121</v>
      </c>
      <c r="CJ160" s="124" t="s">
        <v>121</v>
      </c>
      <c r="CK160" s="124" t="s">
        <v>121</v>
      </c>
      <c r="CL160" s="124" t="s">
        <v>121</v>
      </c>
      <c r="CN160" s="126" t="str">
        <f>IF(COUNTIF(Emargement!$M$8:$M$207,CY160),CY160," ")</f>
        <v xml:space="preserve"> </v>
      </c>
      <c r="CO160" s="126" t="str">
        <f>IF(COUNTIF(Emargement!$M$8:$M$207,CZ160),CZ160," ")</f>
        <v xml:space="preserve"> </v>
      </c>
      <c r="CP160" s="126" t="str">
        <f>IF(COUNTIF(Emargement!$M$8:$M$207,DA160),DA160," ")</f>
        <v xml:space="preserve"> </v>
      </c>
      <c r="CQ160" s="126" t="str">
        <f>IF(COUNTIF(Emargement!$M$8:$M$207,DB160),DB160," ")</f>
        <v xml:space="preserve"> </v>
      </c>
      <c r="CR160" s="126" t="str">
        <f>IF(COUNTIF(Emargement!$M$8:$M$207,DC160),DC160," ")</f>
        <v xml:space="preserve"> </v>
      </c>
      <c r="CS160" s="126" t="str">
        <f>IF(COUNTIF(Emargement!$M$8:$M$207,DD160),DD160," ")</f>
        <v xml:space="preserve"> </v>
      </c>
      <c r="CT160" s="126" t="str">
        <f>IF(COUNTIF(Emargement!$M$8:$M$207,DE160),DE160," ")</f>
        <v xml:space="preserve"> </v>
      </c>
      <c r="CU160" s="126" t="str">
        <f>IF(COUNTIF(Emargement!$M$8:$M$207,DF160),DF160," ")</f>
        <v xml:space="preserve"> </v>
      </c>
      <c r="CV160" s="126" t="str">
        <f>IF(COUNTIF(Emargement!$M$8:$M$207,DG160),DG160," ")</f>
        <v xml:space="preserve"> </v>
      </c>
      <c r="CW160" s="126" t="str">
        <f>IF(COUNTIF(Emargement!$M$8:$M$207,DH160),DH160," ")</f>
        <v xml:space="preserve"> </v>
      </c>
      <c r="CY160" s="3">
        <v>31</v>
      </c>
      <c r="CZ160" s="3">
        <v>32</v>
      </c>
      <c r="DA160" s="3">
        <v>33</v>
      </c>
      <c r="DB160" s="3">
        <v>34</v>
      </c>
      <c r="DC160" s="3">
        <v>35</v>
      </c>
      <c r="DD160" s="3">
        <v>36</v>
      </c>
      <c r="DE160" s="3">
        <v>37</v>
      </c>
      <c r="DF160" s="3">
        <v>38</v>
      </c>
      <c r="DG160" s="3">
        <v>39</v>
      </c>
      <c r="DH160" s="3">
        <v>40</v>
      </c>
      <c r="DJ160" s="225" t="s">
        <v>124</v>
      </c>
      <c r="DK160" s="137" t="s">
        <v>131</v>
      </c>
      <c r="DM160" s="145"/>
      <c r="DN160" s="146"/>
      <c r="DO160" s="145"/>
      <c r="DP160" s="146"/>
      <c r="DQ160" s="145"/>
      <c r="DR160" s="58"/>
      <c r="DS160" s="58"/>
      <c r="DT160" s="145"/>
      <c r="DU160" s="3">
        <v>2</v>
      </c>
      <c r="DX160" s="79"/>
      <c r="DY160" s="82"/>
      <c r="DZ160" s="80"/>
      <c r="EA160" s="82"/>
      <c r="EB160" s="81"/>
      <c r="EC160" s="81"/>
      <c r="ED160" s="83"/>
      <c r="EE160" s="80"/>
      <c r="EG160" s="84"/>
      <c r="EH160" s="3">
        <v>3</v>
      </c>
      <c r="EJ160" s="3" t="e">
        <f t="shared" si="182"/>
        <v>#N/A</v>
      </c>
      <c r="EK160" s="3">
        <f t="shared" si="196"/>
        <v>0</v>
      </c>
      <c r="EL160" s="84" t="str">
        <f t="shared" si="197"/>
        <v/>
      </c>
      <c r="EM160" s="89" t="e">
        <f t="shared" si="183"/>
        <v>#N/A</v>
      </c>
      <c r="EN160" s="3">
        <f t="shared" si="198"/>
        <v>0</v>
      </c>
      <c r="EO160" s="84" t="str">
        <f t="shared" si="199"/>
        <v/>
      </c>
      <c r="EP160" s="89" t="e">
        <f t="shared" si="184"/>
        <v>#N/A</v>
      </c>
      <c r="EQ160" s="3">
        <f t="shared" si="200"/>
        <v>0</v>
      </c>
      <c r="ER160" s="84" t="str">
        <f t="shared" si="201"/>
        <v/>
      </c>
    </row>
    <row r="161" spans="1:148" ht="15.75" x14ac:dyDescent="0.25">
      <c r="A161" s="1">
        <f t="shared" si="185"/>
        <v>154</v>
      </c>
      <c r="B161" s="1">
        <v>154</v>
      </c>
      <c r="C161" s="31">
        <v>154</v>
      </c>
      <c r="D161" s="151"/>
      <c r="E161" s="152">
        <f t="shared" si="202"/>
        <v>1</v>
      </c>
      <c r="F161" s="153">
        <f t="shared" si="203"/>
        <v>57</v>
      </c>
      <c r="G161" s="154">
        <f t="shared" si="204"/>
        <v>5</v>
      </c>
      <c r="I161" s="3">
        <f t="shared" si="186"/>
        <v>0</v>
      </c>
      <c r="J161" s="3">
        <f t="shared" si="187"/>
        <v>0</v>
      </c>
      <c r="K161" s="3">
        <f t="shared" si="177"/>
        <v>0</v>
      </c>
      <c r="N161" s="144" t="str">
        <f t="shared" si="205"/>
        <v/>
      </c>
      <c r="O161" s="143"/>
      <c r="P161" s="98" t="str">
        <f t="shared" si="206"/>
        <v/>
      </c>
      <c r="Q161" s="3">
        <f t="shared" si="178"/>
        <v>7025</v>
      </c>
      <c r="R161" s="3">
        <f t="shared" si="207"/>
        <v>7025</v>
      </c>
      <c r="S161" s="96" t="str">
        <f t="shared" si="179"/>
        <v/>
      </c>
      <c r="T161" s="97" t="str">
        <f t="shared" si="180"/>
        <v/>
      </c>
      <c r="U161" s="98" t="str">
        <f t="shared" si="181"/>
        <v/>
      </c>
      <c r="W161" s="89" t="str">
        <f t="shared" si="208"/>
        <v xml:space="preserve"> </v>
      </c>
      <c r="X161" s="3" t="str">
        <f t="shared" si="209"/>
        <v xml:space="preserve"> </v>
      </c>
      <c r="Y161" s="3" t="str">
        <f t="shared" si="210"/>
        <v xml:space="preserve"> </v>
      </c>
      <c r="Z161" s="3" t="str">
        <f t="shared" si="211"/>
        <v xml:space="preserve"> </v>
      </c>
      <c r="AA161" s="3" t="str">
        <f t="shared" si="212"/>
        <v>m.t</v>
      </c>
      <c r="AB161" s="3" t="str">
        <f t="shared" si="213"/>
        <v xml:space="preserve"> </v>
      </c>
      <c r="AC161" s="90" t="str">
        <f t="shared" si="214"/>
        <v xml:space="preserve"> </v>
      </c>
      <c r="AM161" s="89" t="str">
        <f t="shared" si="188"/>
        <v/>
      </c>
      <c r="AN161" s="89" t="str">
        <f t="shared" si="189"/>
        <v/>
      </c>
      <c r="AO161" s="3" t="str">
        <f t="shared" si="190"/>
        <v/>
      </c>
      <c r="AP161" s="3" t="str">
        <f t="shared" si="191"/>
        <v/>
      </c>
      <c r="AQ161" s="1" t="str">
        <f t="shared" si="192"/>
        <v/>
      </c>
      <c r="AR161" s="1" t="str">
        <f t="shared" si="193"/>
        <v/>
      </c>
      <c r="AS161" s="7" t="str">
        <f t="shared" si="194"/>
        <v/>
      </c>
      <c r="AT161" s="91">
        <f t="shared" si="195"/>
        <v>37.409252669039148</v>
      </c>
      <c r="AV161" s="160" t="str">
        <f t="shared" si="223"/>
        <v>NC</v>
      </c>
      <c r="AW161" s="138" t="str">
        <f t="shared" si="215"/>
        <v xml:space="preserve"> </v>
      </c>
      <c r="AX161" s="138" t="str">
        <f t="shared" si="216"/>
        <v xml:space="preserve"> </v>
      </c>
      <c r="AY161" s="138" t="str">
        <f t="shared" si="217"/>
        <v xml:space="preserve"> </v>
      </c>
      <c r="AZ161" s="138" t="str">
        <f t="shared" si="218"/>
        <v xml:space="preserve"> </v>
      </c>
      <c r="BA161" s="138" t="str">
        <f t="shared" si="219"/>
        <v xml:space="preserve"> </v>
      </c>
      <c r="BB161" s="138" t="str">
        <f t="shared" si="220"/>
        <v xml:space="preserve"> </v>
      </c>
      <c r="BC161" s="138" t="str">
        <f t="shared" si="221"/>
        <v xml:space="preserve"> </v>
      </c>
      <c r="BD161" s="138" t="str">
        <f t="shared" si="224"/>
        <v xml:space="preserve"> </v>
      </c>
      <c r="BE161" s="161" t="str">
        <f t="shared" si="222"/>
        <v xml:space="preserve"> </v>
      </c>
      <c r="BF161" s="129"/>
      <c r="BG161" s="123" t="s">
        <v>120</v>
      </c>
      <c r="BH161" s="124" t="s">
        <v>120</v>
      </c>
      <c r="BI161" s="124" t="s">
        <v>120</v>
      </c>
      <c r="BJ161" s="124" t="s">
        <v>120</v>
      </c>
      <c r="BK161" s="124" t="s">
        <v>120</v>
      </c>
      <c r="BL161" s="124" t="s">
        <v>120</v>
      </c>
      <c r="BM161" s="124" t="s">
        <v>120</v>
      </c>
      <c r="BN161" s="124" t="s">
        <v>120</v>
      </c>
      <c r="BO161" s="124" t="s">
        <v>120</v>
      </c>
      <c r="BP161" s="124" t="s">
        <v>120</v>
      </c>
      <c r="BQ161" s="125"/>
      <c r="BR161" s="124" t="s">
        <v>122</v>
      </c>
      <c r="BS161" s="124" t="s">
        <v>122</v>
      </c>
      <c r="BT161" s="124" t="s">
        <v>122</v>
      </c>
      <c r="BU161" s="124" t="s">
        <v>122</v>
      </c>
      <c r="BV161" s="124" t="s">
        <v>122</v>
      </c>
      <c r="BW161" s="124" t="s">
        <v>122</v>
      </c>
      <c r="BX161" s="124" t="s">
        <v>122</v>
      </c>
      <c r="BY161" s="124" t="s">
        <v>122</v>
      </c>
      <c r="BZ161" s="124" t="s">
        <v>122</v>
      </c>
      <c r="CA161" s="124" t="s">
        <v>122</v>
      </c>
      <c r="CC161" s="124" t="s">
        <v>121</v>
      </c>
      <c r="CD161" s="124" t="s">
        <v>121</v>
      </c>
      <c r="CE161" s="124" t="s">
        <v>121</v>
      </c>
      <c r="CF161" s="124" t="s">
        <v>121</v>
      </c>
      <c r="CG161" s="124" t="s">
        <v>121</v>
      </c>
      <c r="CH161" s="124" t="s">
        <v>121</v>
      </c>
      <c r="CI161" s="124" t="s">
        <v>121</v>
      </c>
      <c r="CJ161" s="124" t="s">
        <v>121</v>
      </c>
      <c r="CK161" s="124" t="s">
        <v>121</v>
      </c>
      <c r="CL161" s="124" t="s">
        <v>121</v>
      </c>
      <c r="CN161" s="126">
        <f>IF(COUNTIF(Emargement!$M$8:$M$207,CY161),CY161," ")</f>
        <v>41</v>
      </c>
      <c r="CO161" s="126" t="str">
        <f>IF(COUNTIF(Emargement!$M$8:$M$207,CZ161),CZ161," ")</f>
        <v xml:space="preserve"> </v>
      </c>
      <c r="CP161" s="126" t="str">
        <f>IF(COUNTIF(Emargement!$M$8:$M$207,DA161),DA161," ")</f>
        <v xml:space="preserve"> </v>
      </c>
      <c r="CQ161" s="126" t="str">
        <f>IF(COUNTIF(Emargement!$M$8:$M$207,DB161),DB161," ")</f>
        <v xml:space="preserve"> </v>
      </c>
      <c r="CR161" s="126" t="str">
        <f>IF(COUNTIF(Emargement!$M$8:$M$207,DC161),DC161," ")</f>
        <v xml:space="preserve"> </v>
      </c>
      <c r="CS161" s="126" t="str">
        <f>IF(COUNTIF(Emargement!$M$8:$M$207,DD161),DD161," ")</f>
        <v xml:space="preserve"> </v>
      </c>
      <c r="CT161" s="126" t="str">
        <f>IF(COUNTIF(Emargement!$M$8:$M$207,DE161),DE161," ")</f>
        <v xml:space="preserve"> </v>
      </c>
      <c r="CU161" s="126" t="str">
        <f>IF(COUNTIF(Emargement!$M$8:$M$207,DF161),DF161," ")</f>
        <v xml:space="preserve"> </v>
      </c>
      <c r="CV161" s="126" t="str">
        <f>IF(COUNTIF(Emargement!$M$8:$M$207,DG161),DG161," ")</f>
        <v xml:space="preserve"> </v>
      </c>
      <c r="CW161" s="126" t="str">
        <f>IF(COUNTIF(Emargement!$M$8:$M$207,DH161),DH161," ")</f>
        <v xml:space="preserve"> </v>
      </c>
      <c r="CY161" s="3">
        <v>41</v>
      </c>
      <c r="CZ161" s="3">
        <v>42</v>
      </c>
      <c r="DA161" s="3">
        <v>43</v>
      </c>
      <c r="DB161" s="3">
        <v>44</v>
      </c>
      <c r="DC161" s="3">
        <v>45</v>
      </c>
      <c r="DD161" s="3">
        <v>46</v>
      </c>
      <c r="DE161" s="3">
        <v>47</v>
      </c>
      <c r="DF161" s="3">
        <v>48</v>
      </c>
      <c r="DG161" s="3">
        <v>49</v>
      </c>
      <c r="DH161" s="3">
        <v>50</v>
      </c>
      <c r="DJ161" s="226" t="s">
        <v>121</v>
      </c>
      <c r="DK161" s="137" t="s">
        <v>132</v>
      </c>
      <c r="DM161" s="145"/>
      <c r="DN161" s="146"/>
      <c r="DO161" s="145"/>
      <c r="DP161" s="146"/>
      <c r="DQ161" s="145"/>
      <c r="DR161" s="58"/>
      <c r="DS161" s="58"/>
      <c r="DT161" s="145"/>
      <c r="DU161" s="3">
        <v>2</v>
      </c>
      <c r="DX161" s="79"/>
      <c r="DY161" s="82"/>
      <c r="DZ161" s="80"/>
      <c r="EA161" s="82"/>
      <c r="EB161" s="81"/>
      <c r="EC161" s="81"/>
      <c r="ED161" s="83"/>
      <c r="EE161" s="80"/>
      <c r="EG161" s="84"/>
      <c r="EH161" s="3">
        <v>3</v>
      </c>
      <c r="EJ161" s="3" t="e">
        <f t="shared" si="182"/>
        <v>#N/A</v>
      </c>
      <c r="EK161" s="3">
        <f t="shared" si="196"/>
        <v>0</v>
      </c>
      <c r="EL161" s="84" t="str">
        <f t="shared" si="197"/>
        <v/>
      </c>
      <c r="EM161" s="89" t="e">
        <f t="shared" si="183"/>
        <v>#N/A</v>
      </c>
      <c r="EN161" s="3">
        <f t="shared" si="198"/>
        <v>0</v>
      </c>
      <c r="EO161" s="84" t="str">
        <f t="shared" si="199"/>
        <v/>
      </c>
      <c r="EP161" s="89" t="e">
        <f t="shared" si="184"/>
        <v>#N/A</v>
      </c>
      <c r="EQ161" s="3">
        <f t="shared" si="200"/>
        <v>0</v>
      </c>
      <c r="ER161" s="84" t="str">
        <f t="shared" si="201"/>
        <v/>
      </c>
    </row>
    <row r="162" spans="1:148" ht="15.75" x14ac:dyDescent="0.25">
      <c r="A162" s="1">
        <f t="shared" si="185"/>
        <v>155</v>
      </c>
      <c r="B162" s="1">
        <v>155</v>
      </c>
      <c r="C162" s="31">
        <v>155</v>
      </c>
      <c r="D162" s="151"/>
      <c r="E162" s="152">
        <f t="shared" si="202"/>
        <v>1</v>
      </c>
      <c r="F162" s="153">
        <f t="shared" si="203"/>
        <v>57</v>
      </c>
      <c r="G162" s="154">
        <f t="shared" si="204"/>
        <v>5</v>
      </c>
      <c r="I162" s="3">
        <f t="shared" si="186"/>
        <v>0</v>
      </c>
      <c r="J162" s="3">
        <f t="shared" si="187"/>
        <v>0</v>
      </c>
      <c r="K162" s="3">
        <f t="shared" si="177"/>
        <v>0</v>
      </c>
      <c r="N162" s="144" t="str">
        <f t="shared" si="205"/>
        <v/>
      </c>
      <c r="O162" s="143"/>
      <c r="P162" s="98" t="str">
        <f t="shared" si="206"/>
        <v/>
      </c>
      <c r="Q162" s="3">
        <f t="shared" si="178"/>
        <v>7025</v>
      </c>
      <c r="R162" s="3">
        <f t="shared" si="207"/>
        <v>7025</v>
      </c>
      <c r="S162" s="96" t="str">
        <f t="shared" si="179"/>
        <v/>
      </c>
      <c r="T162" s="97" t="str">
        <f t="shared" si="180"/>
        <v/>
      </c>
      <c r="U162" s="98" t="str">
        <f t="shared" si="181"/>
        <v/>
      </c>
      <c r="W162" s="89" t="str">
        <f t="shared" si="208"/>
        <v xml:space="preserve"> </v>
      </c>
      <c r="X162" s="3" t="str">
        <f t="shared" si="209"/>
        <v xml:space="preserve"> </v>
      </c>
      <c r="Y162" s="3" t="str">
        <f t="shared" si="210"/>
        <v xml:space="preserve"> </v>
      </c>
      <c r="Z162" s="3" t="str">
        <f t="shared" si="211"/>
        <v xml:space="preserve"> </v>
      </c>
      <c r="AA162" s="3" t="str">
        <f t="shared" si="212"/>
        <v>m.t</v>
      </c>
      <c r="AB162" s="3" t="str">
        <f t="shared" si="213"/>
        <v xml:space="preserve"> </v>
      </c>
      <c r="AC162" s="90" t="str">
        <f t="shared" si="214"/>
        <v xml:space="preserve"> </v>
      </c>
      <c r="AM162" s="89" t="str">
        <f t="shared" si="188"/>
        <v/>
      </c>
      <c r="AN162" s="89" t="str">
        <f t="shared" si="189"/>
        <v/>
      </c>
      <c r="AO162" s="3" t="str">
        <f t="shared" si="190"/>
        <v/>
      </c>
      <c r="AP162" s="3" t="str">
        <f t="shared" si="191"/>
        <v/>
      </c>
      <c r="AQ162" s="1" t="str">
        <f t="shared" si="192"/>
        <v/>
      </c>
      <c r="AR162" s="1" t="str">
        <f t="shared" si="193"/>
        <v/>
      </c>
      <c r="AS162" s="7" t="str">
        <f t="shared" si="194"/>
        <v/>
      </c>
      <c r="AT162" s="91">
        <f t="shared" si="195"/>
        <v>37.409252669039148</v>
      </c>
      <c r="AV162" s="160" t="str">
        <f t="shared" si="223"/>
        <v xml:space="preserve"> </v>
      </c>
      <c r="AW162" s="138" t="str">
        <f t="shared" si="215"/>
        <v xml:space="preserve"> </v>
      </c>
      <c r="AX162" s="138" t="str">
        <f t="shared" si="216"/>
        <v xml:space="preserve"> </v>
      </c>
      <c r="AY162" s="138" t="str">
        <f t="shared" si="217"/>
        <v xml:space="preserve"> </v>
      </c>
      <c r="AZ162" s="138" t="str">
        <f t="shared" si="218"/>
        <v xml:space="preserve"> </v>
      </c>
      <c r="BA162" s="138" t="str">
        <f t="shared" si="219"/>
        <v xml:space="preserve"> </v>
      </c>
      <c r="BB162" s="138" t="str">
        <f t="shared" si="220"/>
        <v xml:space="preserve"> </v>
      </c>
      <c r="BC162" s="138" t="str">
        <f t="shared" si="221"/>
        <v xml:space="preserve"> </v>
      </c>
      <c r="BD162" s="138" t="str">
        <f t="shared" si="224"/>
        <v xml:space="preserve"> </v>
      </c>
      <c r="BE162" s="161" t="str">
        <f t="shared" si="222"/>
        <v xml:space="preserve"> </v>
      </c>
      <c r="BF162" s="129"/>
      <c r="BG162" s="123" t="s">
        <v>120</v>
      </c>
      <c r="BH162" s="124" t="s">
        <v>120</v>
      </c>
      <c r="BI162" s="124" t="s">
        <v>120</v>
      </c>
      <c r="BJ162" s="124" t="s">
        <v>120</v>
      </c>
      <c r="BK162" s="124" t="s">
        <v>120</v>
      </c>
      <c r="BL162" s="124" t="s">
        <v>120</v>
      </c>
      <c r="BM162" s="124" t="s">
        <v>120</v>
      </c>
      <c r="BN162" s="124" t="s">
        <v>120</v>
      </c>
      <c r="BO162" s="124" t="s">
        <v>120</v>
      </c>
      <c r="BP162" s="124" t="s">
        <v>120</v>
      </c>
      <c r="BQ162" s="125"/>
      <c r="BR162" s="124" t="s">
        <v>122</v>
      </c>
      <c r="BS162" s="124" t="s">
        <v>122</v>
      </c>
      <c r="BT162" s="124" t="s">
        <v>122</v>
      </c>
      <c r="BU162" s="124" t="s">
        <v>122</v>
      </c>
      <c r="BV162" s="124" t="s">
        <v>122</v>
      </c>
      <c r="BW162" s="124" t="s">
        <v>122</v>
      </c>
      <c r="BX162" s="124" t="s">
        <v>122</v>
      </c>
      <c r="BY162" s="124" t="s">
        <v>122</v>
      </c>
      <c r="BZ162" s="124" t="s">
        <v>122</v>
      </c>
      <c r="CA162" s="124" t="s">
        <v>122</v>
      </c>
      <c r="CC162" s="124" t="s">
        <v>121</v>
      </c>
      <c r="CD162" s="124" t="s">
        <v>121</v>
      </c>
      <c r="CE162" s="124" t="s">
        <v>121</v>
      </c>
      <c r="CF162" s="124" t="s">
        <v>121</v>
      </c>
      <c r="CG162" s="124" t="s">
        <v>121</v>
      </c>
      <c r="CH162" s="124" t="s">
        <v>121</v>
      </c>
      <c r="CI162" s="124" t="s">
        <v>121</v>
      </c>
      <c r="CJ162" s="124" t="s">
        <v>121</v>
      </c>
      <c r="CK162" s="124" t="s">
        <v>121</v>
      </c>
      <c r="CL162" s="124" t="s">
        <v>121</v>
      </c>
      <c r="CN162" s="126" t="str">
        <f>IF(COUNTIF(Emargement!$M$8:$M$207,CY162),CY162," ")</f>
        <v xml:space="preserve"> </v>
      </c>
      <c r="CO162" s="126" t="str">
        <f>IF(COUNTIF(Emargement!$M$8:$M$207,CZ162),CZ162," ")</f>
        <v xml:space="preserve"> </v>
      </c>
      <c r="CP162" s="126" t="str">
        <f>IF(COUNTIF(Emargement!$M$8:$M$207,DA162),DA162," ")</f>
        <v xml:space="preserve"> </v>
      </c>
      <c r="CQ162" s="126" t="str">
        <f>IF(COUNTIF(Emargement!$M$8:$M$207,DB162),DB162," ")</f>
        <v xml:space="preserve"> </v>
      </c>
      <c r="CR162" s="126" t="str">
        <f>IF(COUNTIF(Emargement!$M$8:$M$207,DC162),DC162," ")</f>
        <v xml:space="preserve"> </v>
      </c>
      <c r="CS162" s="126" t="str">
        <f>IF(COUNTIF(Emargement!$M$8:$M$207,DD162),DD162," ")</f>
        <v xml:space="preserve"> </v>
      </c>
      <c r="CT162" s="126" t="str">
        <f>IF(COUNTIF(Emargement!$M$8:$M$207,DE162),DE162," ")</f>
        <v xml:space="preserve"> </v>
      </c>
      <c r="CU162" s="126" t="str">
        <f>IF(COUNTIF(Emargement!$M$8:$M$207,DF162),DF162," ")</f>
        <v xml:space="preserve"> </v>
      </c>
      <c r="CV162" s="126" t="str">
        <f>IF(COUNTIF(Emargement!$M$8:$M$207,DG162),DG162," ")</f>
        <v xml:space="preserve"> </v>
      </c>
      <c r="CW162" s="126" t="str">
        <f>IF(COUNTIF(Emargement!$M$8:$M$207,DH162),DH162," ")</f>
        <v xml:space="preserve"> </v>
      </c>
      <c r="CY162" s="3">
        <v>51</v>
      </c>
      <c r="CZ162" s="3">
        <v>52</v>
      </c>
      <c r="DA162" s="3">
        <v>53</v>
      </c>
      <c r="DB162" s="3">
        <v>54</v>
      </c>
      <c r="DC162" s="3">
        <v>55</v>
      </c>
      <c r="DD162" s="3">
        <v>56</v>
      </c>
      <c r="DE162" s="3">
        <v>57</v>
      </c>
      <c r="DF162" s="3">
        <v>58</v>
      </c>
      <c r="DG162" s="3">
        <v>59</v>
      </c>
      <c r="DH162" s="3">
        <v>60</v>
      </c>
      <c r="DJ162" s="227"/>
      <c r="DK162" s="137" t="s">
        <v>134</v>
      </c>
      <c r="DM162" s="145"/>
      <c r="DN162" s="146"/>
      <c r="DO162" s="145"/>
      <c r="DP162" s="146"/>
      <c r="DQ162" s="145"/>
      <c r="DR162" s="58"/>
      <c r="DS162" s="58"/>
      <c r="DT162" s="145"/>
      <c r="DU162" s="3">
        <v>2</v>
      </c>
      <c r="DX162" s="79"/>
      <c r="DY162" s="82"/>
      <c r="DZ162" s="80"/>
      <c r="EA162" s="82"/>
      <c r="EB162" s="81"/>
      <c r="EC162" s="81"/>
      <c r="ED162" s="83"/>
      <c r="EE162" s="80"/>
      <c r="EG162" s="84"/>
      <c r="EH162" s="3">
        <v>3</v>
      </c>
      <c r="EJ162" s="3" t="e">
        <f t="shared" si="182"/>
        <v>#N/A</v>
      </c>
      <c r="EK162" s="3">
        <f t="shared" si="196"/>
        <v>0</v>
      </c>
      <c r="EL162" s="84" t="str">
        <f t="shared" si="197"/>
        <v/>
      </c>
      <c r="EM162" s="89" t="e">
        <f t="shared" si="183"/>
        <v>#N/A</v>
      </c>
      <c r="EN162" s="3">
        <f t="shared" si="198"/>
        <v>0</v>
      </c>
      <c r="EO162" s="84" t="str">
        <f t="shared" si="199"/>
        <v/>
      </c>
      <c r="EP162" s="89" t="e">
        <f t="shared" si="184"/>
        <v>#N/A</v>
      </c>
      <c r="EQ162" s="3">
        <f t="shared" si="200"/>
        <v>0</v>
      </c>
      <c r="ER162" s="84" t="str">
        <f t="shared" si="201"/>
        <v/>
      </c>
    </row>
    <row r="163" spans="1:148" ht="15.75" x14ac:dyDescent="0.25">
      <c r="A163" s="1">
        <f t="shared" si="185"/>
        <v>156</v>
      </c>
      <c r="B163" s="1">
        <v>156</v>
      </c>
      <c r="C163" s="31">
        <v>156</v>
      </c>
      <c r="D163" s="151"/>
      <c r="E163" s="152">
        <f t="shared" si="202"/>
        <v>1</v>
      </c>
      <c r="F163" s="153">
        <f t="shared" si="203"/>
        <v>57</v>
      </c>
      <c r="G163" s="154">
        <f t="shared" si="204"/>
        <v>5</v>
      </c>
      <c r="I163" s="3">
        <f t="shared" si="186"/>
        <v>0</v>
      </c>
      <c r="J163" s="3">
        <f t="shared" si="187"/>
        <v>0</v>
      </c>
      <c r="K163" s="3">
        <f t="shared" si="177"/>
        <v>0</v>
      </c>
      <c r="N163" s="144" t="str">
        <f t="shared" si="205"/>
        <v/>
      </c>
      <c r="O163" s="143"/>
      <c r="P163" s="98" t="str">
        <f t="shared" si="206"/>
        <v/>
      </c>
      <c r="Q163" s="3">
        <f t="shared" si="178"/>
        <v>7025</v>
      </c>
      <c r="R163" s="3">
        <f t="shared" si="207"/>
        <v>7025</v>
      </c>
      <c r="S163" s="96" t="str">
        <f t="shared" si="179"/>
        <v/>
      </c>
      <c r="T163" s="97" t="str">
        <f t="shared" si="180"/>
        <v/>
      </c>
      <c r="U163" s="98" t="str">
        <f t="shared" si="181"/>
        <v/>
      </c>
      <c r="W163" s="89" t="str">
        <f t="shared" si="208"/>
        <v xml:space="preserve"> </v>
      </c>
      <c r="X163" s="3" t="str">
        <f t="shared" si="209"/>
        <v xml:space="preserve"> </v>
      </c>
      <c r="Y163" s="3" t="str">
        <f t="shared" si="210"/>
        <v xml:space="preserve"> </v>
      </c>
      <c r="Z163" s="3" t="str">
        <f t="shared" si="211"/>
        <v xml:space="preserve"> </v>
      </c>
      <c r="AA163" s="3" t="str">
        <f t="shared" si="212"/>
        <v>m.t</v>
      </c>
      <c r="AB163" s="3" t="str">
        <f t="shared" si="213"/>
        <v xml:space="preserve"> </v>
      </c>
      <c r="AC163" s="90" t="str">
        <f t="shared" si="214"/>
        <v xml:space="preserve"> </v>
      </c>
      <c r="AM163" s="89" t="str">
        <f t="shared" si="188"/>
        <v/>
      </c>
      <c r="AN163" s="89" t="str">
        <f t="shared" si="189"/>
        <v/>
      </c>
      <c r="AO163" s="3" t="str">
        <f t="shared" si="190"/>
        <v/>
      </c>
      <c r="AP163" s="3" t="str">
        <f t="shared" si="191"/>
        <v/>
      </c>
      <c r="AQ163" s="1" t="str">
        <f t="shared" si="192"/>
        <v/>
      </c>
      <c r="AR163" s="1" t="str">
        <f t="shared" si="193"/>
        <v/>
      </c>
      <c r="AS163" s="7" t="str">
        <f t="shared" si="194"/>
        <v/>
      </c>
      <c r="AT163" s="91">
        <f t="shared" si="195"/>
        <v>37.409252669039148</v>
      </c>
      <c r="AV163" s="160" t="str">
        <f t="shared" si="223"/>
        <v xml:space="preserve"> </v>
      </c>
      <c r="AW163" s="138" t="str">
        <f t="shared" si="215"/>
        <v xml:space="preserve"> </v>
      </c>
      <c r="AX163" s="138" t="str">
        <f t="shared" si="216"/>
        <v xml:space="preserve"> </v>
      </c>
      <c r="AY163" s="138" t="str">
        <f t="shared" si="217"/>
        <v xml:space="preserve"> </v>
      </c>
      <c r="AZ163" s="138" t="str">
        <f t="shared" si="218"/>
        <v xml:space="preserve"> </v>
      </c>
      <c r="BA163" s="138" t="str">
        <f t="shared" si="219"/>
        <v xml:space="preserve"> </v>
      </c>
      <c r="BB163" s="138" t="str">
        <f t="shared" si="220"/>
        <v xml:space="preserve"> </v>
      </c>
      <c r="BC163" s="138" t="str">
        <f t="shared" si="221"/>
        <v xml:space="preserve"> </v>
      </c>
      <c r="BD163" s="138" t="str">
        <f t="shared" si="224"/>
        <v xml:space="preserve"> </v>
      </c>
      <c r="BE163" s="161" t="str">
        <f t="shared" si="222"/>
        <v xml:space="preserve"> </v>
      </c>
      <c r="BF163" s="129"/>
      <c r="BG163" s="123" t="s">
        <v>120</v>
      </c>
      <c r="BH163" s="124" t="s">
        <v>120</v>
      </c>
      <c r="BI163" s="124" t="s">
        <v>120</v>
      </c>
      <c r="BJ163" s="124" t="s">
        <v>120</v>
      </c>
      <c r="BK163" s="124" t="s">
        <v>120</v>
      </c>
      <c r="BL163" s="124" t="s">
        <v>120</v>
      </c>
      <c r="BM163" s="124" t="s">
        <v>120</v>
      </c>
      <c r="BN163" s="124" t="s">
        <v>120</v>
      </c>
      <c r="BO163" s="124" t="s">
        <v>120</v>
      </c>
      <c r="BP163" s="124" t="s">
        <v>120</v>
      </c>
      <c r="BQ163" s="125"/>
      <c r="BR163" s="124" t="s">
        <v>122</v>
      </c>
      <c r="BS163" s="124" t="s">
        <v>122</v>
      </c>
      <c r="BT163" s="124" t="s">
        <v>122</v>
      </c>
      <c r="BU163" s="124" t="s">
        <v>122</v>
      </c>
      <c r="BV163" s="124" t="s">
        <v>122</v>
      </c>
      <c r="BW163" s="124" t="s">
        <v>122</v>
      </c>
      <c r="BX163" s="124" t="s">
        <v>122</v>
      </c>
      <c r="BY163" s="124" t="s">
        <v>122</v>
      </c>
      <c r="BZ163" s="124" t="s">
        <v>122</v>
      </c>
      <c r="CA163" s="124" t="s">
        <v>122</v>
      </c>
      <c r="CC163" s="124" t="s">
        <v>121</v>
      </c>
      <c r="CD163" s="124" t="s">
        <v>121</v>
      </c>
      <c r="CE163" s="124" t="s">
        <v>121</v>
      </c>
      <c r="CF163" s="124" t="s">
        <v>121</v>
      </c>
      <c r="CG163" s="124" t="s">
        <v>121</v>
      </c>
      <c r="CH163" s="124" t="s">
        <v>121</v>
      </c>
      <c r="CI163" s="124" t="s">
        <v>121</v>
      </c>
      <c r="CJ163" s="124" t="s">
        <v>121</v>
      </c>
      <c r="CK163" s="124" t="s">
        <v>121</v>
      </c>
      <c r="CL163" s="124" t="s">
        <v>121</v>
      </c>
      <c r="CN163" s="126" t="str">
        <f>IF(COUNTIF(Emargement!$M$8:$M$207,CY163),CY163," ")</f>
        <v xml:space="preserve"> </v>
      </c>
      <c r="CO163" s="126" t="str">
        <f>IF(COUNTIF(Emargement!$M$8:$M$207,CZ163),CZ163," ")</f>
        <v xml:space="preserve"> </v>
      </c>
      <c r="CP163" s="126" t="str">
        <f>IF(COUNTIF(Emargement!$M$8:$M$207,DA163),DA163," ")</f>
        <v xml:space="preserve"> </v>
      </c>
      <c r="CQ163" s="126" t="str">
        <f>IF(COUNTIF(Emargement!$M$8:$M$207,DB163),DB163," ")</f>
        <v xml:space="preserve"> </v>
      </c>
      <c r="CR163" s="126" t="str">
        <f>IF(COUNTIF(Emargement!$M$8:$M$207,DC163),DC163," ")</f>
        <v xml:space="preserve"> </v>
      </c>
      <c r="CS163" s="126" t="str">
        <f>IF(COUNTIF(Emargement!$M$8:$M$207,DD163),DD163," ")</f>
        <v xml:space="preserve"> </v>
      </c>
      <c r="CT163" s="126" t="str">
        <f>IF(COUNTIF(Emargement!$M$8:$M$207,DE163),DE163," ")</f>
        <v xml:space="preserve"> </v>
      </c>
      <c r="CU163" s="126" t="str">
        <f>IF(COUNTIF(Emargement!$M$8:$M$207,DF163),DF163," ")</f>
        <v xml:space="preserve"> </v>
      </c>
      <c r="CV163" s="126" t="str">
        <f>IF(COUNTIF(Emargement!$M$8:$M$207,DG163),DG163," ")</f>
        <v xml:space="preserve"> </v>
      </c>
      <c r="CW163" s="126" t="str">
        <f>IF(COUNTIF(Emargement!$M$8:$M$207,DH163),DH163," ")</f>
        <v xml:space="preserve"> </v>
      </c>
      <c r="CY163" s="3">
        <v>61</v>
      </c>
      <c r="CZ163" s="3">
        <v>62</v>
      </c>
      <c r="DA163" s="3">
        <v>63</v>
      </c>
      <c r="DB163" s="3">
        <v>64</v>
      </c>
      <c r="DC163" s="3">
        <v>65</v>
      </c>
      <c r="DD163" s="3">
        <v>66</v>
      </c>
      <c r="DE163" s="3">
        <v>67</v>
      </c>
      <c r="DF163" s="3">
        <v>68</v>
      </c>
      <c r="DG163" s="3">
        <v>69</v>
      </c>
      <c r="DH163" s="3">
        <v>70</v>
      </c>
      <c r="DK163" s="137"/>
      <c r="DM163" s="145"/>
      <c r="DN163" s="146"/>
      <c r="DO163" s="145"/>
      <c r="DP163" s="146"/>
      <c r="DQ163" s="145"/>
      <c r="DR163" s="58"/>
      <c r="DS163" s="58"/>
      <c r="DT163" s="145"/>
      <c r="DU163" s="3">
        <v>2</v>
      </c>
      <c r="DX163" s="79"/>
      <c r="DY163" s="82"/>
      <c r="DZ163" s="80"/>
      <c r="EA163" s="82"/>
      <c r="EB163" s="81"/>
      <c r="EC163" s="81"/>
      <c r="ED163" s="83"/>
      <c r="EE163" s="80"/>
      <c r="EG163" s="84"/>
      <c r="EH163" s="3">
        <v>3</v>
      </c>
      <c r="EJ163" s="3" t="e">
        <f t="shared" si="182"/>
        <v>#N/A</v>
      </c>
      <c r="EK163" s="3">
        <f t="shared" si="196"/>
        <v>0</v>
      </c>
      <c r="EL163" s="84" t="str">
        <f t="shared" si="197"/>
        <v/>
      </c>
      <c r="EM163" s="89" t="e">
        <f t="shared" si="183"/>
        <v>#N/A</v>
      </c>
      <c r="EN163" s="3">
        <f t="shared" si="198"/>
        <v>0</v>
      </c>
      <c r="EO163" s="84" t="str">
        <f t="shared" si="199"/>
        <v/>
      </c>
      <c r="EP163" s="89" t="e">
        <f t="shared" si="184"/>
        <v>#N/A</v>
      </c>
      <c r="EQ163" s="3">
        <f t="shared" si="200"/>
        <v>0</v>
      </c>
      <c r="ER163" s="84" t="str">
        <f t="shared" si="201"/>
        <v/>
      </c>
    </row>
    <row r="164" spans="1:148" ht="15.75" x14ac:dyDescent="0.25">
      <c r="A164" s="1">
        <f t="shared" si="185"/>
        <v>157</v>
      </c>
      <c r="B164" s="1">
        <v>157</v>
      </c>
      <c r="C164" s="31">
        <v>157</v>
      </c>
      <c r="D164" s="151"/>
      <c r="E164" s="152">
        <f t="shared" si="202"/>
        <v>1</v>
      </c>
      <c r="F164" s="153">
        <f t="shared" si="203"/>
        <v>57</v>
      </c>
      <c r="G164" s="154">
        <f t="shared" si="204"/>
        <v>5</v>
      </c>
      <c r="I164" s="3">
        <f t="shared" si="186"/>
        <v>0</v>
      </c>
      <c r="J164" s="3">
        <f t="shared" si="187"/>
        <v>0</v>
      </c>
      <c r="K164" s="3">
        <f t="shared" si="177"/>
        <v>0</v>
      </c>
      <c r="N164" s="144" t="str">
        <f t="shared" si="205"/>
        <v/>
      </c>
      <c r="O164" s="143"/>
      <c r="P164" s="98" t="str">
        <f t="shared" si="206"/>
        <v/>
      </c>
      <c r="Q164" s="3">
        <f t="shared" si="178"/>
        <v>7025</v>
      </c>
      <c r="R164" s="3">
        <f t="shared" si="207"/>
        <v>7025</v>
      </c>
      <c r="S164" s="96" t="str">
        <f t="shared" si="179"/>
        <v/>
      </c>
      <c r="T164" s="97" t="str">
        <f t="shared" si="180"/>
        <v/>
      </c>
      <c r="U164" s="98" t="str">
        <f t="shared" si="181"/>
        <v/>
      </c>
      <c r="W164" s="89" t="str">
        <f t="shared" si="208"/>
        <v xml:space="preserve"> </v>
      </c>
      <c r="X164" s="3" t="str">
        <f t="shared" si="209"/>
        <v xml:space="preserve"> </v>
      </c>
      <c r="Y164" s="3" t="str">
        <f t="shared" si="210"/>
        <v xml:space="preserve"> </v>
      </c>
      <c r="Z164" s="3" t="str">
        <f t="shared" si="211"/>
        <v xml:space="preserve"> </v>
      </c>
      <c r="AA164" s="3" t="str">
        <f t="shared" si="212"/>
        <v>m.t</v>
      </c>
      <c r="AB164" s="3" t="str">
        <f t="shared" si="213"/>
        <v xml:space="preserve"> </v>
      </c>
      <c r="AC164" s="90" t="str">
        <f t="shared" si="214"/>
        <v xml:space="preserve"> </v>
      </c>
      <c r="AM164" s="89" t="str">
        <f t="shared" si="188"/>
        <v/>
      </c>
      <c r="AN164" s="89" t="str">
        <f t="shared" si="189"/>
        <v/>
      </c>
      <c r="AO164" s="3" t="str">
        <f t="shared" si="190"/>
        <v/>
      </c>
      <c r="AP164" s="3" t="str">
        <f t="shared" si="191"/>
        <v/>
      </c>
      <c r="AQ164" s="1" t="str">
        <f t="shared" si="192"/>
        <v/>
      </c>
      <c r="AR164" s="1" t="str">
        <f t="shared" si="193"/>
        <v/>
      </c>
      <c r="AS164" s="7" t="str">
        <f t="shared" si="194"/>
        <v/>
      </c>
      <c r="AT164" s="91">
        <f t="shared" si="195"/>
        <v>37.409252669039148</v>
      </c>
      <c r="AV164" s="160" t="str">
        <f t="shared" si="223"/>
        <v xml:space="preserve"> </v>
      </c>
      <c r="AW164" s="138" t="str">
        <f t="shared" si="215"/>
        <v xml:space="preserve"> </v>
      </c>
      <c r="AX164" s="138" t="str">
        <f t="shared" si="216"/>
        <v xml:space="preserve"> </v>
      </c>
      <c r="AY164" s="138" t="str">
        <f t="shared" si="217"/>
        <v xml:space="preserve"> </v>
      </c>
      <c r="AZ164" s="138" t="str">
        <f t="shared" si="218"/>
        <v xml:space="preserve"> </v>
      </c>
      <c r="BA164" s="138" t="str">
        <f t="shared" si="219"/>
        <v xml:space="preserve"> </v>
      </c>
      <c r="BB164" s="138" t="str">
        <f t="shared" si="220"/>
        <v xml:space="preserve"> </v>
      </c>
      <c r="BC164" s="138" t="str">
        <f t="shared" si="221"/>
        <v xml:space="preserve"> </v>
      </c>
      <c r="BD164" s="138" t="str">
        <f t="shared" si="224"/>
        <v xml:space="preserve"> </v>
      </c>
      <c r="BE164" s="161" t="str">
        <f t="shared" si="222"/>
        <v xml:space="preserve"> </v>
      </c>
      <c r="BF164" s="129"/>
      <c r="BG164" s="123" t="s">
        <v>120</v>
      </c>
      <c r="BH164" s="124" t="s">
        <v>120</v>
      </c>
      <c r="BI164" s="124" t="s">
        <v>120</v>
      </c>
      <c r="BJ164" s="124" t="s">
        <v>120</v>
      </c>
      <c r="BK164" s="124" t="s">
        <v>120</v>
      </c>
      <c r="BL164" s="124" t="s">
        <v>120</v>
      </c>
      <c r="BM164" s="124" t="s">
        <v>120</v>
      </c>
      <c r="BN164" s="124" t="s">
        <v>120</v>
      </c>
      <c r="BO164" s="124" t="s">
        <v>120</v>
      </c>
      <c r="BP164" s="124" t="s">
        <v>120</v>
      </c>
      <c r="BQ164" s="125"/>
      <c r="BR164" s="124" t="s">
        <v>122</v>
      </c>
      <c r="BS164" s="124" t="s">
        <v>122</v>
      </c>
      <c r="BT164" s="124" t="s">
        <v>122</v>
      </c>
      <c r="BU164" s="124" t="s">
        <v>122</v>
      </c>
      <c r="BV164" s="124" t="s">
        <v>122</v>
      </c>
      <c r="BW164" s="124" t="s">
        <v>122</v>
      </c>
      <c r="BX164" s="124" t="s">
        <v>122</v>
      </c>
      <c r="BY164" s="124" t="s">
        <v>122</v>
      </c>
      <c r="BZ164" s="124" t="s">
        <v>122</v>
      </c>
      <c r="CA164" s="124" t="s">
        <v>122</v>
      </c>
      <c r="CC164" s="124" t="s">
        <v>121</v>
      </c>
      <c r="CD164" s="124" t="s">
        <v>121</v>
      </c>
      <c r="CE164" s="124" t="s">
        <v>121</v>
      </c>
      <c r="CF164" s="124" t="s">
        <v>121</v>
      </c>
      <c r="CG164" s="124" t="s">
        <v>121</v>
      </c>
      <c r="CH164" s="124" t="s">
        <v>121</v>
      </c>
      <c r="CI164" s="124" t="s">
        <v>121</v>
      </c>
      <c r="CJ164" s="124" t="s">
        <v>121</v>
      </c>
      <c r="CK164" s="124" t="s">
        <v>121</v>
      </c>
      <c r="CL164" s="124" t="s">
        <v>121</v>
      </c>
      <c r="CN164" s="126" t="str">
        <f>IF(COUNTIF(Emargement!$M$8:$M$207,CY164),CY164," ")</f>
        <v xml:space="preserve"> </v>
      </c>
      <c r="CO164" s="126" t="str">
        <f>IF(COUNTIF(Emargement!$M$8:$M$207,CZ164),CZ164," ")</f>
        <v xml:space="preserve"> </v>
      </c>
      <c r="CP164" s="126" t="str">
        <f>IF(COUNTIF(Emargement!$M$8:$M$207,DA164),DA164," ")</f>
        <v xml:space="preserve"> </v>
      </c>
      <c r="CQ164" s="126" t="str">
        <f>IF(COUNTIF(Emargement!$M$8:$M$207,DB164),DB164," ")</f>
        <v xml:space="preserve"> </v>
      </c>
      <c r="CR164" s="126" t="str">
        <f>IF(COUNTIF(Emargement!$M$8:$M$207,DC164),DC164," ")</f>
        <v xml:space="preserve"> </v>
      </c>
      <c r="CS164" s="126" t="str">
        <f>IF(COUNTIF(Emargement!$M$8:$M$207,DD164),DD164," ")</f>
        <v xml:space="preserve"> </v>
      </c>
      <c r="CT164" s="126" t="str">
        <f>IF(COUNTIF(Emargement!$M$8:$M$207,DE164),DE164," ")</f>
        <v xml:space="preserve"> </v>
      </c>
      <c r="CU164" s="126" t="str">
        <f>IF(COUNTIF(Emargement!$M$8:$M$207,DF164),DF164," ")</f>
        <v xml:space="preserve"> </v>
      </c>
      <c r="CV164" s="126" t="str">
        <f>IF(COUNTIF(Emargement!$M$8:$M$207,DG164),DG164," ")</f>
        <v xml:space="preserve"> </v>
      </c>
      <c r="CW164" s="126" t="str">
        <f>IF(COUNTIF(Emargement!$M$8:$M$207,DH164),DH164," ")</f>
        <v xml:space="preserve"> </v>
      </c>
      <c r="CY164" s="3">
        <v>71</v>
      </c>
      <c r="CZ164" s="3">
        <v>72</v>
      </c>
      <c r="DA164" s="3">
        <v>73</v>
      </c>
      <c r="DB164" s="3">
        <v>74</v>
      </c>
      <c r="DC164" s="3">
        <v>75</v>
      </c>
      <c r="DD164" s="3">
        <v>76</v>
      </c>
      <c r="DE164" s="3">
        <v>77</v>
      </c>
      <c r="DF164" s="3">
        <v>78</v>
      </c>
      <c r="DG164" s="3">
        <v>79</v>
      </c>
      <c r="DH164" s="3">
        <v>80</v>
      </c>
      <c r="DJ164" s="223" t="s">
        <v>135</v>
      </c>
      <c r="DK164" s="137" t="s">
        <v>133</v>
      </c>
      <c r="DM164" s="145"/>
      <c r="DN164" s="146"/>
      <c r="DO164" s="145"/>
      <c r="DP164" s="146"/>
      <c r="DQ164" s="145"/>
      <c r="DR164" s="58"/>
      <c r="DS164" s="58"/>
      <c r="DT164" s="145"/>
      <c r="DU164" s="3">
        <v>2</v>
      </c>
      <c r="DX164" s="79"/>
      <c r="DY164" s="82"/>
      <c r="DZ164" s="80"/>
      <c r="EA164" s="82"/>
      <c r="EB164" s="81"/>
      <c r="EC164" s="81"/>
      <c r="ED164" s="83"/>
      <c r="EE164" s="80"/>
      <c r="EG164" s="84"/>
      <c r="EH164" s="3">
        <v>3</v>
      </c>
      <c r="EJ164" s="3" t="e">
        <f t="shared" si="182"/>
        <v>#N/A</v>
      </c>
      <c r="EK164" s="3">
        <f t="shared" si="196"/>
        <v>0</v>
      </c>
      <c r="EL164" s="84" t="str">
        <f t="shared" si="197"/>
        <v/>
      </c>
      <c r="EM164" s="89" t="e">
        <f t="shared" si="183"/>
        <v>#N/A</v>
      </c>
      <c r="EN164" s="3">
        <f t="shared" si="198"/>
        <v>0</v>
      </c>
      <c r="EO164" s="84" t="str">
        <f t="shared" si="199"/>
        <v/>
      </c>
      <c r="EP164" s="89" t="e">
        <f t="shared" si="184"/>
        <v>#N/A</v>
      </c>
      <c r="EQ164" s="3">
        <f t="shared" si="200"/>
        <v>0</v>
      </c>
      <c r="ER164" s="84" t="str">
        <f t="shared" si="201"/>
        <v/>
      </c>
    </row>
    <row r="165" spans="1:148" ht="15.75" x14ac:dyDescent="0.25">
      <c r="A165" s="1">
        <f t="shared" si="185"/>
        <v>158</v>
      </c>
      <c r="B165" s="1">
        <v>158</v>
      </c>
      <c r="C165" s="31">
        <v>158</v>
      </c>
      <c r="D165" s="151"/>
      <c r="E165" s="152">
        <f t="shared" si="202"/>
        <v>1</v>
      </c>
      <c r="F165" s="153">
        <f t="shared" si="203"/>
        <v>57</v>
      </c>
      <c r="G165" s="154">
        <f t="shared" si="204"/>
        <v>5</v>
      </c>
      <c r="I165" s="3">
        <f t="shared" si="186"/>
        <v>0</v>
      </c>
      <c r="J165" s="3">
        <f t="shared" si="187"/>
        <v>0</v>
      </c>
      <c r="K165" s="3">
        <f t="shared" si="177"/>
        <v>0</v>
      </c>
      <c r="N165" s="144" t="str">
        <f t="shared" si="205"/>
        <v/>
      </c>
      <c r="O165" s="143"/>
      <c r="P165" s="98" t="str">
        <f t="shared" si="206"/>
        <v/>
      </c>
      <c r="Q165" s="3">
        <f t="shared" si="178"/>
        <v>7025</v>
      </c>
      <c r="R165" s="3">
        <f t="shared" si="207"/>
        <v>7025</v>
      </c>
      <c r="S165" s="96" t="str">
        <f t="shared" si="179"/>
        <v/>
      </c>
      <c r="T165" s="97" t="str">
        <f t="shared" si="180"/>
        <v/>
      </c>
      <c r="U165" s="98" t="str">
        <f t="shared" si="181"/>
        <v/>
      </c>
      <c r="W165" s="89" t="str">
        <f t="shared" si="208"/>
        <v xml:space="preserve"> </v>
      </c>
      <c r="X165" s="3" t="str">
        <f t="shared" si="209"/>
        <v xml:space="preserve"> </v>
      </c>
      <c r="Y165" s="3" t="str">
        <f t="shared" si="210"/>
        <v xml:space="preserve"> </v>
      </c>
      <c r="Z165" s="3" t="str">
        <f t="shared" si="211"/>
        <v xml:space="preserve"> </v>
      </c>
      <c r="AA165" s="3" t="str">
        <f t="shared" si="212"/>
        <v>m.t</v>
      </c>
      <c r="AB165" s="3" t="str">
        <f t="shared" si="213"/>
        <v xml:space="preserve"> </v>
      </c>
      <c r="AC165" s="90" t="str">
        <f t="shared" si="214"/>
        <v xml:space="preserve"> </v>
      </c>
      <c r="AM165" s="89" t="str">
        <f t="shared" si="188"/>
        <v/>
      </c>
      <c r="AN165" s="89" t="str">
        <f t="shared" si="189"/>
        <v/>
      </c>
      <c r="AO165" s="3" t="str">
        <f t="shared" si="190"/>
        <v/>
      </c>
      <c r="AP165" s="3" t="str">
        <f t="shared" si="191"/>
        <v/>
      </c>
      <c r="AQ165" s="1" t="str">
        <f t="shared" si="192"/>
        <v/>
      </c>
      <c r="AR165" s="1" t="str">
        <f t="shared" si="193"/>
        <v/>
      </c>
      <c r="AS165" s="7" t="str">
        <f t="shared" si="194"/>
        <v/>
      </c>
      <c r="AT165" s="91">
        <f t="shared" si="195"/>
        <v>37.409252669039148</v>
      </c>
      <c r="AV165" s="160" t="str">
        <f t="shared" si="223"/>
        <v xml:space="preserve"> </v>
      </c>
      <c r="AW165" s="138" t="str">
        <f t="shared" si="215"/>
        <v xml:space="preserve"> </v>
      </c>
      <c r="AX165" s="138" t="str">
        <f t="shared" si="216"/>
        <v xml:space="preserve"> </v>
      </c>
      <c r="AY165" s="138" t="str">
        <f t="shared" si="217"/>
        <v xml:space="preserve"> </v>
      </c>
      <c r="AZ165" s="138" t="str">
        <f t="shared" si="218"/>
        <v xml:space="preserve"> </v>
      </c>
      <c r="BA165" s="138" t="str">
        <f t="shared" si="219"/>
        <v xml:space="preserve"> </v>
      </c>
      <c r="BB165" s="138" t="str">
        <f t="shared" si="220"/>
        <v xml:space="preserve"> </v>
      </c>
      <c r="BC165" s="138" t="str">
        <f t="shared" si="221"/>
        <v xml:space="preserve"> </v>
      </c>
      <c r="BD165" s="138" t="str">
        <f t="shared" si="224"/>
        <v xml:space="preserve"> </v>
      </c>
      <c r="BE165" s="161" t="str">
        <f t="shared" si="222"/>
        <v xml:space="preserve"> </v>
      </c>
      <c r="BF165" s="129"/>
      <c r="BG165" s="123" t="s">
        <v>120</v>
      </c>
      <c r="BH165" s="124" t="s">
        <v>120</v>
      </c>
      <c r="BI165" s="124" t="s">
        <v>120</v>
      </c>
      <c r="BJ165" s="124" t="s">
        <v>120</v>
      </c>
      <c r="BK165" s="124" t="s">
        <v>120</v>
      </c>
      <c r="BL165" s="124" t="s">
        <v>120</v>
      </c>
      <c r="BM165" s="124" t="s">
        <v>120</v>
      </c>
      <c r="BN165" s="124" t="s">
        <v>120</v>
      </c>
      <c r="BO165" s="124" t="s">
        <v>120</v>
      </c>
      <c r="BP165" s="124" t="s">
        <v>120</v>
      </c>
      <c r="BQ165" s="125"/>
      <c r="BR165" s="124" t="s">
        <v>122</v>
      </c>
      <c r="BS165" s="124" t="s">
        <v>122</v>
      </c>
      <c r="BT165" s="124" t="s">
        <v>122</v>
      </c>
      <c r="BU165" s="124" t="s">
        <v>122</v>
      </c>
      <c r="BV165" s="124" t="s">
        <v>122</v>
      </c>
      <c r="BW165" s="124" t="s">
        <v>122</v>
      </c>
      <c r="BX165" s="124" t="s">
        <v>122</v>
      </c>
      <c r="BY165" s="124" t="s">
        <v>122</v>
      </c>
      <c r="BZ165" s="124" t="s">
        <v>122</v>
      </c>
      <c r="CA165" s="124" t="s">
        <v>122</v>
      </c>
      <c r="CC165" s="124" t="s">
        <v>121</v>
      </c>
      <c r="CD165" s="124" t="s">
        <v>121</v>
      </c>
      <c r="CE165" s="124" t="s">
        <v>121</v>
      </c>
      <c r="CF165" s="124" t="s">
        <v>121</v>
      </c>
      <c r="CG165" s="124" t="s">
        <v>121</v>
      </c>
      <c r="CH165" s="124" t="s">
        <v>121</v>
      </c>
      <c r="CI165" s="124" t="s">
        <v>121</v>
      </c>
      <c r="CJ165" s="124" t="s">
        <v>121</v>
      </c>
      <c r="CK165" s="124" t="s">
        <v>121</v>
      </c>
      <c r="CL165" s="124" t="s">
        <v>121</v>
      </c>
      <c r="CN165" s="126" t="str">
        <f>IF(COUNTIF(Emargement!$M$8:$M$207,CY165),CY165," ")</f>
        <v xml:space="preserve"> </v>
      </c>
      <c r="CO165" s="126" t="str">
        <f>IF(COUNTIF(Emargement!$M$8:$M$207,CZ165),CZ165," ")</f>
        <v xml:space="preserve"> </v>
      </c>
      <c r="CP165" s="126" t="str">
        <f>IF(COUNTIF(Emargement!$M$8:$M$207,DA165),DA165," ")</f>
        <v xml:space="preserve"> </v>
      </c>
      <c r="CQ165" s="126" t="str">
        <f>IF(COUNTIF(Emargement!$M$8:$M$207,DB165),DB165," ")</f>
        <v xml:space="preserve"> </v>
      </c>
      <c r="CR165" s="126" t="str">
        <f>IF(COUNTIF(Emargement!$M$8:$M$207,DC165),DC165," ")</f>
        <v xml:space="preserve"> </v>
      </c>
      <c r="CS165" s="126" t="str">
        <f>IF(COUNTIF(Emargement!$M$8:$M$207,DD165),DD165," ")</f>
        <v xml:space="preserve"> </v>
      </c>
      <c r="CT165" s="126" t="str">
        <f>IF(COUNTIF(Emargement!$M$8:$M$207,DE165),DE165," ")</f>
        <v xml:space="preserve"> </v>
      </c>
      <c r="CU165" s="126" t="str">
        <f>IF(COUNTIF(Emargement!$M$8:$M$207,DF165),DF165," ")</f>
        <v xml:space="preserve"> </v>
      </c>
      <c r="CV165" s="126" t="str">
        <f>IF(COUNTIF(Emargement!$M$8:$M$207,DG165),DG165," ")</f>
        <v xml:space="preserve"> </v>
      </c>
      <c r="CW165" s="126" t="str">
        <f>IF(COUNTIF(Emargement!$M$8:$M$207,DH165),DH165," ")</f>
        <v xml:space="preserve"> </v>
      </c>
      <c r="CY165" s="3">
        <v>81</v>
      </c>
      <c r="CZ165" s="3">
        <v>82</v>
      </c>
      <c r="DA165" s="3">
        <v>83</v>
      </c>
      <c r="DB165" s="3">
        <v>84</v>
      </c>
      <c r="DC165" s="3">
        <v>85</v>
      </c>
      <c r="DD165" s="3">
        <v>86</v>
      </c>
      <c r="DE165" s="3">
        <v>87</v>
      </c>
      <c r="DF165" s="3">
        <v>88</v>
      </c>
      <c r="DG165" s="3">
        <v>89</v>
      </c>
      <c r="DH165" s="3">
        <v>90</v>
      </c>
      <c r="DJ165" s="224" t="s">
        <v>120</v>
      </c>
      <c r="DK165" s="137" t="s">
        <v>130</v>
      </c>
      <c r="DM165" s="145"/>
      <c r="DN165" s="146"/>
      <c r="DO165" s="145"/>
      <c r="DP165" s="146"/>
      <c r="DQ165" s="145"/>
      <c r="DR165" s="58"/>
      <c r="DS165" s="58"/>
      <c r="DT165" s="145"/>
      <c r="DU165" s="3">
        <v>2</v>
      </c>
      <c r="DX165" s="79"/>
      <c r="DY165" s="82"/>
      <c r="DZ165" s="80"/>
      <c r="EA165" s="82"/>
      <c r="EB165" s="81"/>
      <c r="EC165" s="81"/>
      <c r="ED165" s="83"/>
      <c r="EE165" s="80"/>
      <c r="EG165" s="84"/>
      <c r="EH165" s="3">
        <v>3</v>
      </c>
      <c r="EJ165" s="3" t="e">
        <f t="shared" si="182"/>
        <v>#N/A</v>
      </c>
      <c r="EK165" s="3">
        <f t="shared" si="196"/>
        <v>0</v>
      </c>
      <c r="EL165" s="84" t="str">
        <f t="shared" si="197"/>
        <v/>
      </c>
      <c r="EM165" s="89" t="e">
        <f t="shared" si="183"/>
        <v>#N/A</v>
      </c>
      <c r="EN165" s="3">
        <f t="shared" si="198"/>
        <v>0</v>
      </c>
      <c r="EO165" s="84" t="str">
        <f t="shared" si="199"/>
        <v/>
      </c>
      <c r="EP165" s="89" t="e">
        <f t="shared" si="184"/>
        <v>#N/A</v>
      </c>
      <c r="EQ165" s="3">
        <f t="shared" si="200"/>
        <v>0</v>
      </c>
      <c r="ER165" s="84" t="str">
        <f t="shared" si="201"/>
        <v/>
      </c>
    </row>
    <row r="166" spans="1:148" ht="15.75" x14ac:dyDescent="0.25">
      <c r="A166" s="1">
        <f t="shared" si="185"/>
        <v>159</v>
      </c>
      <c r="B166" s="1">
        <v>159</v>
      </c>
      <c r="C166" s="31">
        <v>159</v>
      </c>
      <c r="D166" s="151"/>
      <c r="E166" s="152">
        <f t="shared" si="202"/>
        <v>1</v>
      </c>
      <c r="F166" s="153">
        <f t="shared" si="203"/>
        <v>57</v>
      </c>
      <c r="G166" s="154">
        <f t="shared" si="204"/>
        <v>5</v>
      </c>
      <c r="I166" s="3">
        <f t="shared" si="186"/>
        <v>0</v>
      </c>
      <c r="J166" s="3">
        <f t="shared" si="187"/>
        <v>0</v>
      </c>
      <c r="K166" s="3">
        <f t="shared" si="177"/>
        <v>0</v>
      </c>
      <c r="N166" s="144" t="str">
        <f t="shared" si="205"/>
        <v/>
      </c>
      <c r="O166" s="143"/>
      <c r="P166" s="98" t="str">
        <f t="shared" si="206"/>
        <v/>
      </c>
      <c r="Q166" s="3">
        <f t="shared" si="178"/>
        <v>7025</v>
      </c>
      <c r="R166" s="3">
        <f t="shared" si="207"/>
        <v>7025</v>
      </c>
      <c r="S166" s="96" t="str">
        <f t="shared" si="179"/>
        <v/>
      </c>
      <c r="T166" s="97" t="str">
        <f t="shared" si="180"/>
        <v/>
      </c>
      <c r="U166" s="98" t="str">
        <f t="shared" si="181"/>
        <v/>
      </c>
      <c r="W166" s="89" t="str">
        <f t="shared" si="208"/>
        <v xml:space="preserve"> </v>
      </c>
      <c r="X166" s="3" t="str">
        <f t="shared" si="209"/>
        <v xml:space="preserve"> </v>
      </c>
      <c r="Y166" s="3" t="str">
        <f t="shared" si="210"/>
        <v xml:space="preserve"> </v>
      </c>
      <c r="Z166" s="3" t="str">
        <f t="shared" si="211"/>
        <v xml:space="preserve"> </v>
      </c>
      <c r="AA166" s="3" t="str">
        <f t="shared" si="212"/>
        <v>m.t</v>
      </c>
      <c r="AB166" s="3" t="str">
        <f t="shared" si="213"/>
        <v xml:space="preserve"> </v>
      </c>
      <c r="AC166" s="90" t="str">
        <f t="shared" si="214"/>
        <v xml:space="preserve"> </v>
      </c>
      <c r="AM166" s="89" t="str">
        <f t="shared" si="188"/>
        <v/>
      </c>
      <c r="AN166" s="89" t="str">
        <f t="shared" si="189"/>
        <v/>
      </c>
      <c r="AO166" s="3" t="str">
        <f t="shared" si="190"/>
        <v/>
      </c>
      <c r="AP166" s="3" t="str">
        <f t="shared" si="191"/>
        <v/>
      </c>
      <c r="AQ166" s="1" t="str">
        <f t="shared" si="192"/>
        <v/>
      </c>
      <c r="AR166" s="1" t="str">
        <f t="shared" si="193"/>
        <v/>
      </c>
      <c r="AS166" s="7" t="str">
        <f t="shared" si="194"/>
        <v/>
      </c>
      <c r="AT166" s="91">
        <f t="shared" si="195"/>
        <v>37.409252669039148</v>
      </c>
      <c r="AV166" s="160" t="str">
        <f t="shared" si="223"/>
        <v xml:space="preserve"> </v>
      </c>
      <c r="AW166" s="138" t="str">
        <f t="shared" si="215"/>
        <v xml:space="preserve"> </v>
      </c>
      <c r="AX166" s="138" t="str">
        <f t="shared" si="216"/>
        <v xml:space="preserve"> </v>
      </c>
      <c r="AY166" s="138" t="str">
        <f t="shared" si="217"/>
        <v xml:space="preserve"> </v>
      </c>
      <c r="AZ166" s="138" t="str">
        <f t="shared" si="218"/>
        <v xml:space="preserve"> </v>
      </c>
      <c r="BA166" s="138" t="str">
        <f t="shared" si="219"/>
        <v xml:space="preserve"> </v>
      </c>
      <c r="BB166" s="138" t="str">
        <f t="shared" si="220"/>
        <v xml:space="preserve"> </v>
      </c>
      <c r="BC166" s="138" t="str">
        <f t="shared" si="221"/>
        <v xml:space="preserve"> </v>
      </c>
      <c r="BD166" s="138" t="str">
        <f t="shared" si="224"/>
        <v xml:space="preserve"> </v>
      </c>
      <c r="BE166" s="161" t="str">
        <f t="shared" si="222"/>
        <v xml:space="preserve"> </v>
      </c>
      <c r="BF166" s="129"/>
      <c r="BG166" s="123" t="s">
        <v>120</v>
      </c>
      <c r="BH166" s="124" t="s">
        <v>120</v>
      </c>
      <c r="BI166" s="124" t="s">
        <v>120</v>
      </c>
      <c r="BJ166" s="124" t="s">
        <v>120</v>
      </c>
      <c r="BK166" s="124" t="s">
        <v>120</v>
      </c>
      <c r="BL166" s="124" t="s">
        <v>120</v>
      </c>
      <c r="BM166" s="124" t="s">
        <v>120</v>
      </c>
      <c r="BN166" s="124" t="s">
        <v>120</v>
      </c>
      <c r="BO166" s="124" t="s">
        <v>120</v>
      </c>
      <c r="BP166" s="124" t="s">
        <v>120</v>
      </c>
      <c r="BQ166" s="125"/>
      <c r="BR166" s="124" t="s">
        <v>122</v>
      </c>
      <c r="BS166" s="124" t="s">
        <v>122</v>
      </c>
      <c r="BT166" s="124" t="s">
        <v>122</v>
      </c>
      <c r="BU166" s="124" t="s">
        <v>122</v>
      </c>
      <c r="BV166" s="124" t="s">
        <v>122</v>
      </c>
      <c r="BW166" s="124" t="s">
        <v>122</v>
      </c>
      <c r="BX166" s="124" t="s">
        <v>122</v>
      </c>
      <c r="BY166" s="124" t="s">
        <v>122</v>
      </c>
      <c r="BZ166" s="124" t="s">
        <v>122</v>
      </c>
      <c r="CA166" s="124" t="s">
        <v>122</v>
      </c>
      <c r="CC166" s="124" t="s">
        <v>121</v>
      </c>
      <c r="CD166" s="124" t="s">
        <v>121</v>
      </c>
      <c r="CE166" s="124" t="s">
        <v>121</v>
      </c>
      <c r="CF166" s="124" t="s">
        <v>121</v>
      </c>
      <c r="CG166" s="124" t="s">
        <v>121</v>
      </c>
      <c r="CH166" s="124" t="s">
        <v>121</v>
      </c>
      <c r="CI166" s="124" t="s">
        <v>121</v>
      </c>
      <c r="CJ166" s="124" t="s">
        <v>121</v>
      </c>
      <c r="CK166" s="124" t="s">
        <v>121</v>
      </c>
      <c r="CL166" s="124" t="s">
        <v>121</v>
      </c>
      <c r="CN166" s="126" t="str">
        <f>IF(COUNTIF(Emargement!$M$8:$M$207,CY166),CY166," ")</f>
        <v xml:space="preserve"> </v>
      </c>
      <c r="CO166" s="126" t="str">
        <f>IF(COUNTIF(Emargement!$M$8:$M$207,CZ166),CZ166," ")</f>
        <v xml:space="preserve"> </v>
      </c>
      <c r="CP166" s="126" t="str">
        <f>IF(COUNTIF(Emargement!$M$8:$M$207,DA166),DA166," ")</f>
        <v xml:space="preserve"> </v>
      </c>
      <c r="CQ166" s="126" t="str">
        <f>IF(COUNTIF(Emargement!$M$8:$M$207,DB166),DB166," ")</f>
        <v xml:space="preserve"> </v>
      </c>
      <c r="CR166" s="126" t="str">
        <f>IF(COUNTIF(Emargement!$M$8:$M$207,DC166),DC166," ")</f>
        <v xml:space="preserve"> </v>
      </c>
      <c r="CS166" s="126" t="str">
        <f>IF(COUNTIF(Emargement!$M$8:$M$207,DD166),DD166," ")</f>
        <v xml:space="preserve"> </v>
      </c>
      <c r="CT166" s="126" t="str">
        <f>IF(COUNTIF(Emargement!$M$8:$M$207,DE166),DE166," ")</f>
        <v xml:space="preserve"> </v>
      </c>
      <c r="CU166" s="126" t="str">
        <f>IF(COUNTIF(Emargement!$M$8:$M$207,DF166),DF166," ")</f>
        <v xml:space="preserve"> </v>
      </c>
      <c r="CV166" s="126" t="str">
        <f>IF(COUNTIF(Emargement!$M$8:$M$207,DG166),DG166," ")</f>
        <v xml:space="preserve"> </v>
      </c>
      <c r="CW166" s="126" t="str">
        <f>IF(COUNTIF(Emargement!$M$8:$M$207,DH166),DH166," ")</f>
        <v xml:space="preserve"> </v>
      </c>
      <c r="CY166" s="3">
        <v>91</v>
      </c>
      <c r="CZ166" s="3">
        <v>92</v>
      </c>
      <c r="DA166" s="3">
        <v>93</v>
      </c>
      <c r="DB166" s="3">
        <v>94</v>
      </c>
      <c r="DC166" s="3">
        <v>95</v>
      </c>
      <c r="DD166" s="3">
        <v>96</v>
      </c>
      <c r="DE166" s="3">
        <v>97</v>
      </c>
      <c r="DF166" s="3">
        <v>98</v>
      </c>
      <c r="DG166" s="3">
        <v>99</v>
      </c>
      <c r="DH166" s="3">
        <v>100</v>
      </c>
      <c r="DJ166" s="225" t="s">
        <v>124</v>
      </c>
      <c r="DK166" s="137" t="s">
        <v>131</v>
      </c>
      <c r="DM166" s="145"/>
      <c r="DN166" s="146"/>
      <c r="DO166" s="145"/>
      <c r="DP166" s="146"/>
      <c r="DQ166" s="145"/>
      <c r="DR166" s="58"/>
      <c r="DS166" s="58"/>
      <c r="DT166" s="145"/>
      <c r="DU166" s="3">
        <v>2</v>
      </c>
      <c r="DX166" s="79"/>
      <c r="DY166" s="82"/>
      <c r="DZ166" s="80"/>
      <c r="EA166" s="82"/>
      <c r="EB166" s="81"/>
      <c r="EC166" s="81"/>
      <c r="ED166" s="83"/>
      <c r="EE166" s="80"/>
      <c r="EG166" s="84"/>
      <c r="EH166" s="3">
        <v>3</v>
      </c>
      <c r="EJ166" s="3" t="e">
        <f t="shared" si="182"/>
        <v>#N/A</v>
      </c>
      <c r="EK166" s="3">
        <f t="shared" si="196"/>
        <v>0</v>
      </c>
      <c r="EL166" s="84" t="str">
        <f t="shared" si="197"/>
        <v/>
      </c>
      <c r="EM166" s="89" t="e">
        <f t="shared" si="183"/>
        <v>#N/A</v>
      </c>
      <c r="EN166" s="3">
        <f t="shared" si="198"/>
        <v>0</v>
      </c>
      <c r="EO166" s="84" t="str">
        <f t="shared" si="199"/>
        <v/>
      </c>
      <c r="EP166" s="89" t="e">
        <f t="shared" si="184"/>
        <v>#N/A</v>
      </c>
      <c r="EQ166" s="3">
        <f t="shared" si="200"/>
        <v>0</v>
      </c>
      <c r="ER166" s="84" t="str">
        <f t="shared" si="201"/>
        <v/>
      </c>
    </row>
    <row r="167" spans="1:148" ht="15.75" x14ac:dyDescent="0.25">
      <c r="A167" s="1">
        <f t="shared" si="185"/>
        <v>160</v>
      </c>
      <c r="B167" s="1">
        <v>160</v>
      </c>
      <c r="C167" s="31">
        <v>160</v>
      </c>
      <c r="D167" s="151"/>
      <c r="E167" s="152">
        <f t="shared" si="202"/>
        <v>1</v>
      </c>
      <c r="F167" s="153">
        <f t="shared" si="203"/>
        <v>57</v>
      </c>
      <c r="G167" s="154">
        <f t="shared" si="204"/>
        <v>5</v>
      </c>
      <c r="I167" s="3">
        <f t="shared" si="186"/>
        <v>0</v>
      </c>
      <c r="J167" s="3">
        <f t="shared" si="187"/>
        <v>0</v>
      </c>
      <c r="K167" s="3">
        <f t="shared" si="177"/>
        <v>0</v>
      </c>
      <c r="N167" s="144" t="str">
        <f t="shared" si="205"/>
        <v/>
      </c>
      <c r="O167" s="143"/>
      <c r="P167" s="98" t="str">
        <f t="shared" si="206"/>
        <v/>
      </c>
      <c r="Q167" s="3">
        <f t="shared" si="178"/>
        <v>7025</v>
      </c>
      <c r="R167" s="3">
        <f t="shared" si="207"/>
        <v>7025</v>
      </c>
      <c r="S167" s="96" t="str">
        <f t="shared" si="179"/>
        <v/>
      </c>
      <c r="T167" s="97" t="str">
        <f t="shared" si="180"/>
        <v/>
      </c>
      <c r="U167" s="98" t="str">
        <f t="shared" si="181"/>
        <v/>
      </c>
      <c r="W167" s="89" t="str">
        <f t="shared" si="208"/>
        <v xml:space="preserve"> </v>
      </c>
      <c r="X167" s="3" t="str">
        <f t="shared" si="209"/>
        <v xml:space="preserve"> </v>
      </c>
      <c r="Y167" s="3" t="str">
        <f t="shared" si="210"/>
        <v xml:space="preserve"> </v>
      </c>
      <c r="Z167" s="3" t="str">
        <f t="shared" si="211"/>
        <v xml:space="preserve"> </v>
      </c>
      <c r="AA167" s="3" t="str">
        <f t="shared" si="212"/>
        <v>m.t</v>
      </c>
      <c r="AB167" s="3" t="str">
        <f t="shared" si="213"/>
        <v xml:space="preserve"> </v>
      </c>
      <c r="AC167" s="90" t="str">
        <f t="shared" si="214"/>
        <v xml:space="preserve"> </v>
      </c>
      <c r="AM167" s="89" t="str">
        <f t="shared" si="188"/>
        <v/>
      </c>
      <c r="AN167" s="89" t="str">
        <f t="shared" si="189"/>
        <v/>
      </c>
      <c r="AO167" s="3" t="str">
        <f t="shared" si="190"/>
        <v/>
      </c>
      <c r="AP167" s="3" t="str">
        <f t="shared" si="191"/>
        <v/>
      </c>
      <c r="AQ167" s="1" t="str">
        <f t="shared" si="192"/>
        <v/>
      </c>
      <c r="AR167" s="1" t="str">
        <f t="shared" si="193"/>
        <v/>
      </c>
      <c r="AS167" s="7" t="str">
        <f t="shared" si="194"/>
        <v/>
      </c>
      <c r="AT167" s="91">
        <f t="shared" si="195"/>
        <v>37.409252669039148</v>
      </c>
      <c r="AV167" s="160" t="str">
        <f t="shared" si="223"/>
        <v xml:space="preserve"> </v>
      </c>
      <c r="AW167" s="138" t="str">
        <f t="shared" si="215"/>
        <v xml:space="preserve"> </v>
      </c>
      <c r="AX167" s="138" t="str">
        <f t="shared" si="216"/>
        <v xml:space="preserve"> </v>
      </c>
      <c r="AY167" s="138" t="str">
        <f t="shared" si="217"/>
        <v xml:space="preserve"> </v>
      </c>
      <c r="AZ167" s="138" t="str">
        <f t="shared" si="218"/>
        <v xml:space="preserve"> </v>
      </c>
      <c r="BA167" s="138" t="str">
        <f t="shared" si="219"/>
        <v xml:space="preserve"> </v>
      </c>
      <c r="BB167" s="138" t="str">
        <f t="shared" si="220"/>
        <v xml:space="preserve"> </v>
      </c>
      <c r="BC167" s="138" t="str">
        <f t="shared" si="221"/>
        <v xml:space="preserve"> </v>
      </c>
      <c r="BD167" s="138" t="str">
        <f t="shared" si="224"/>
        <v xml:space="preserve"> </v>
      </c>
      <c r="BE167" s="161" t="str">
        <f t="shared" si="222"/>
        <v xml:space="preserve"> </v>
      </c>
      <c r="BF167" s="129"/>
      <c r="BG167" s="123" t="s">
        <v>120</v>
      </c>
      <c r="BH167" s="124" t="s">
        <v>120</v>
      </c>
      <c r="BI167" s="124" t="s">
        <v>120</v>
      </c>
      <c r="BJ167" s="124" t="s">
        <v>120</v>
      </c>
      <c r="BK167" s="124" t="s">
        <v>120</v>
      </c>
      <c r="BL167" s="124" t="s">
        <v>120</v>
      </c>
      <c r="BM167" s="124" t="s">
        <v>120</v>
      </c>
      <c r="BN167" s="124" t="s">
        <v>120</v>
      </c>
      <c r="BO167" s="124" t="s">
        <v>120</v>
      </c>
      <c r="BP167" s="124" t="s">
        <v>120</v>
      </c>
      <c r="BQ167" s="125"/>
      <c r="BR167" s="124" t="s">
        <v>122</v>
      </c>
      <c r="BS167" s="124" t="s">
        <v>122</v>
      </c>
      <c r="BT167" s="124" t="s">
        <v>122</v>
      </c>
      <c r="BU167" s="124" t="s">
        <v>122</v>
      </c>
      <c r="BV167" s="124" t="s">
        <v>122</v>
      </c>
      <c r="BW167" s="124" t="s">
        <v>122</v>
      </c>
      <c r="BX167" s="124" t="s">
        <v>122</v>
      </c>
      <c r="BY167" s="124" t="s">
        <v>122</v>
      </c>
      <c r="BZ167" s="124" t="s">
        <v>122</v>
      </c>
      <c r="CA167" s="124" t="s">
        <v>122</v>
      </c>
      <c r="CC167" s="124" t="s">
        <v>121</v>
      </c>
      <c r="CD167" s="124" t="s">
        <v>121</v>
      </c>
      <c r="CE167" s="124" t="s">
        <v>121</v>
      </c>
      <c r="CF167" s="124" t="s">
        <v>121</v>
      </c>
      <c r="CG167" s="124" t="s">
        <v>121</v>
      </c>
      <c r="CH167" s="124" t="s">
        <v>121</v>
      </c>
      <c r="CI167" s="124" t="s">
        <v>121</v>
      </c>
      <c r="CJ167" s="124" t="s">
        <v>121</v>
      </c>
      <c r="CK167" s="124" t="s">
        <v>121</v>
      </c>
      <c r="CL167" s="124" t="s">
        <v>121</v>
      </c>
      <c r="CN167" s="126" t="str">
        <f>IF(COUNTIF(Emargement!$M$8:$M$207,CY167),CY167," ")</f>
        <v xml:space="preserve"> </v>
      </c>
      <c r="CO167" s="126" t="str">
        <f>IF(COUNTIF(Emargement!$M$8:$M$207,CZ167),CZ167," ")</f>
        <v xml:space="preserve"> </v>
      </c>
      <c r="CP167" s="126" t="str">
        <f>IF(COUNTIF(Emargement!$M$8:$M$207,DA167),DA167," ")</f>
        <v xml:space="preserve"> </v>
      </c>
      <c r="CQ167" s="126" t="str">
        <f>IF(COUNTIF(Emargement!$M$8:$M$207,DB167),DB167," ")</f>
        <v xml:space="preserve"> </v>
      </c>
      <c r="CR167" s="126" t="str">
        <f>IF(COUNTIF(Emargement!$M$8:$M$207,DC167),DC167," ")</f>
        <v xml:space="preserve"> </v>
      </c>
      <c r="CS167" s="126" t="str">
        <f>IF(COUNTIF(Emargement!$M$8:$M$207,DD167),DD167," ")</f>
        <v xml:space="preserve"> </v>
      </c>
      <c r="CT167" s="126" t="str">
        <f>IF(COUNTIF(Emargement!$M$8:$M$207,DE167),DE167," ")</f>
        <v xml:space="preserve"> </v>
      </c>
      <c r="CU167" s="126" t="str">
        <f>IF(COUNTIF(Emargement!$M$8:$M$207,DF167),DF167," ")</f>
        <v xml:space="preserve"> </v>
      </c>
      <c r="CV167" s="126" t="str">
        <f>IF(COUNTIF(Emargement!$M$8:$M$207,DG167),DG167," ")</f>
        <v xml:space="preserve"> </v>
      </c>
      <c r="CW167" s="126" t="str">
        <f>IF(COUNTIF(Emargement!$M$8:$M$207,DH167),DH167," ")</f>
        <v xml:space="preserve"> </v>
      </c>
      <c r="CY167" s="3">
        <v>101</v>
      </c>
      <c r="CZ167" s="3">
        <v>102</v>
      </c>
      <c r="DA167" s="3">
        <v>103</v>
      </c>
      <c r="DB167" s="3">
        <v>104</v>
      </c>
      <c r="DC167" s="3">
        <v>105</v>
      </c>
      <c r="DD167" s="3">
        <v>106</v>
      </c>
      <c r="DE167" s="3">
        <v>107</v>
      </c>
      <c r="DF167" s="3">
        <v>108</v>
      </c>
      <c r="DG167" s="3">
        <v>109</v>
      </c>
      <c r="DH167" s="3">
        <v>110</v>
      </c>
      <c r="DJ167" s="226" t="s">
        <v>121</v>
      </c>
      <c r="DK167" s="137" t="s">
        <v>132</v>
      </c>
      <c r="DM167" s="145"/>
      <c r="DN167" s="146"/>
      <c r="DO167" s="145"/>
      <c r="DP167" s="146"/>
      <c r="DQ167" s="145"/>
      <c r="DR167" s="58"/>
      <c r="DS167" s="58"/>
      <c r="DT167" s="145"/>
      <c r="DU167" s="3">
        <v>2</v>
      </c>
      <c r="DX167" s="79"/>
      <c r="DY167" s="82"/>
      <c r="DZ167" s="80"/>
      <c r="EA167" s="82"/>
      <c r="EB167" s="81"/>
      <c r="EC167" s="81"/>
      <c r="ED167" s="83"/>
      <c r="EE167" s="80"/>
      <c r="EG167" s="84"/>
      <c r="EH167" s="3">
        <v>3</v>
      </c>
      <c r="EJ167" s="3" t="e">
        <f t="shared" si="182"/>
        <v>#N/A</v>
      </c>
      <c r="EK167" s="3">
        <f t="shared" si="196"/>
        <v>0</v>
      </c>
      <c r="EL167" s="84" t="str">
        <f t="shared" si="197"/>
        <v/>
      </c>
      <c r="EM167" s="89" t="e">
        <f t="shared" si="183"/>
        <v>#N/A</v>
      </c>
      <c r="EN167" s="3">
        <f t="shared" si="198"/>
        <v>0</v>
      </c>
      <c r="EO167" s="84" t="str">
        <f t="shared" si="199"/>
        <v/>
      </c>
      <c r="EP167" s="89" t="e">
        <f t="shared" si="184"/>
        <v>#N/A</v>
      </c>
      <c r="EQ167" s="3">
        <f t="shared" si="200"/>
        <v>0</v>
      </c>
      <c r="ER167" s="84" t="str">
        <f t="shared" si="201"/>
        <v/>
      </c>
    </row>
    <row r="168" spans="1:148" ht="15.75" x14ac:dyDescent="0.25">
      <c r="A168" s="1">
        <f t="shared" si="185"/>
        <v>161</v>
      </c>
      <c r="B168" s="1">
        <v>161</v>
      </c>
      <c r="C168" s="31">
        <v>161</v>
      </c>
      <c r="D168" s="151"/>
      <c r="E168" s="152">
        <f t="shared" si="202"/>
        <v>1</v>
      </c>
      <c r="F168" s="153">
        <f t="shared" si="203"/>
        <v>57</v>
      </c>
      <c r="G168" s="154">
        <f t="shared" si="204"/>
        <v>5</v>
      </c>
      <c r="I168" s="3">
        <f t="shared" si="186"/>
        <v>0</v>
      </c>
      <c r="J168" s="3">
        <f t="shared" si="187"/>
        <v>0</v>
      </c>
      <c r="K168" s="3">
        <f t="shared" ref="K168:K196" si="225">COUNTIF(Ndoss,I168)</f>
        <v>0</v>
      </c>
      <c r="N168" s="144" t="str">
        <f t="shared" si="205"/>
        <v/>
      </c>
      <c r="O168" s="143"/>
      <c r="P168" s="98" t="str">
        <f t="shared" si="206"/>
        <v/>
      </c>
      <c r="Q168" s="3">
        <f t="shared" ref="Q168:Q196" si="226">E168*3600+F168*60+G168</f>
        <v>7025</v>
      </c>
      <c r="R168" s="3">
        <f t="shared" si="207"/>
        <v>7025</v>
      </c>
      <c r="S168" s="96" t="str">
        <f t="shared" ref="S168:S199" si="227">EL168</f>
        <v/>
      </c>
      <c r="T168" s="97" t="str">
        <f t="shared" ref="T168:T199" si="228">EO168</f>
        <v/>
      </c>
      <c r="U168" s="98" t="str">
        <f t="shared" ref="U168:U199" si="229">ER168</f>
        <v/>
      </c>
      <c r="W168" s="89" t="str">
        <f t="shared" si="208"/>
        <v xml:space="preserve"> </v>
      </c>
      <c r="X168" s="3" t="str">
        <f t="shared" si="209"/>
        <v xml:space="preserve"> </v>
      </c>
      <c r="Y168" s="3" t="str">
        <f t="shared" si="210"/>
        <v xml:space="preserve"> </v>
      </c>
      <c r="Z168" s="3" t="str">
        <f t="shared" si="211"/>
        <v xml:space="preserve"> </v>
      </c>
      <c r="AA168" s="3" t="str">
        <f t="shared" si="212"/>
        <v>m.t</v>
      </c>
      <c r="AB168" s="3" t="str">
        <f t="shared" si="213"/>
        <v xml:space="preserve"> </v>
      </c>
      <c r="AC168" s="90" t="str">
        <f t="shared" si="214"/>
        <v xml:space="preserve"> </v>
      </c>
      <c r="AM168" s="89" t="str">
        <f t="shared" si="188"/>
        <v/>
      </c>
      <c r="AN168" s="89" t="str">
        <f t="shared" si="189"/>
        <v/>
      </c>
      <c r="AO168" s="3" t="str">
        <f t="shared" si="190"/>
        <v/>
      </c>
      <c r="AP168" s="3" t="str">
        <f t="shared" si="191"/>
        <v/>
      </c>
      <c r="AQ168" s="1" t="str">
        <f t="shared" si="192"/>
        <v/>
      </c>
      <c r="AR168" s="1" t="str">
        <f t="shared" si="193"/>
        <v/>
      </c>
      <c r="AS168" s="7" t="str">
        <f t="shared" si="194"/>
        <v/>
      </c>
      <c r="AT168" s="91">
        <f t="shared" si="195"/>
        <v>37.409252669039148</v>
      </c>
      <c r="AV168" s="160" t="str">
        <f t="shared" si="223"/>
        <v xml:space="preserve"> </v>
      </c>
      <c r="AW168" s="138" t="str">
        <f t="shared" si="215"/>
        <v xml:space="preserve"> </v>
      </c>
      <c r="AX168" s="138" t="str">
        <f t="shared" si="216"/>
        <v xml:space="preserve"> </v>
      </c>
      <c r="AY168" s="138" t="str">
        <f t="shared" si="217"/>
        <v xml:space="preserve"> </v>
      </c>
      <c r="AZ168" s="138" t="str">
        <f t="shared" si="218"/>
        <v xml:space="preserve"> </v>
      </c>
      <c r="BA168" s="138" t="str">
        <f t="shared" si="219"/>
        <v xml:space="preserve"> </v>
      </c>
      <c r="BB168" s="138" t="str">
        <f t="shared" si="220"/>
        <v xml:space="preserve"> </v>
      </c>
      <c r="BC168" s="138" t="str">
        <f t="shared" si="221"/>
        <v xml:space="preserve"> </v>
      </c>
      <c r="BD168" s="138" t="str">
        <f t="shared" si="224"/>
        <v xml:space="preserve"> </v>
      </c>
      <c r="BE168" s="161" t="str">
        <f t="shared" si="222"/>
        <v xml:space="preserve"> </v>
      </c>
      <c r="BF168" s="129"/>
      <c r="BG168" s="123" t="s">
        <v>120</v>
      </c>
      <c r="BH168" s="124" t="s">
        <v>120</v>
      </c>
      <c r="BI168" s="124" t="s">
        <v>120</v>
      </c>
      <c r="BJ168" s="124" t="s">
        <v>120</v>
      </c>
      <c r="BK168" s="124" t="s">
        <v>120</v>
      </c>
      <c r="BL168" s="124" t="s">
        <v>120</v>
      </c>
      <c r="BM168" s="124" t="s">
        <v>120</v>
      </c>
      <c r="BN168" s="124" t="s">
        <v>120</v>
      </c>
      <c r="BO168" s="124" t="s">
        <v>120</v>
      </c>
      <c r="BP168" s="124" t="s">
        <v>120</v>
      </c>
      <c r="BQ168" s="125"/>
      <c r="BR168" s="124" t="s">
        <v>122</v>
      </c>
      <c r="BS168" s="124" t="s">
        <v>122</v>
      </c>
      <c r="BT168" s="124" t="s">
        <v>122</v>
      </c>
      <c r="BU168" s="124" t="s">
        <v>122</v>
      </c>
      <c r="BV168" s="124" t="s">
        <v>122</v>
      </c>
      <c r="BW168" s="124" t="s">
        <v>122</v>
      </c>
      <c r="BX168" s="124" t="s">
        <v>122</v>
      </c>
      <c r="BY168" s="124" t="s">
        <v>122</v>
      </c>
      <c r="BZ168" s="124" t="s">
        <v>122</v>
      </c>
      <c r="CA168" s="124" t="s">
        <v>122</v>
      </c>
      <c r="CC168" s="124" t="s">
        <v>121</v>
      </c>
      <c r="CD168" s="124" t="s">
        <v>121</v>
      </c>
      <c r="CE168" s="124" t="s">
        <v>121</v>
      </c>
      <c r="CF168" s="124" t="s">
        <v>121</v>
      </c>
      <c r="CG168" s="124" t="s">
        <v>121</v>
      </c>
      <c r="CH168" s="124" t="s">
        <v>121</v>
      </c>
      <c r="CI168" s="124" t="s">
        <v>121</v>
      </c>
      <c r="CJ168" s="124" t="s">
        <v>121</v>
      </c>
      <c r="CK168" s="124" t="s">
        <v>121</v>
      </c>
      <c r="CL168" s="124" t="s">
        <v>121</v>
      </c>
      <c r="CN168" s="126" t="str">
        <f>IF(COUNTIF(Emargement!$M$8:$M$207,CY168),CY168," ")</f>
        <v xml:space="preserve"> </v>
      </c>
      <c r="CO168" s="126" t="str">
        <f>IF(COUNTIF(Emargement!$M$8:$M$207,CZ168),CZ168," ")</f>
        <v xml:space="preserve"> </v>
      </c>
      <c r="CP168" s="126" t="str">
        <f>IF(COUNTIF(Emargement!$M$8:$M$207,DA168),DA168," ")</f>
        <v xml:space="preserve"> </v>
      </c>
      <c r="CQ168" s="126" t="str">
        <f>IF(COUNTIF(Emargement!$M$8:$M$207,DB168),DB168," ")</f>
        <v xml:space="preserve"> </v>
      </c>
      <c r="CR168" s="126" t="str">
        <f>IF(COUNTIF(Emargement!$M$8:$M$207,DC168),DC168," ")</f>
        <v xml:space="preserve"> </v>
      </c>
      <c r="CS168" s="126" t="str">
        <f>IF(COUNTIF(Emargement!$M$8:$M$207,DD168),DD168," ")</f>
        <v xml:space="preserve"> </v>
      </c>
      <c r="CT168" s="126" t="str">
        <f>IF(COUNTIF(Emargement!$M$8:$M$207,DE168),DE168," ")</f>
        <v xml:space="preserve"> </v>
      </c>
      <c r="CU168" s="126" t="str">
        <f>IF(COUNTIF(Emargement!$M$8:$M$207,DF168),DF168," ")</f>
        <v xml:space="preserve"> </v>
      </c>
      <c r="CV168" s="126" t="str">
        <f>IF(COUNTIF(Emargement!$M$8:$M$207,DG168),DG168," ")</f>
        <v xml:space="preserve"> </v>
      </c>
      <c r="CW168" s="126" t="str">
        <f>IF(COUNTIF(Emargement!$M$8:$M$207,DH168),DH168," ")</f>
        <v xml:space="preserve"> </v>
      </c>
      <c r="CY168" s="3">
        <v>111</v>
      </c>
      <c r="CZ168" s="3">
        <v>112</v>
      </c>
      <c r="DA168" s="3">
        <v>113</v>
      </c>
      <c r="DB168" s="3">
        <v>114</v>
      </c>
      <c r="DC168" s="3">
        <v>115</v>
      </c>
      <c r="DD168" s="3">
        <v>116</v>
      </c>
      <c r="DE168" s="3">
        <v>117</v>
      </c>
      <c r="DF168" s="3">
        <v>118</v>
      </c>
      <c r="DG168" s="3">
        <v>119</v>
      </c>
      <c r="DH168" s="3">
        <v>120</v>
      </c>
      <c r="DJ168" s="227"/>
      <c r="DK168" s="137" t="s">
        <v>134</v>
      </c>
      <c r="DM168" s="145"/>
      <c r="DN168" s="146"/>
      <c r="DO168" s="145"/>
      <c r="DP168" s="146"/>
      <c r="DQ168" s="145"/>
      <c r="DR168" s="58"/>
      <c r="DS168" s="58"/>
      <c r="DT168" s="145"/>
      <c r="DU168" s="3">
        <v>2</v>
      </c>
      <c r="DX168" s="79"/>
      <c r="DY168" s="82"/>
      <c r="DZ168" s="80"/>
      <c r="EA168" s="82"/>
      <c r="EB168" s="81"/>
      <c r="EC168" s="81"/>
      <c r="ED168" s="83"/>
      <c r="EE168" s="80"/>
      <c r="EG168" s="84"/>
      <c r="EH168" s="3">
        <v>3</v>
      </c>
      <c r="EJ168" s="3" t="e">
        <f t="shared" ref="EJ168:EJ199" si="230">VLOOKUP(D168,Tour1,2,FALSE)</f>
        <v>#N/A</v>
      </c>
      <c r="EK168" s="3">
        <f t="shared" si="196"/>
        <v>0</v>
      </c>
      <c r="EL168" s="84" t="str">
        <f t="shared" si="197"/>
        <v/>
      </c>
      <c r="EM168" s="89" t="e">
        <f t="shared" ref="EM168:EM199" si="231">VLOOKUP(D168,Tour2,2,FALSE)</f>
        <v>#N/A</v>
      </c>
      <c r="EN168" s="3">
        <f t="shared" si="198"/>
        <v>0</v>
      </c>
      <c r="EO168" s="84" t="str">
        <f t="shared" si="199"/>
        <v/>
      </c>
      <c r="EP168" s="89" t="e">
        <f t="shared" ref="EP168:EP199" si="232">VLOOKUP(D168,Aban,2,FALSE)</f>
        <v>#N/A</v>
      </c>
      <c r="EQ168" s="3">
        <f t="shared" si="200"/>
        <v>0</v>
      </c>
      <c r="ER168" s="84" t="str">
        <f t="shared" si="201"/>
        <v/>
      </c>
    </row>
    <row r="169" spans="1:148" ht="15.75" x14ac:dyDescent="0.25">
      <c r="A169" s="1">
        <f t="shared" si="185"/>
        <v>162</v>
      </c>
      <c r="B169" s="1">
        <v>162</v>
      </c>
      <c r="C169" s="31">
        <v>162</v>
      </c>
      <c r="D169" s="151"/>
      <c r="E169" s="152">
        <f t="shared" si="202"/>
        <v>1</v>
      </c>
      <c r="F169" s="153">
        <f t="shared" si="203"/>
        <v>57</v>
      </c>
      <c r="G169" s="154">
        <f t="shared" si="204"/>
        <v>5</v>
      </c>
      <c r="I169" s="3">
        <f t="shared" si="186"/>
        <v>0</v>
      </c>
      <c r="J169" s="3">
        <f t="shared" si="187"/>
        <v>0</v>
      </c>
      <c r="K169" s="3">
        <f t="shared" si="225"/>
        <v>0</v>
      </c>
      <c r="N169" s="144" t="str">
        <f t="shared" si="205"/>
        <v/>
      </c>
      <c r="O169" s="143"/>
      <c r="P169" s="98" t="str">
        <f t="shared" si="206"/>
        <v/>
      </c>
      <c r="Q169" s="3">
        <f t="shared" si="226"/>
        <v>7025</v>
      </c>
      <c r="R169" s="3">
        <f t="shared" si="207"/>
        <v>7025</v>
      </c>
      <c r="S169" s="96" t="str">
        <f t="shared" si="227"/>
        <v/>
      </c>
      <c r="T169" s="97" t="str">
        <f t="shared" si="228"/>
        <v/>
      </c>
      <c r="U169" s="98" t="str">
        <f t="shared" si="229"/>
        <v/>
      </c>
      <c r="W169" s="89" t="str">
        <f t="shared" si="208"/>
        <v xml:space="preserve"> </v>
      </c>
      <c r="X169" s="3" t="str">
        <f t="shared" si="209"/>
        <v xml:space="preserve"> </v>
      </c>
      <c r="Y169" s="3" t="str">
        <f t="shared" si="210"/>
        <v xml:space="preserve"> </v>
      </c>
      <c r="Z169" s="3" t="str">
        <f t="shared" si="211"/>
        <v xml:space="preserve"> </v>
      </c>
      <c r="AA169" s="3" t="str">
        <f t="shared" si="212"/>
        <v>m.t</v>
      </c>
      <c r="AB169" s="3" t="str">
        <f t="shared" si="213"/>
        <v xml:space="preserve"> </v>
      </c>
      <c r="AC169" s="90" t="str">
        <f t="shared" si="214"/>
        <v xml:space="preserve"> </v>
      </c>
      <c r="AM169" s="89" t="str">
        <f t="shared" si="188"/>
        <v/>
      </c>
      <c r="AN169" s="89" t="str">
        <f t="shared" si="189"/>
        <v/>
      </c>
      <c r="AO169" s="3" t="str">
        <f t="shared" si="190"/>
        <v/>
      </c>
      <c r="AP169" s="3" t="str">
        <f t="shared" si="191"/>
        <v/>
      </c>
      <c r="AQ169" s="1" t="str">
        <f t="shared" si="192"/>
        <v/>
      </c>
      <c r="AR169" s="1" t="str">
        <f t="shared" si="193"/>
        <v/>
      </c>
      <c r="AS169" s="7" t="str">
        <f t="shared" si="194"/>
        <v/>
      </c>
      <c r="AT169" s="91">
        <f t="shared" si="195"/>
        <v>37.409252669039148</v>
      </c>
      <c r="AV169" s="160" t="str">
        <f t="shared" si="223"/>
        <v xml:space="preserve"> </v>
      </c>
      <c r="AW169" s="138" t="str">
        <f t="shared" si="215"/>
        <v xml:space="preserve"> </v>
      </c>
      <c r="AX169" s="138" t="str">
        <f t="shared" si="216"/>
        <v xml:space="preserve"> </v>
      </c>
      <c r="AY169" s="138" t="str">
        <f t="shared" si="217"/>
        <v xml:space="preserve"> </v>
      </c>
      <c r="AZ169" s="138" t="str">
        <f t="shared" si="218"/>
        <v xml:space="preserve"> </v>
      </c>
      <c r="BA169" s="138" t="str">
        <f t="shared" si="219"/>
        <v xml:space="preserve"> </v>
      </c>
      <c r="BB169" s="138" t="str">
        <f t="shared" si="220"/>
        <v xml:space="preserve"> </v>
      </c>
      <c r="BC169" s="138" t="str">
        <f t="shared" si="221"/>
        <v xml:space="preserve"> </v>
      </c>
      <c r="BD169" s="138" t="str">
        <f t="shared" si="224"/>
        <v xml:space="preserve"> </v>
      </c>
      <c r="BE169" s="161" t="str">
        <f t="shared" si="222"/>
        <v xml:space="preserve"> </v>
      </c>
      <c r="BF169" s="129"/>
      <c r="BG169" s="123" t="s">
        <v>120</v>
      </c>
      <c r="BH169" s="124" t="s">
        <v>120</v>
      </c>
      <c r="BI169" s="124" t="s">
        <v>120</v>
      </c>
      <c r="BJ169" s="124" t="s">
        <v>120</v>
      </c>
      <c r="BK169" s="124" t="s">
        <v>120</v>
      </c>
      <c r="BL169" s="124" t="s">
        <v>120</v>
      </c>
      <c r="BM169" s="124" t="s">
        <v>120</v>
      </c>
      <c r="BN169" s="124" t="s">
        <v>120</v>
      </c>
      <c r="BO169" s="124" t="s">
        <v>120</v>
      </c>
      <c r="BP169" s="124" t="s">
        <v>120</v>
      </c>
      <c r="BQ169" s="125"/>
      <c r="BR169" s="124" t="s">
        <v>122</v>
      </c>
      <c r="BS169" s="124" t="s">
        <v>122</v>
      </c>
      <c r="BT169" s="124" t="s">
        <v>122</v>
      </c>
      <c r="BU169" s="124" t="s">
        <v>122</v>
      </c>
      <c r="BV169" s="124" t="s">
        <v>122</v>
      </c>
      <c r="BW169" s="124" t="s">
        <v>122</v>
      </c>
      <c r="BX169" s="124" t="s">
        <v>122</v>
      </c>
      <c r="BY169" s="124" t="s">
        <v>122</v>
      </c>
      <c r="BZ169" s="124" t="s">
        <v>122</v>
      </c>
      <c r="CA169" s="124" t="s">
        <v>122</v>
      </c>
      <c r="CC169" s="124" t="s">
        <v>121</v>
      </c>
      <c r="CD169" s="124" t="s">
        <v>121</v>
      </c>
      <c r="CE169" s="124" t="s">
        <v>121</v>
      </c>
      <c r="CF169" s="124" t="s">
        <v>121</v>
      </c>
      <c r="CG169" s="124" t="s">
        <v>121</v>
      </c>
      <c r="CH169" s="124" t="s">
        <v>121</v>
      </c>
      <c r="CI169" s="124" t="s">
        <v>121</v>
      </c>
      <c r="CJ169" s="124" t="s">
        <v>121</v>
      </c>
      <c r="CK169" s="124" t="s">
        <v>121</v>
      </c>
      <c r="CL169" s="124" t="s">
        <v>121</v>
      </c>
      <c r="CN169" s="126" t="str">
        <f>IF(COUNTIF(Emargement!$M$8:$M$207,CY169),CY169," ")</f>
        <v xml:space="preserve"> </v>
      </c>
      <c r="CO169" s="126" t="str">
        <f>IF(COUNTIF(Emargement!$M$8:$M$207,CZ169),CZ169," ")</f>
        <v xml:space="preserve"> </v>
      </c>
      <c r="CP169" s="126" t="str">
        <f>IF(COUNTIF(Emargement!$M$8:$M$207,DA169),DA169," ")</f>
        <v xml:space="preserve"> </v>
      </c>
      <c r="CQ169" s="126" t="str">
        <f>IF(COUNTIF(Emargement!$M$8:$M$207,DB169),DB169," ")</f>
        <v xml:space="preserve"> </v>
      </c>
      <c r="CR169" s="126" t="str">
        <f>IF(COUNTIF(Emargement!$M$8:$M$207,DC169),DC169," ")</f>
        <v xml:space="preserve"> </v>
      </c>
      <c r="CS169" s="126" t="str">
        <f>IF(COUNTIF(Emargement!$M$8:$M$207,DD169),DD169," ")</f>
        <v xml:space="preserve"> </v>
      </c>
      <c r="CT169" s="126" t="str">
        <f>IF(COUNTIF(Emargement!$M$8:$M$207,DE169),DE169," ")</f>
        <v xml:space="preserve"> </v>
      </c>
      <c r="CU169" s="126" t="str">
        <f>IF(COUNTIF(Emargement!$M$8:$M$207,DF169),DF169," ")</f>
        <v xml:space="preserve"> </v>
      </c>
      <c r="CV169" s="126" t="str">
        <f>IF(COUNTIF(Emargement!$M$8:$M$207,DG169),DG169," ")</f>
        <v xml:space="preserve"> </v>
      </c>
      <c r="CW169" s="126" t="str">
        <f>IF(COUNTIF(Emargement!$M$8:$M$207,DH169),DH169," ")</f>
        <v xml:space="preserve"> </v>
      </c>
      <c r="CY169" s="3">
        <v>121</v>
      </c>
      <c r="CZ169" s="3">
        <v>122</v>
      </c>
      <c r="DA169" s="3">
        <v>123</v>
      </c>
      <c r="DB169" s="3">
        <v>124</v>
      </c>
      <c r="DC169" s="3">
        <v>125</v>
      </c>
      <c r="DD169" s="3">
        <v>126</v>
      </c>
      <c r="DE169" s="3">
        <v>127</v>
      </c>
      <c r="DF169" s="3">
        <v>128</v>
      </c>
      <c r="DG169" s="3">
        <v>129</v>
      </c>
      <c r="DH169" s="3">
        <v>130</v>
      </c>
      <c r="DK169" s="137"/>
      <c r="DM169" s="145"/>
      <c r="DN169" s="146"/>
      <c r="DO169" s="145"/>
      <c r="DP169" s="146"/>
      <c r="DQ169" s="145"/>
      <c r="DR169" s="58"/>
      <c r="DS169" s="58"/>
      <c r="DT169" s="145"/>
      <c r="DU169" s="3">
        <v>2</v>
      </c>
      <c r="DX169" s="79"/>
      <c r="DY169" s="82"/>
      <c r="DZ169" s="80"/>
      <c r="EA169" s="82"/>
      <c r="EB169" s="81"/>
      <c r="EC169" s="81"/>
      <c r="ED169" s="83"/>
      <c r="EE169" s="80"/>
      <c r="EG169" s="84"/>
      <c r="EH169" s="3">
        <v>3</v>
      </c>
      <c r="EJ169" s="3" t="e">
        <f t="shared" si="230"/>
        <v>#N/A</v>
      </c>
      <c r="EK169" s="3">
        <f t="shared" si="196"/>
        <v>0</v>
      </c>
      <c r="EL169" s="84" t="str">
        <f t="shared" si="197"/>
        <v/>
      </c>
      <c r="EM169" s="89" t="e">
        <f t="shared" si="231"/>
        <v>#N/A</v>
      </c>
      <c r="EN169" s="3">
        <f t="shared" si="198"/>
        <v>0</v>
      </c>
      <c r="EO169" s="84" t="str">
        <f t="shared" si="199"/>
        <v/>
      </c>
      <c r="EP169" s="89" t="e">
        <f t="shared" si="232"/>
        <v>#N/A</v>
      </c>
      <c r="EQ169" s="3">
        <f t="shared" si="200"/>
        <v>0</v>
      </c>
      <c r="ER169" s="84" t="str">
        <f t="shared" si="201"/>
        <v/>
      </c>
    </row>
    <row r="170" spans="1:148" ht="15.75" x14ac:dyDescent="0.25">
      <c r="A170" s="1">
        <f t="shared" si="185"/>
        <v>163</v>
      </c>
      <c r="B170" s="1">
        <v>163</v>
      </c>
      <c r="C170" s="31">
        <v>163</v>
      </c>
      <c r="D170" s="151"/>
      <c r="E170" s="152">
        <f t="shared" si="202"/>
        <v>1</v>
      </c>
      <c r="F170" s="153">
        <f t="shared" si="203"/>
        <v>57</v>
      </c>
      <c r="G170" s="154">
        <f t="shared" si="204"/>
        <v>5</v>
      </c>
      <c r="I170" s="3">
        <f t="shared" si="186"/>
        <v>0</v>
      </c>
      <c r="J170" s="3">
        <f t="shared" si="187"/>
        <v>0</v>
      </c>
      <c r="K170" s="3">
        <f t="shared" si="225"/>
        <v>0</v>
      </c>
      <c r="N170" s="144" t="str">
        <f t="shared" si="205"/>
        <v/>
      </c>
      <c r="O170" s="143"/>
      <c r="P170" s="98" t="str">
        <f t="shared" si="206"/>
        <v/>
      </c>
      <c r="Q170" s="3">
        <f t="shared" si="226"/>
        <v>7025</v>
      </c>
      <c r="R170" s="3">
        <f t="shared" si="207"/>
        <v>7025</v>
      </c>
      <c r="S170" s="96" t="str">
        <f t="shared" si="227"/>
        <v/>
      </c>
      <c r="T170" s="97" t="str">
        <f t="shared" si="228"/>
        <v/>
      </c>
      <c r="U170" s="98" t="str">
        <f t="shared" si="229"/>
        <v/>
      </c>
      <c r="W170" s="89" t="str">
        <f t="shared" si="208"/>
        <v xml:space="preserve"> </v>
      </c>
      <c r="X170" s="3" t="str">
        <f t="shared" si="209"/>
        <v xml:space="preserve"> </v>
      </c>
      <c r="Y170" s="3" t="str">
        <f t="shared" si="210"/>
        <v xml:space="preserve"> </v>
      </c>
      <c r="Z170" s="3" t="str">
        <f t="shared" si="211"/>
        <v xml:space="preserve"> </v>
      </c>
      <c r="AA170" s="3" t="str">
        <f t="shared" si="212"/>
        <v>m.t</v>
      </c>
      <c r="AB170" s="3" t="str">
        <f t="shared" si="213"/>
        <v xml:space="preserve"> </v>
      </c>
      <c r="AC170" s="90" t="str">
        <f t="shared" si="214"/>
        <v xml:space="preserve"> </v>
      </c>
      <c r="AM170" s="89" t="str">
        <f t="shared" si="188"/>
        <v/>
      </c>
      <c r="AN170" s="89" t="str">
        <f t="shared" si="189"/>
        <v/>
      </c>
      <c r="AO170" s="3" t="str">
        <f t="shared" si="190"/>
        <v/>
      </c>
      <c r="AP170" s="3" t="str">
        <f t="shared" si="191"/>
        <v/>
      </c>
      <c r="AQ170" s="1" t="str">
        <f t="shared" si="192"/>
        <v/>
      </c>
      <c r="AR170" s="1" t="str">
        <f t="shared" si="193"/>
        <v/>
      </c>
      <c r="AS170" s="7" t="str">
        <f t="shared" si="194"/>
        <v/>
      </c>
      <c r="AT170" s="91">
        <f t="shared" si="195"/>
        <v>37.409252669039148</v>
      </c>
      <c r="AV170" s="160" t="str">
        <f t="shared" si="223"/>
        <v xml:space="preserve"> </v>
      </c>
      <c r="AW170" s="138" t="str">
        <f t="shared" si="215"/>
        <v xml:space="preserve"> </v>
      </c>
      <c r="AX170" s="138" t="str">
        <f t="shared" si="216"/>
        <v xml:space="preserve"> </v>
      </c>
      <c r="AY170" s="138" t="str">
        <f t="shared" si="217"/>
        <v xml:space="preserve"> </v>
      </c>
      <c r="AZ170" s="138" t="str">
        <f t="shared" si="218"/>
        <v xml:space="preserve"> </v>
      </c>
      <c r="BA170" s="138" t="str">
        <f t="shared" si="219"/>
        <v xml:space="preserve"> </v>
      </c>
      <c r="BB170" s="138" t="str">
        <f t="shared" si="220"/>
        <v xml:space="preserve"> </v>
      </c>
      <c r="BC170" s="138" t="str">
        <f t="shared" si="221"/>
        <v xml:space="preserve"> </v>
      </c>
      <c r="BD170" s="138" t="str">
        <f t="shared" si="224"/>
        <v xml:space="preserve"> </v>
      </c>
      <c r="BE170" s="161" t="str">
        <f t="shared" si="222"/>
        <v xml:space="preserve"> </v>
      </c>
      <c r="BF170" s="129"/>
      <c r="BG170" s="123" t="s">
        <v>120</v>
      </c>
      <c r="BH170" s="124" t="s">
        <v>120</v>
      </c>
      <c r="BI170" s="124" t="s">
        <v>120</v>
      </c>
      <c r="BJ170" s="124" t="s">
        <v>120</v>
      </c>
      <c r="BK170" s="124" t="s">
        <v>120</v>
      </c>
      <c r="BL170" s="124" t="s">
        <v>120</v>
      </c>
      <c r="BM170" s="124" t="s">
        <v>120</v>
      </c>
      <c r="BN170" s="124" t="s">
        <v>120</v>
      </c>
      <c r="BO170" s="124" t="s">
        <v>120</v>
      </c>
      <c r="BP170" s="124" t="s">
        <v>120</v>
      </c>
      <c r="BQ170" s="125"/>
      <c r="BR170" s="124" t="s">
        <v>122</v>
      </c>
      <c r="BS170" s="124" t="s">
        <v>122</v>
      </c>
      <c r="BT170" s="124" t="s">
        <v>122</v>
      </c>
      <c r="BU170" s="124" t="s">
        <v>122</v>
      </c>
      <c r="BV170" s="124" t="s">
        <v>122</v>
      </c>
      <c r="BW170" s="124" t="s">
        <v>122</v>
      </c>
      <c r="BX170" s="124" t="s">
        <v>122</v>
      </c>
      <c r="BY170" s="124" t="s">
        <v>122</v>
      </c>
      <c r="BZ170" s="124" t="s">
        <v>122</v>
      </c>
      <c r="CA170" s="124" t="s">
        <v>122</v>
      </c>
      <c r="CC170" s="124" t="s">
        <v>121</v>
      </c>
      <c r="CD170" s="124" t="s">
        <v>121</v>
      </c>
      <c r="CE170" s="124" t="s">
        <v>121</v>
      </c>
      <c r="CF170" s="124" t="s">
        <v>121</v>
      </c>
      <c r="CG170" s="124" t="s">
        <v>121</v>
      </c>
      <c r="CH170" s="124" t="s">
        <v>121</v>
      </c>
      <c r="CI170" s="124" t="s">
        <v>121</v>
      </c>
      <c r="CJ170" s="124" t="s">
        <v>121</v>
      </c>
      <c r="CK170" s="124" t="s">
        <v>121</v>
      </c>
      <c r="CL170" s="124" t="s">
        <v>121</v>
      </c>
      <c r="CN170" s="126" t="str">
        <f>IF(COUNTIF(Emargement!$M$8:$M$207,CY170),CY170," ")</f>
        <v xml:space="preserve"> </v>
      </c>
      <c r="CO170" s="126" t="str">
        <f>IF(COUNTIF(Emargement!$M$8:$M$207,CZ170),CZ170," ")</f>
        <v xml:space="preserve"> </v>
      </c>
      <c r="CP170" s="126" t="str">
        <f>IF(COUNTIF(Emargement!$M$8:$M$207,DA170),DA170," ")</f>
        <v xml:space="preserve"> </v>
      </c>
      <c r="CQ170" s="126" t="str">
        <f>IF(COUNTIF(Emargement!$M$8:$M$207,DB170),DB170," ")</f>
        <v xml:space="preserve"> </v>
      </c>
      <c r="CR170" s="126" t="str">
        <f>IF(COUNTIF(Emargement!$M$8:$M$207,DC170),DC170," ")</f>
        <v xml:space="preserve"> </v>
      </c>
      <c r="CS170" s="126" t="str">
        <f>IF(COUNTIF(Emargement!$M$8:$M$207,DD170),DD170," ")</f>
        <v xml:space="preserve"> </v>
      </c>
      <c r="CT170" s="126" t="str">
        <f>IF(COUNTIF(Emargement!$M$8:$M$207,DE170),DE170," ")</f>
        <v xml:space="preserve"> </v>
      </c>
      <c r="CU170" s="126" t="str">
        <f>IF(COUNTIF(Emargement!$M$8:$M$207,DF170),DF170," ")</f>
        <v xml:space="preserve"> </v>
      </c>
      <c r="CV170" s="126" t="str">
        <f>IF(COUNTIF(Emargement!$M$8:$M$207,DG170),DG170," ")</f>
        <v xml:space="preserve"> </v>
      </c>
      <c r="CW170" s="126" t="str">
        <f>IF(COUNTIF(Emargement!$M$8:$M$207,DH170),DH170," ")</f>
        <v xml:space="preserve"> </v>
      </c>
      <c r="CY170" s="3">
        <v>131</v>
      </c>
      <c r="CZ170" s="3">
        <v>132</v>
      </c>
      <c r="DA170" s="3">
        <v>133</v>
      </c>
      <c r="DB170" s="3">
        <v>134</v>
      </c>
      <c r="DC170" s="3">
        <v>135</v>
      </c>
      <c r="DD170" s="3">
        <v>136</v>
      </c>
      <c r="DE170" s="3">
        <v>137</v>
      </c>
      <c r="DF170" s="3">
        <v>138</v>
      </c>
      <c r="DG170" s="3">
        <v>139</v>
      </c>
      <c r="DH170" s="3">
        <v>140</v>
      </c>
      <c r="DK170" s="137"/>
      <c r="DM170" s="145"/>
      <c r="DN170" s="146"/>
      <c r="DO170" s="145"/>
      <c r="DP170" s="146"/>
      <c r="DQ170" s="145"/>
      <c r="DR170" s="58"/>
      <c r="DS170" s="58"/>
      <c r="DT170" s="145"/>
      <c r="DU170" s="3">
        <v>2</v>
      </c>
      <c r="DX170" s="79"/>
      <c r="DY170" s="82"/>
      <c r="DZ170" s="80"/>
      <c r="EA170" s="82"/>
      <c r="EB170" s="81"/>
      <c r="EC170" s="81"/>
      <c r="ED170" s="83"/>
      <c r="EE170" s="80"/>
      <c r="EG170" s="84"/>
      <c r="EH170" s="3">
        <v>3</v>
      </c>
      <c r="EJ170" s="3" t="e">
        <f t="shared" si="230"/>
        <v>#N/A</v>
      </c>
      <c r="EK170" s="3">
        <f t="shared" si="196"/>
        <v>0</v>
      </c>
      <c r="EL170" s="84" t="str">
        <f t="shared" si="197"/>
        <v/>
      </c>
      <c r="EM170" s="89" t="e">
        <f t="shared" si="231"/>
        <v>#N/A</v>
      </c>
      <c r="EN170" s="3">
        <f t="shared" si="198"/>
        <v>0</v>
      </c>
      <c r="EO170" s="84" t="str">
        <f t="shared" si="199"/>
        <v/>
      </c>
      <c r="EP170" s="89" t="e">
        <f t="shared" si="232"/>
        <v>#N/A</v>
      </c>
      <c r="EQ170" s="3">
        <f t="shared" si="200"/>
        <v>0</v>
      </c>
      <c r="ER170" s="84" t="str">
        <f t="shared" si="201"/>
        <v/>
      </c>
    </row>
    <row r="171" spans="1:148" ht="15.75" x14ac:dyDescent="0.25">
      <c r="A171" s="1">
        <f t="shared" si="185"/>
        <v>164</v>
      </c>
      <c r="B171" s="1">
        <v>164</v>
      </c>
      <c r="C171" s="31">
        <v>164</v>
      </c>
      <c r="D171" s="151"/>
      <c r="E171" s="152">
        <f t="shared" si="202"/>
        <v>1</v>
      </c>
      <c r="F171" s="153">
        <f t="shared" si="203"/>
        <v>57</v>
      </c>
      <c r="G171" s="154">
        <f t="shared" si="204"/>
        <v>5</v>
      </c>
      <c r="I171" s="3">
        <f t="shared" si="186"/>
        <v>0</v>
      </c>
      <c r="J171" s="3">
        <f t="shared" si="187"/>
        <v>0</v>
      </c>
      <c r="K171" s="3">
        <f t="shared" si="225"/>
        <v>0</v>
      </c>
      <c r="N171" s="144" t="str">
        <f t="shared" si="205"/>
        <v/>
      </c>
      <c r="O171" s="143"/>
      <c r="P171" s="98" t="str">
        <f t="shared" si="206"/>
        <v/>
      </c>
      <c r="Q171" s="3">
        <f t="shared" si="226"/>
        <v>7025</v>
      </c>
      <c r="R171" s="3">
        <f t="shared" si="207"/>
        <v>7025</v>
      </c>
      <c r="S171" s="96" t="str">
        <f t="shared" si="227"/>
        <v/>
      </c>
      <c r="T171" s="97" t="str">
        <f t="shared" si="228"/>
        <v/>
      </c>
      <c r="U171" s="98" t="str">
        <f t="shared" si="229"/>
        <v/>
      </c>
      <c r="W171" s="89" t="str">
        <f t="shared" si="208"/>
        <v xml:space="preserve"> </v>
      </c>
      <c r="X171" s="3" t="str">
        <f t="shared" si="209"/>
        <v xml:space="preserve"> </v>
      </c>
      <c r="Y171" s="3" t="str">
        <f t="shared" si="210"/>
        <v xml:space="preserve"> </v>
      </c>
      <c r="Z171" s="3" t="str">
        <f t="shared" si="211"/>
        <v xml:space="preserve"> </v>
      </c>
      <c r="AA171" s="3" t="str">
        <f t="shared" si="212"/>
        <v>m.t</v>
      </c>
      <c r="AB171" s="3" t="str">
        <f t="shared" si="213"/>
        <v xml:space="preserve"> </v>
      </c>
      <c r="AC171" s="90" t="str">
        <f t="shared" si="214"/>
        <v xml:space="preserve"> </v>
      </c>
      <c r="AM171" s="89" t="str">
        <f t="shared" si="188"/>
        <v/>
      </c>
      <c r="AN171" s="89" t="str">
        <f t="shared" si="189"/>
        <v/>
      </c>
      <c r="AO171" s="3" t="str">
        <f t="shared" si="190"/>
        <v/>
      </c>
      <c r="AP171" s="3" t="str">
        <f t="shared" si="191"/>
        <v/>
      </c>
      <c r="AQ171" s="1" t="str">
        <f t="shared" si="192"/>
        <v/>
      </c>
      <c r="AR171" s="1" t="str">
        <f t="shared" si="193"/>
        <v/>
      </c>
      <c r="AS171" s="7" t="str">
        <f t="shared" si="194"/>
        <v/>
      </c>
      <c r="AT171" s="91">
        <f t="shared" si="195"/>
        <v>37.409252669039148</v>
      </c>
      <c r="AV171" s="160" t="str">
        <f t="shared" si="223"/>
        <v xml:space="preserve"> </v>
      </c>
      <c r="AW171" s="138" t="str">
        <f t="shared" si="215"/>
        <v xml:space="preserve"> </v>
      </c>
      <c r="AX171" s="138" t="str">
        <f t="shared" si="216"/>
        <v xml:space="preserve"> </v>
      </c>
      <c r="AY171" s="138" t="str">
        <f t="shared" si="217"/>
        <v xml:space="preserve"> </v>
      </c>
      <c r="AZ171" s="138" t="str">
        <f t="shared" si="218"/>
        <v xml:space="preserve"> </v>
      </c>
      <c r="BA171" s="138" t="str">
        <f t="shared" si="219"/>
        <v xml:space="preserve"> </v>
      </c>
      <c r="BB171" s="138" t="str">
        <f t="shared" si="220"/>
        <v xml:space="preserve"> </v>
      </c>
      <c r="BC171" s="138" t="str">
        <f t="shared" si="221"/>
        <v xml:space="preserve"> </v>
      </c>
      <c r="BD171" s="138" t="str">
        <f t="shared" si="224"/>
        <v xml:space="preserve"> </v>
      </c>
      <c r="BE171" s="161" t="str">
        <f t="shared" si="222"/>
        <v xml:space="preserve"> </v>
      </c>
      <c r="BF171" s="129"/>
      <c r="BG171" s="123" t="s">
        <v>120</v>
      </c>
      <c r="BH171" s="124" t="s">
        <v>120</v>
      </c>
      <c r="BI171" s="124" t="s">
        <v>120</v>
      </c>
      <c r="BJ171" s="124" t="s">
        <v>120</v>
      </c>
      <c r="BK171" s="124" t="s">
        <v>120</v>
      </c>
      <c r="BL171" s="124" t="s">
        <v>120</v>
      </c>
      <c r="BM171" s="124" t="s">
        <v>120</v>
      </c>
      <c r="BN171" s="124" t="s">
        <v>120</v>
      </c>
      <c r="BO171" s="124" t="s">
        <v>120</v>
      </c>
      <c r="BP171" s="124" t="s">
        <v>120</v>
      </c>
      <c r="BQ171" s="125"/>
      <c r="BR171" s="124" t="s">
        <v>122</v>
      </c>
      <c r="BS171" s="124" t="s">
        <v>122</v>
      </c>
      <c r="BT171" s="124" t="s">
        <v>122</v>
      </c>
      <c r="BU171" s="124" t="s">
        <v>122</v>
      </c>
      <c r="BV171" s="124" t="s">
        <v>122</v>
      </c>
      <c r="BW171" s="124" t="s">
        <v>122</v>
      </c>
      <c r="BX171" s="124" t="s">
        <v>122</v>
      </c>
      <c r="BY171" s="124" t="s">
        <v>122</v>
      </c>
      <c r="BZ171" s="124" t="s">
        <v>122</v>
      </c>
      <c r="CA171" s="124" t="s">
        <v>122</v>
      </c>
      <c r="CC171" s="124" t="s">
        <v>121</v>
      </c>
      <c r="CD171" s="124" t="s">
        <v>121</v>
      </c>
      <c r="CE171" s="124" t="s">
        <v>121</v>
      </c>
      <c r="CF171" s="124" t="s">
        <v>121</v>
      </c>
      <c r="CG171" s="124" t="s">
        <v>121</v>
      </c>
      <c r="CH171" s="124" t="s">
        <v>121</v>
      </c>
      <c r="CI171" s="124" t="s">
        <v>121</v>
      </c>
      <c r="CJ171" s="124" t="s">
        <v>121</v>
      </c>
      <c r="CK171" s="124" t="s">
        <v>121</v>
      </c>
      <c r="CL171" s="124" t="s">
        <v>121</v>
      </c>
      <c r="CN171" s="126" t="str">
        <f>IF(COUNTIF(Emargement!$M$8:$M$207,CY171),CY171," ")</f>
        <v xml:space="preserve"> </v>
      </c>
      <c r="CO171" s="126" t="str">
        <f>IF(COUNTIF(Emargement!$M$8:$M$207,CZ171),CZ171," ")</f>
        <v xml:space="preserve"> </v>
      </c>
      <c r="CP171" s="126" t="str">
        <f>IF(COUNTIF(Emargement!$M$8:$M$207,DA171),DA171," ")</f>
        <v xml:space="preserve"> </v>
      </c>
      <c r="CQ171" s="126" t="str">
        <f>IF(COUNTIF(Emargement!$M$8:$M$207,DB171),DB171," ")</f>
        <v xml:space="preserve"> </v>
      </c>
      <c r="CR171" s="126" t="str">
        <f>IF(COUNTIF(Emargement!$M$8:$M$207,DC171),DC171," ")</f>
        <v xml:space="preserve"> </v>
      </c>
      <c r="CS171" s="126" t="str">
        <f>IF(COUNTIF(Emargement!$M$8:$M$207,DD171),DD171," ")</f>
        <v xml:space="preserve"> </v>
      </c>
      <c r="CT171" s="126" t="str">
        <f>IF(COUNTIF(Emargement!$M$8:$M$207,DE171),DE171," ")</f>
        <v xml:space="preserve"> </v>
      </c>
      <c r="CU171" s="126" t="str">
        <f>IF(COUNTIF(Emargement!$M$8:$M$207,DF171),DF171," ")</f>
        <v xml:space="preserve"> </v>
      </c>
      <c r="CV171" s="126" t="str">
        <f>IF(COUNTIF(Emargement!$M$8:$M$207,DG171),DG171," ")</f>
        <v xml:space="preserve"> </v>
      </c>
      <c r="CW171" s="126" t="str">
        <f>IF(COUNTIF(Emargement!$M$8:$M$207,DH171),DH171," ")</f>
        <v xml:space="preserve"> </v>
      </c>
      <c r="CY171" s="3">
        <v>141</v>
      </c>
      <c r="CZ171" s="3">
        <v>142</v>
      </c>
      <c r="DA171" s="3">
        <v>143</v>
      </c>
      <c r="DB171" s="3">
        <v>144</v>
      </c>
      <c r="DC171" s="3">
        <v>145</v>
      </c>
      <c r="DD171" s="3">
        <v>146</v>
      </c>
      <c r="DE171" s="3">
        <v>147</v>
      </c>
      <c r="DF171" s="3">
        <v>148</v>
      </c>
      <c r="DG171" s="3">
        <v>149</v>
      </c>
      <c r="DH171" s="3">
        <v>150</v>
      </c>
      <c r="DJ171" s="223" t="s">
        <v>135</v>
      </c>
      <c r="DK171" s="137" t="s">
        <v>133</v>
      </c>
      <c r="DM171" s="145"/>
      <c r="DN171" s="146"/>
      <c r="DO171" s="145"/>
      <c r="DP171" s="146"/>
      <c r="DQ171" s="145"/>
      <c r="DR171" s="58"/>
      <c r="DS171" s="58"/>
      <c r="DT171" s="145"/>
      <c r="DU171" s="3">
        <v>2</v>
      </c>
      <c r="DX171" s="79"/>
      <c r="DY171" s="82"/>
      <c r="DZ171" s="80"/>
      <c r="EA171" s="82"/>
      <c r="EB171" s="81"/>
      <c r="EC171" s="81"/>
      <c r="ED171" s="83"/>
      <c r="EE171" s="80"/>
      <c r="EG171" s="84"/>
      <c r="EH171" s="3">
        <v>3</v>
      </c>
      <c r="EJ171" s="3" t="e">
        <f t="shared" si="230"/>
        <v>#N/A</v>
      </c>
      <c r="EK171" s="3">
        <f t="shared" si="196"/>
        <v>0</v>
      </c>
      <c r="EL171" s="84" t="str">
        <f t="shared" si="197"/>
        <v/>
      </c>
      <c r="EM171" s="89" t="e">
        <f t="shared" si="231"/>
        <v>#N/A</v>
      </c>
      <c r="EN171" s="3">
        <f t="shared" si="198"/>
        <v>0</v>
      </c>
      <c r="EO171" s="84" t="str">
        <f t="shared" si="199"/>
        <v/>
      </c>
      <c r="EP171" s="89" t="e">
        <f t="shared" si="232"/>
        <v>#N/A</v>
      </c>
      <c r="EQ171" s="3">
        <f t="shared" si="200"/>
        <v>0</v>
      </c>
      <c r="ER171" s="84" t="str">
        <f t="shared" si="201"/>
        <v/>
      </c>
    </row>
    <row r="172" spans="1:148" ht="15.75" x14ac:dyDescent="0.25">
      <c r="A172" s="1">
        <f t="shared" si="185"/>
        <v>165</v>
      </c>
      <c r="B172" s="1">
        <v>165</v>
      </c>
      <c r="C172" s="31">
        <v>165</v>
      </c>
      <c r="D172" s="151"/>
      <c r="E172" s="152">
        <f t="shared" si="202"/>
        <v>1</v>
      </c>
      <c r="F172" s="153">
        <f t="shared" si="203"/>
        <v>57</v>
      </c>
      <c r="G172" s="154">
        <f t="shared" si="204"/>
        <v>5</v>
      </c>
      <c r="I172" s="3">
        <f t="shared" si="186"/>
        <v>0</v>
      </c>
      <c r="J172" s="3">
        <f t="shared" si="187"/>
        <v>0</v>
      </c>
      <c r="K172" s="3">
        <f t="shared" si="225"/>
        <v>0</v>
      </c>
      <c r="N172" s="144" t="str">
        <f t="shared" si="205"/>
        <v/>
      </c>
      <c r="O172" s="143"/>
      <c r="P172" s="98" t="str">
        <f t="shared" si="206"/>
        <v/>
      </c>
      <c r="Q172" s="3">
        <f t="shared" si="226"/>
        <v>7025</v>
      </c>
      <c r="R172" s="3">
        <f t="shared" si="207"/>
        <v>7025</v>
      </c>
      <c r="S172" s="96" t="str">
        <f t="shared" si="227"/>
        <v/>
      </c>
      <c r="T172" s="97" t="str">
        <f t="shared" si="228"/>
        <v/>
      </c>
      <c r="U172" s="98" t="str">
        <f t="shared" si="229"/>
        <v/>
      </c>
      <c r="W172" s="89" t="str">
        <f t="shared" si="208"/>
        <v xml:space="preserve"> </v>
      </c>
      <c r="X172" s="3" t="str">
        <f t="shared" si="209"/>
        <v xml:space="preserve"> </v>
      </c>
      <c r="Y172" s="3" t="str">
        <f t="shared" si="210"/>
        <v xml:space="preserve"> </v>
      </c>
      <c r="Z172" s="3" t="str">
        <f t="shared" si="211"/>
        <v xml:space="preserve"> </v>
      </c>
      <c r="AA172" s="3" t="str">
        <f t="shared" si="212"/>
        <v>m.t</v>
      </c>
      <c r="AB172" s="3" t="str">
        <f t="shared" si="213"/>
        <v xml:space="preserve"> </v>
      </c>
      <c r="AC172" s="90" t="str">
        <f t="shared" si="214"/>
        <v xml:space="preserve"> </v>
      </c>
      <c r="AM172" s="89" t="str">
        <f t="shared" si="188"/>
        <v/>
      </c>
      <c r="AN172" s="89" t="str">
        <f t="shared" si="189"/>
        <v/>
      </c>
      <c r="AO172" s="3" t="str">
        <f t="shared" si="190"/>
        <v/>
      </c>
      <c r="AP172" s="3" t="str">
        <f t="shared" si="191"/>
        <v/>
      </c>
      <c r="AQ172" s="1" t="str">
        <f t="shared" si="192"/>
        <v/>
      </c>
      <c r="AR172" s="1" t="str">
        <f t="shared" si="193"/>
        <v/>
      </c>
      <c r="AS172" s="7" t="str">
        <f t="shared" si="194"/>
        <v/>
      </c>
      <c r="AT172" s="91">
        <f t="shared" si="195"/>
        <v>37.409252669039148</v>
      </c>
      <c r="AV172" s="160" t="str">
        <f t="shared" si="223"/>
        <v xml:space="preserve"> </v>
      </c>
      <c r="AW172" s="138" t="str">
        <f t="shared" si="215"/>
        <v xml:space="preserve"> </v>
      </c>
      <c r="AX172" s="138" t="str">
        <f t="shared" si="216"/>
        <v xml:space="preserve"> </v>
      </c>
      <c r="AY172" s="138" t="str">
        <f t="shared" si="217"/>
        <v xml:space="preserve"> </v>
      </c>
      <c r="AZ172" s="138" t="str">
        <f t="shared" si="218"/>
        <v xml:space="preserve"> </v>
      </c>
      <c r="BA172" s="138" t="str">
        <f t="shared" si="219"/>
        <v xml:space="preserve"> </v>
      </c>
      <c r="BB172" s="138" t="str">
        <f t="shared" si="220"/>
        <v xml:space="preserve"> </v>
      </c>
      <c r="BC172" s="138" t="str">
        <f t="shared" si="221"/>
        <v xml:space="preserve"> </v>
      </c>
      <c r="BD172" s="138" t="str">
        <f t="shared" si="224"/>
        <v xml:space="preserve"> </v>
      </c>
      <c r="BE172" s="161" t="str">
        <f t="shared" si="222"/>
        <v xml:space="preserve"> </v>
      </c>
      <c r="BF172" s="129"/>
      <c r="BG172" s="123" t="s">
        <v>120</v>
      </c>
      <c r="BH172" s="124" t="s">
        <v>120</v>
      </c>
      <c r="BI172" s="124" t="s">
        <v>120</v>
      </c>
      <c r="BJ172" s="124" t="s">
        <v>120</v>
      </c>
      <c r="BK172" s="124" t="s">
        <v>120</v>
      </c>
      <c r="BL172" s="124" t="s">
        <v>120</v>
      </c>
      <c r="BM172" s="124" t="s">
        <v>120</v>
      </c>
      <c r="BN172" s="124" t="s">
        <v>120</v>
      </c>
      <c r="BO172" s="124" t="s">
        <v>120</v>
      </c>
      <c r="BP172" s="124" t="s">
        <v>120</v>
      </c>
      <c r="BQ172" s="125"/>
      <c r="BR172" s="124" t="s">
        <v>122</v>
      </c>
      <c r="BS172" s="124" t="s">
        <v>122</v>
      </c>
      <c r="BT172" s="124" t="s">
        <v>122</v>
      </c>
      <c r="BU172" s="124" t="s">
        <v>122</v>
      </c>
      <c r="BV172" s="124" t="s">
        <v>122</v>
      </c>
      <c r="BW172" s="124" t="s">
        <v>122</v>
      </c>
      <c r="BX172" s="124" t="s">
        <v>122</v>
      </c>
      <c r="BY172" s="124" t="s">
        <v>122</v>
      </c>
      <c r="BZ172" s="124" t="s">
        <v>122</v>
      </c>
      <c r="CA172" s="124" t="s">
        <v>122</v>
      </c>
      <c r="CC172" s="124" t="s">
        <v>121</v>
      </c>
      <c r="CD172" s="124" t="s">
        <v>121</v>
      </c>
      <c r="CE172" s="124" t="s">
        <v>121</v>
      </c>
      <c r="CF172" s="124" t="s">
        <v>121</v>
      </c>
      <c r="CG172" s="124" t="s">
        <v>121</v>
      </c>
      <c r="CH172" s="124" t="s">
        <v>121</v>
      </c>
      <c r="CI172" s="124" t="s">
        <v>121</v>
      </c>
      <c r="CJ172" s="124" t="s">
        <v>121</v>
      </c>
      <c r="CK172" s="124" t="s">
        <v>121</v>
      </c>
      <c r="CL172" s="124" t="s">
        <v>121</v>
      </c>
      <c r="CN172" s="126" t="str">
        <f>IF(COUNTIF(Emargement!$M$8:$M$207,CY172),CY172," ")</f>
        <v xml:space="preserve"> </v>
      </c>
      <c r="CO172" s="126" t="str">
        <f>IF(COUNTIF(Emargement!$M$8:$M$207,CZ172),CZ172," ")</f>
        <v xml:space="preserve"> </v>
      </c>
      <c r="CP172" s="126" t="str">
        <f>IF(COUNTIF(Emargement!$M$8:$M$207,DA172),DA172," ")</f>
        <v xml:space="preserve"> </v>
      </c>
      <c r="CQ172" s="126" t="str">
        <f>IF(COUNTIF(Emargement!$M$8:$M$207,DB172),DB172," ")</f>
        <v xml:space="preserve"> </v>
      </c>
      <c r="CR172" s="126" t="str">
        <f>IF(COUNTIF(Emargement!$M$8:$M$207,DC172),DC172," ")</f>
        <v xml:space="preserve"> </v>
      </c>
      <c r="CS172" s="126" t="str">
        <f>IF(COUNTIF(Emargement!$M$8:$M$207,DD172),DD172," ")</f>
        <v xml:space="preserve"> </v>
      </c>
      <c r="CT172" s="126" t="str">
        <f>IF(COUNTIF(Emargement!$M$8:$M$207,DE172),DE172," ")</f>
        <v xml:space="preserve"> </v>
      </c>
      <c r="CU172" s="126" t="str">
        <f>IF(COUNTIF(Emargement!$M$8:$M$207,DF172),DF172," ")</f>
        <v xml:space="preserve"> </v>
      </c>
      <c r="CV172" s="126" t="str">
        <f>IF(COUNTIF(Emargement!$M$8:$M$207,DG172),DG172," ")</f>
        <v xml:space="preserve"> </v>
      </c>
      <c r="CW172" s="126" t="str">
        <f>IF(COUNTIF(Emargement!$M$8:$M$207,DH172),DH172," ")</f>
        <v xml:space="preserve"> </v>
      </c>
      <c r="CY172" s="3">
        <v>151</v>
      </c>
      <c r="CZ172" s="3">
        <v>152</v>
      </c>
      <c r="DA172" s="3">
        <v>153</v>
      </c>
      <c r="DB172" s="3">
        <v>154</v>
      </c>
      <c r="DC172" s="3">
        <v>155</v>
      </c>
      <c r="DD172" s="3">
        <v>156</v>
      </c>
      <c r="DE172" s="3">
        <v>157</v>
      </c>
      <c r="DF172" s="3">
        <v>158</v>
      </c>
      <c r="DG172" s="3">
        <v>159</v>
      </c>
      <c r="DH172" s="3">
        <v>160</v>
      </c>
      <c r="DJ172" s="224" t="s">
        <v>120</v>
      </c>
      <c r="DK172" s="137" t="s">
        <v>130</v>
      </c>
      <c r="DM172" s="145"/>
      <c r="DN172" s="146"/>
      <c r="DO172" s="145"/>
      <c r="DP172" s="146"/>
      <c r="DQ172" s="145"/>
      <c r="DR172" s="58"/>
      <c r="DS172" s="58"/>
      <c r="DT172" s="145"/>
      <c r="DU172" s="3">
        <v>2</v>
      </c>
      <c r="DX172" s="79"/>
      <c r="DY172" s="82"/>
      <c r="DZ172" s="80"/>
      <c r="EA172" s="82"/>
      <c r="EB172" s="81"/>
      <c r="EC172" s="81"/>
      <c r="ED172" s="83"/>
      <c r="EE172" s="80"/>
      <c r="EG172" s="84"/>
      <c r="EH172" s="3">
        <v>3</v>
      </c>
      <c r="EJ172" s="3" t="e">
        <f t="shared" si="230"/>
        <v>#N/A</v>
      </c>
      <c r="EK172" s="3">
        <f t="shared" si="196"/>
        <v>0</v>
      </c>
      <c r="EL172" s="84" t="str">
        <f t="shared" si="197"/>
        <v/>
      </c>
      <c r="EM172" s="89" t="e">
        <f t="shared" si="231"/>
        <v>#N/A</v>
      </c>
      <c r="EN172" s="3">
        <f t="shared" si="198"/>
        <v>0</v>
      </c>
      <c r="EO172" s="84" t="str">
        <f t="shared" si="199"/>
        <v/>
      </c>
      <c r="EP172" s="89" t="e">
        <f t="shared" si="232"/>
        <v>#N/A</v>
      </c>
      <c r="EQ172" s="3">
        <f t="shared" si="200"/>
        <v>0</v>
      </c>
      <c r="ER172" s="84" t="str">
        <f t="shared" si="201"/>
        <v/>
      </c>
    </row>
    <row r="173" spans="1:148" ht="15.75" x14ac:dyDescent="0.25">
      <c r="A173" s="1">
        <f t="shared" si="185"/>
        <v>166</v>
      </c>
      <c r="B173" s="1">
        <v>166</v>
      </c>
      <c r="C173" s="31">
        <v>166</v>
      </c>
      <c r="D173" s="151"/>
      <c r="E173" s="152">
        <f t="shared" si="202"/>
        <v>1</v>
      </c>
      <c r="F173" s="153">
        <f t="shared" si="203"/>
        <v>57</v>
      </c>
      <c r="G173" s="154">
        <f t="shared" si="204"/>
        <v>5</v>
      </c>
      <c r="I173" s="3">
        <f t="shared" si="186"/>
        <v>0</v>
      </c>
      <c r="J173" s="3">
        <f t="shared" si="187"/>
        <v>0</v>
      </c>
      <c r="K173" s="3">
        <f t="shared" si="225"/>
        <v>0</v>
      </c>
      <c r="N173" s="144" t="str">
        <f t="shared" si="205"/>
        <v/>
      </c>
      <c r="O173" s="143"/>
      <c r="P173" s="98" t="str">
        <f t="shared" si="206"/>
        <v/>
      </c>
      <c r="Q173" s="3">
        <f t="shared" si="226"/>
        <v>7025</v>
      </c>
      <c r="R173" s="3">
        <f t="shared" si="207"/>
        <v>7025</v>
      </c>
      <c r="S173" s="96" t="str">
        <f t="shared" si="227"/>
        <v/>
      </c>
      <c r="T173" s="97" t="str">
        <f t="shared" si="228"/>
        <v/>
      </c>
      <c r="U173" s="98" t="str">
        <f t="shared" si="229"/>
        <v/>
      </c>
      <c r="W173" s="89" t="str">
        <f t="shared" si="208"/>
        <v xml:space="preserve"> </v>
      </c>
      <c r="X173" s="3" t="str">
        <f t="shared" si="209"/>
        <v xml:space="preserve"> </v>
      </c>
      <c r="Y173" s="3" t="str">
        <f t="shared" si="210"/>
        <v xml:space="preserve"> </v>
      </c>
      <c r="Z173" s="3" t="str">
        <f t="shared" si="211"/>
        <v xml:space="preserve"> </v>
      </c>
      <c r="AA173" s="3" t="str">
        <f t="shared" si="212"/>
        <v>m.t</v>
      </c>
      <c r="AB173" s="3" t="str">
        <f t="shared" si="213"/>
        <v xml:space="preserve"> </v>
      </c>
      <c r="AC173" s="90" t="str">
        <f t="shared" si="214"/>
        <v xml:space="preserve"> </v>
      </c>
      <c r="AM173" s="89" t="str">
        <f t="shared" si="188"/>
        <v/>
      </c>
      <c r="AN173" s="89" t="str">
        <f t="shared" si="189"/>
        <v/>
      </c>
      <c r="AO173" s="3" t="str">
        <f t="shared" si="190"/>
        <v/>
      </c>
      <c r="AP173" s="3" t="str">
        <f t="shared" si="191"/>
        <v/>
      </c>
      <c r="AQ173" s="1" t="str">
        <f t="shared" si="192"/>
        <v/>
      </c>
      <c r="AR173" s="1" t="str">
        <f t="shared" si="193"/>
        <v/>
      </c>
      <c r="AS173" s="7" t="str">
        <f t="shared" si="194"/>
        <v/>
      </c>
      <c r="AT173" s="91">
        <f t="shared" si="195"/>
        <v>37.409252669039148</v>
      </c>
      <c r="AV173" s="160" t="str">
        <f t="shared" si="223"/>
        <v xml:space="preserve"> </v>
      </c>
      <c r="AW173" s="138" t="str">
        <f t="shared" si="215"/>
        <v xml:space="preserve"> </v>
      </c>
      <c r="AX173" s="138" t="str">
        <f t="shared" si="216"/>
        <v xml:space="preserve"> </v>
      </c>
      <c r="AY173" s="138" t="str">
        <f t="shared" si="217"/>
        <v xml:space="preserve"> </v>
      </c>
      <c r="AZ173" s="138" t="str">
        <f t="shared" si="218"/>
        <v xml:space="preserve"> </v>
      </c>
      <c r="BA173" s="138" t="str">
        <f t="shared" si="219"/>
        <v xml:space="preserve"> </v>
      </c>
      <c r="BB173" s="138" t="str">
        <f t="shared" si="220"/>
        <v xml:space="preserve"> </v>
      </c>
      <c r="BC173" s="138" t="str">
        <f t="shared" si="221"/>
        <v xml:space="preserve"> </v>
      </c>
      <c r="BD173" s="138" t="str">
        <f t="shared" si="224"/>
        <v xml:space="preserve"> </v>
      </c>
      <c r="BE173" s="161" t="str">
        <f t="shared" si="222"/>
        <v xml:space="preserve"> </v>
      </c>
      <c r="BF173" s="129"/>
      <c r="BG173" s="123" t="s">
        <v>120</v>
      </c>
      <c r="BH173" s="124" t="s">
        <v>120</v>
      </c>
      <c r="BI173" s="124" t="s">
        <v>120</v>
      </c>
      <c r="BJ173" s="124" t="s">
        <v>120</v>
      </c>
      <c r="BK173" s="124" t="s">
        <v>120</v>
      </c>
      <c r="BL173" s="124" t="s">
        <v>120</v>
      </c>
      <c r="BM173" s="124" t="s">
        <v>120</v>
      </c>
      <c r="BN173" s="124" t="s">
        <v>120</v>
      </c>
      <c r="BO173" s="124" t="s">
        <v>120</v>
      </c>
      <c r="BP173" s="124" t="s">
        <v>120</v>
      </c>
      <c r="BQ173" s="125"/>
      <c r="BR173" s="124" t="s">
        <v>122</v>
      </c>
      <c r="BS173" s="124" t="s">
        <v>122</v>
      </c>
      <c r="BT173" s="124" t="s">
        <v>122</v>
      </c>
      <c r="BU173" s="124" t="s">
        <v>122</v>
      </c>
      <c r="BV173" s="124" t="s">
        <v>122</v>
      </c>
      <c r="BW173" s="124" t="s">
        <v>122</v>
      </c>
      <c r="BX173" s="124" t="s">
        <v>122</v>
      </c>
      <c r="BY173" s="124" t="s">
        <v>122</v>
      </c>
      <c r="BZ173" s="124" t="s">
        <v>122</v>
      </c>
      <c r="CA173" s="124" t="s">
        <v>122</v>
      </c>
      <c r="CC173" s="124" t="s">
        <v>121</v>
      </c>
      <c r="CD173" s="124" t="s">
        <v>121</v>
      </c>
      <c r="CE173" s="124" t="s">
        <v>121</v>
      </c>
      <c r="CF173" s="124" t="s">
        <v>121</v>
      </c>
      <c r="CG173" s="124" t="s">
        <v>121</v>
      </c>
      <c r="CH173" s="124" t="s">
        <v>121</v>
      </c>
      <c r="CI173" s="124" t="s">
        <v>121</v>
      </c>
      <c r="CJ173" s="124" t="s">
        <v>121</v>
      </c>
      <c r="CK173" s="124" t="s">
        <v>121</v>
      </c>
      <c r="CL173" s="124" t="s">
        <v>121</v>
      </c>
      <c r="CN173" s="126" t="str">
        <f>IF(COUNTIF(Emargement!$M$8:$M$207,CY173),CY173," ")</f>
        <v xml:space="preserve"> </v>
      </c>
      <c r="CO173" s="126" t="str">
        <f>IF(COUNTIF(Emargement!$M$8:$M$207,CZ173),CZ173," ")</f>
        <v xml:space="preserve"> </v>
      </c>
      <c r="CP173" s="126" t="str">
        <f>IF(COUNTIF(Emargement!$M$8:$M$207,DA173),DA173," ")</f>
        <v xml:space="preserve"> </v>
      </c>
      <c r="CQ173" s="126" t="str">
        <f>IF(COUNTIF(Emargement!$M$8:$M$207,DB173),DB173," ")</f>
        <v xml:space="preserve"> </v>
      </c>
      <c r="CR173" s="126" t="str">
        <f>IF(COUNTIF(Emargement!$M$8:$M$207,DC173),DC173," ")</f>
        <v xml:space="preserve"> </v>
      </c>
      <c r="CS173" s="126" t="str">
        <f>IF(COUNTIF(Emargement!$M$8:$M$207,DD173),DD173," ")</f>
        <v xml:space="preserve"> </v>
      </c>
      <c r="CT173" s="126" t="str">
        <f>IF(COUNTIF(Emargement!$M$8:$M$207,DE173),DE173," ")</f>
        <v xml:space="preserve"> </v>
      </c>
      <c r="CU173" s="126" t="str">
        <f>IF(COUNTIF(Emargement!$M$8:$M$207,DF173),DF173," ")</f>
        <v xml:space="preserve"> </v>
      </c>
      <c r="CV173" s="126" t="str">
        <f>IF(COUNTIF(Emargement!$M$8:$M$207,DG173),DG173," ")</f>
        <v xml:space="preserve"> </v>
      </c>
      <c r="CW173" s="126" t="str">
        <f>IF(COUNTIF(Emargement!$M$8:$M$207,DH173),DH173," ")</f>
        <v xml:space="preserve"> </v>
      </c>
      <c r="CY173" s="3">
        <v>161</v>
      </c>
      <c r="CZ173" s="3">
        <v>162</v>
      </c>
      <c r="DA173" s="3">
        <v>163</v>
      </c>
      <c r="DB173" s="3">
        <v>164</v>
      </c>
      <c r="DC173" s="3">
        <v>165</v>
      </c>
      <c r="DD173" s="3">
        <v>166</v>
      </c>
      <c r="DE173" s="3">
        <v>167</v>
      </c>
      <c r="DF173" s="3">
        <v>168</v>
      </c>
      <c r="DG173" s="3">
        <v>169</v>
      </c>
      <c r="DH173" s="3">
        <v>170</v>
      </c>
      <c r="DJ173" s="225" t="s">
        <v>124</v>
      </c>
      <c r="DK173" s="137" t="s">
        <v>131</v>
      </c>
      <c r="DM173" s="145"/>
      <c r="DN173" s="146"/>
      <c r="DO173" s="145"/>
      <c r="DP173" s="146"/>
      <c r="DQ173" s="145"/>
      <c r="DR173" s="58"/>
      <c r="DS173" s="58"/>
      <c r="DT173" s="145"/>
      <c r="DU173" s="3">
        <v>2</v>
      </c>
      <c r="DX173" s="79"/>
      <c r="DY173" s="82"/>
      <c r="DZ173" s="80"/>
      <c r="EA173" s="82"/>
      <c r="EB173" s="81"/>
      <c r="EC173" s="81"/>
      <c r="ED173" s="83"/>
      <c r="EE173" s="80"/>
      <c r="EG173" s="84"/>
      <c r="EH173" s="3">
        <v>3</v>
      </c>
      <c r="EJ173" s="3" t="e">
        <f t="shared" si="230"/>
        <v>#N/A</v>
      </c>
      <c r="EK173" s="3">
        <f t="shared" si="196"/>
        <v>0</v>
      </c>
      <c r="EL173" s="84" t="str">
        <f t="shared" si="197"/>
        <v/>
      </c>
      <c r="EM173" s="89" t="e">
        <f t="shared" si="231"/>
        <v>#N/A</v>
      </c>
      <c r="EN173" s="3">
        <f t="shared" si="198"/>
        <v>0</v>
      </c>
      <c r="EO173" s="84" t="str">
        <f t="shared" si="199"/>
        <v/>
      </c>
      <c r="EP173" s="89" t="e">
        <f t="shared" si="232"/>
        <v>#N/A</v>
      </c>
      <c r="EQ173" s="3">
        <f t="shared" si="200"/>
        <v>0</v>
      </c>
      <c r="ER173" s="84" t="str">
        <f t="shared" si="201"/>
        <v/>
      </c>
    </row>
    <row r="174" spans="1:148" ht="15.75" x14ac:dyDescent="0.25">
      <c r="A174" s="1">
        <f t="shared" si="185"/>
        <v>167</v>
      </c>
      <c r="B174" s="1">
        <v>167</v>
      </c>
      <c r="C174" s="31">
        <v>167</v>
      </c>
      <c r="D174" s="151"/>
      <c r="E174" s="152">
        <f t="shared" si="202"/>
        <v>1</v>
      </c>
      <c r="F174" s="153">
        <f t="shared" si="203"/>
        <v>57</v>
      </c>
      <c r="G174" s="154">
        <f t="shared" si="204"/>
        <v>5</v>
      </c>
      <c r="I174" s="3">
        <f t="shared" si="186"/>
        <v>0</v>
      </c>
      <c r="J174" s="3">
        <f t="shared" si="187"/>
        <v>0</v>
      </c>
      <c r="K174" s="3">
        <f t="shared" si="225"/>
        <v>0</v>
      </c>
      <c r="N174" s="144" t="str">
        <f t="shared" si="205"/>
        <v/>
      </c>
      <c r="O174" s="143"/>
      <c r="P174" s="98" t="str">
        <f t="shared" si="206"/>
        <v/>
      </c>
      <c r="Q174" s="3">
        <f t="shared" si="226"/>
        <v>7025</v>
      </c>
      <c r="R174" s="3">
        <f t="shared" si="207"/>
        <v>7025</v>
      </c>
      <c r="S174" s="96" t="str">
        <f t="shared" si="227"/>
        <v/>
      </c>
      <c r="T174" s="97" t="str">
        <f t="shared" si="228"/>
        <v/>
      </c>
      <c r="U174" s="98" t="str">
        <f t="shared" si="229"/>
        <v/>
      </c>
      <c r="W174" s="89" t="str">
        <f t="shared" si="208"/>
        <v xml:space="preserve"> </v>
      </c>
      <c r="X174" s="3" t="str">
        <f t="shared" si="209"/>
        <v xml:space="preserve"> </v>
      </c>
      <c r="Y174" s="3" t="str">
        <f t="shared" si="210"/>
        <v xml:space="preserve"> </v>
      </c>
      <c r="Z174" s="3" t="str">
        <f t="shared" si="211"/>
        <v xml:space="preserve"> </v>
      </c>
      <c r="AA174" s="3" t="str">
        <f t="shared" si="212"/>
        <v>m.t</v>
      </c>
      <c r="AB174" s="3" t="str">
        <f t="shared" si="213"/>
        <v xml:space="preserve"> </v>
      </c>
      <c r="AC174" s="90" t="str">
        <f t="shared" si="214"/>
        <v xml:space="preserve"> </v>
      </c>
      <c r="AM174" s="89" t="str">
        <f t="shared" si="188"/>
        <v/>
      </c>
      <c r="AN174" s="89" t="str">
        <f t="shared" si="189"/>
        <v/>
      </c>
      <c r="AO174" s="3" t="str">
        <f t="shared" si="190"/>
        <v/>
      </c>
      <c r="AP174" s="3" t="str">
        <f t="shared" si="191"/>
        <v/>
      </c>
      <c r="AQ174" s="1" t="str">
        <f t="shared" si="192"/>
        <v/>
      </c>
      <c r="AR174" s="1" t="str">
        <f t="shared" si="193"/>
        <v/>
      </c>
      <c r="AS174" s="7" t="str">
        <f t="shared" si="194"/>
        <v/>
      </c>
      <c r="AT174" s="91">
        <f t="shared" si="195"/>
        <v>37.409252669039148</v>
      </c>
      <c r="AV174" s="160" t="str">
        <f t="shared" si="223"/>
        <v xml:space="preserve"> </v>
      </c>
      <c r="AW174" s="138" t="str">
        <f t="shared" si="215"/>
        <v xml:space="preserve"> </v>
      </c>
      <c r="AX174" s="138" t="str">
        <f t="shared" si="216"/>
        <v xml:space="preserve"> </v>
      </c>
      <c r="AY174" s="138" t="str">
        <f t="shared" si="217"/>
        <v xml:space="preserve"> </v>
      </c>
      <c r="AZ174" s="138" t="str">
        <f t="shared" si="218"/>
        <v xml:space="preserve"> </v>
      </c>
      <c r="BA174" s="138" t="str">
        <f t="shared" si="219"/>
        <v xml:space="preserve"> </v>
      </c>
      <c r="BB174" s="138" t="str">
        <f t="shared" si="220"/>
        <v xml:space="preserve"> </v>
      </c>
      <c r="BC174" s="138" t="str">
        <f t="shared" si="221"/>
        <v xml:space="preserve"> </v>
      </c>
      <c r="BD174" s="138" t="str">
        <f t="shared" si="224"/>
        <v xml:space="preserve"> </v>
      </c>
      <c r="BE174" s="161" t="str">
        <f t="shared" si="222"/>
        <v xml:space="preserve"> </v>
      </c>
      <c r="BF174" s="129"/>
      <c r="BG174" s="123" t="s">
        <v>120</v>
      </c>
      <c r="BH174" s="124" t="s">
        <v>120</v>
      </c>
      <c r="BI174" s="124" t="s">
        <v>120</v>
      </c>
      <c r="BJ174" s="124" t="s">
        <v>120</v>
      </c>
      <c r="BK174" s="124" t="s">
        <v>120</v>
      </c>
      <c r="BL174" s="124" t="s">
        <v>120</v>
      </c>
      <c r="BM174" s="124" t="s">
        <v>120</v>
      </c>
      <c r="BN174" s="124" t="s">
        <v>120</v>
      </c>
      <c r="BO174" s="124" t="s">
        <v>120</v>
      </c>
      <c r="BP174" s="124" t="s">
        <v>120</v>
      </c>
      <c r="BQ174" s="125"/>
      <c r="BR174" s="124" t="s">
        <v>122</v>
      </c>
      <c r="BS174" s="124" t="s">
        <v>122</v>
      </c>
      <c r="BT174" s="124" t="s">
        <v>122</v>
      </c>
      <c r="BU174" s="124" t="s">
        <v>122</v>
      </c>
      <c r="BV174" s="124" t="s">
        <v>122</v>
      </c>
      <c r="BW174" s="124" t="s">
        <v>122</v>
      </c>
      <c r="BX174" s="124" t="s">
        <v>122</v>
      </c>
      <c r="BY174" s="124" t="s">
        <v>122</v>
      </c>
      <c r="BZ174" s="124" t="s">
        <v>122</v>
      </c>
      <c r="CA174" s="124" t="s">
        <v>122</v>
      </c>
      <c r="CC174" s="124" t="s">
        <v>121</v>
      </c>
      <c r="CD174" s="124" t="s">
        <v>121</v>
      </c>
      <c r="CE174" s="124" t="s">
        <v>121</v>
      </c>
      <c r="CF174" s="124" t="s">
        <v>121</v>
      </c>
      <c r="CG174" s="124" t="s">
        <v>121</v>
      </c>
      <c r="CH174" s="124" t="s">
        <v>121</v>
      </c>
      <c r="CI174" s="124" t="s">
        <v>121</v>
      </c>
      <c r="CJ174" s="124" t="s">
        <v>121</v>
      </c>
      <c r="CK174" s="124" t="s">
        <v>121</v>
      </c>
      <c r="CL174" s="124" t="s">
        <v>121</v>
      </c>
      <c r="CN174" s="126" t="str">
        <f>IF(COUNTIF(Emargement!$M$8:$M$207,CY174),CY174," ")</f>
        <v xml:space="preserve"> </v>
      </c>
      <c r="CO174" s="126" t="str">
        <f>IF(COUNTIF(Emargement!$M$8:$M$207,CZ174),CZ174," ")</f>
        <v xml:space="preserve"> </v>
      </c>
      <c r="CP174" s="126" t="str">
        <f>IF(COUNTIF(Emargement!$M$8:$M$207,DA174),DA174," ")</f>
        <v xml:space="preserve"> </v>
      </c>
      <c r="CQ174" s="126" t="str">
        <f>IF(COUNTIF(Emargement!$M$8:$M$207,DB174),DB174," ")</f>
        <v xml:space="preserve"> </v>
      </c>
      <c r="CR174" s="126" t="str">
        <f>IF(COUNTIF(Emargement!$M$8:$M$207,DC174),DC174," ")</f>
        <v xml:space="preserve"> </v>
      </c>
      <c r="CS174" s="126" t="str">
        <f>IF(COUNTIF(Emargement!$M$8:$M$207,DD174),DD174," ")</f>
        <v xml:space="preserve"> </v>
      </c>
      <c r="CT174" s="126" t="str">
        <f>IF(COUNTIF(Emargement!$M$8:$M$207,DE174),DE174," ")</f>
        <v xml:space="preserve"> </v>
      </c>
      <c r="CU174" s="126" t="str">
        <f>IF(COUNTIF(Emargement!$M$8:$M$207,DF174),DF174," ")</f>
        <v xml:space="preserve"> </v>
      </c>
      <c r="CV174" s="126" t="str">
        <f>IF(COUNTIF(Emargement!$M$8:$M$207,DG174),DG174," ")</f>
        <v xml:space="preserve"> </v>
      </c>
      <c r="CW174" s="126" t="str">
        <f>IF(COUNTIF(Emargement!$M$8:$M$207,DH174),DH174," ")</f>
        <v xml:space="preserve"> </v>
      </c>
      <c r="CY174" s="3">
        <v>171</v>
      </c>
      <c r="CZ174" s="3">
        <v>172</v>
      </c>
      <c r="DA174" s="3">
        <v>173</v>
      </c>
      <c r="DB174" s="3">
        <v>174</v>
      </c>
      <c r="DC174" s="3">
        <v>175</v>
      </c>
      <c r="DD174" s="3">
        <v>176</v>
      </c>
      <c r="DE174" s="3">
        <v>177</v>
      </c>
      <c r="DF174" s="3">
        <v>178</v>
      </c>
      <c r="DG174" s="3">
        <v>179</v>
      </c>
      <c r="DH174" s="3">
        <v>180</v>
      </c>
      <c r="DJ174" s="226" t="s">
        <v>121</v>
      </c>
      <c r="DK174" s="137" t="s">
        <v>132</v>
      </c>
      <c r="DM174" s="145"/>
      <c r="DN174" s="146"/>
      <c r="DO174" s="145"/>
      <c r="DP174" s="146"/>
      <c r="DQ174" s="145"/>
      <c r="DR174" s="58"/>
      <c r="DS174" s="58"/>
      <c r="DT174" s="145"/>
      <c r="DU174" s="3">
        <v>2</v>
      </c>
      <c r="DX174" s="79"/>
      <c r="DY174" s="82"/>
      <c r="DZ174" s="80"/>
      <c r="EA174" s="82"/>
      <c r="EB174" s="81"/>
      <c r="EC174" s="81"/>
      <c r="ED174" s="83"/>
      <c r="EE174" s="80"/>
      <c r="EG174" s="84"/>
      <c r="EH174" s="3">
        <v>3</v>
      </c>
      <c r="EJ174" s="3" t="e">
        <f t="shared" si="230"/>
        <v>#N/A</v>
      </c>
      <c r="EK174" s="3">
        <f t="shared" si="196"/>
        <v>0</v>
      </c>
      <c r="EL174" s="84" t="str">
        <f t="shared" si="197"/>
        <v/>
      </c>
      <c r="EM174" s="89" t="e">
        <f t="shared" si="231"/>
        <v>#N/A</v>
      </c>
      <c r="EN174" s="3">
        <f t="shared" si="198"/>
        <v>0</v>
      </c>
      <c r="EO174" s="84" t="str">
        <f t="shared" si="199"/>
        <v/>
      </c>
      <c r="EP174" s="89" t="e">
        <f t="shared" si="232"/>
        <v>#N/A</v>
      </c>
      <c r="EQ174" s="3">
        <f t="shared" si="200"/>
        <v>0</v>
      </c>
      <c r="ER174" s="84" t="str">
        <f t="shared" si="201"/>
        <v/>
      </c>
    </row>
    <row r="175" spans="1:148" ht="15.75" x14ac:dyDescent="0.25">
      <c r="A175" s="1">
        <f t="shared" si="185"/>
        <v>168</v>
      </c>
      <c r="B175" s="1">
        <v>168</v>
      </c>
      <c r="C175" s="31">
        <v>168</v>
      </c>
      <c r="D175" s="151"/>
      <c r="E175" s="152">
        <f t="shared" si="202"/>
        <v>1</v>
      </c>
      <c r="F175" s="153">
        <f t="shared" si="203"/>
        <v>57</v>
      </c>
      <c r="G175" s="154">
        <f t="shared" si="204"/>
        <v>5</v>
      </c>
      <c r="I175" s="3">
        <f t="shared" si="186"/>
        <v>0</v>
      </c>
      <c r="J175" s="3">
        <f t="shared" si="187"/>
        <v>0</v>
      </c>
      <c r="K175" s="3">
        <f t="shared" si="225"/>
        <v>0</v>
      </c>
      <c r="N175" s="144" t="str">
        <f t="shared" si="205"/>
        <v/>
      </c>
      <c r="O175" s="143"/>
      <c r="P175" s="98" t="str">
        <f t="shared" si="206"/>
        <v/>
      </c>
      <c r="Q175" s="3">
        <f t="shared" si="226"/>
        <v>7025</v>
      </c>
      <c r="R175" s="3">
        <f t="shared" si="207"/>
        <v>7025</v>
      </c>
      <c r="S175" s="96" t="str">
        <f t="shared" si="227"/>
        <v/>
      </c>
      <c r="T175" s="97" t="str">
        <f t="shared" si="228"/>
        <v/>
      </c>
      <c r="U175" s="98" t="str">
        <f t="shared" si="229"/>
        <v/>
      </c>
      <c r="W175" s="89" t="str">
        <f t="shared" si="208"/>
        <v xml:space="preserve"> </v>
      </c>
      <c r="X175" s="3" t="str">
        <f t="shared" si="209"/>
        <v xml:space="preserve"> </v>
      </c>
      <c r="Y175" s="3" t="str">
        <f t="shared" si="210"/>
        <v xml:space="preserve"> </v>
      </c>
      <c r="Z175" s="3" t="str">
        <f t="shared" si="211"/>
        <v xml:space="preserve"> </v>
      </c>
      <c r="AA175" s="3" t="str">
        <f t="shared" si="212"/>
        <v>m.t</v>
      </c>
      <c r="AB175" s="3" t="str">
        <f t="shared" si="213"/>
        <v xml:space="preserve"> </v>
      </c>
      <c r="AC175" s="90" t="str">
        <f t="shared" si="214"/>
        <v xml:space="preserve"> </v>
      </c>
      <c r="AM175" s="89" t="str">
        <f t="shared" si="188"/>
        <v/>
      </c>
      <c r="AN175" s="89" t="str">
        <f t="shared" si="189"/>
        <v/>
      </c>
      <c r="AO175" s="3" t="str">
        <f t="shared" si="190"/>
        <v/>
      </c>
      <c r="AP175" s="3" t="str">
        <f t="shared" si="191"/>
        <v/>
      </c>
      <c r="AQ175" s="1" t="str">
        <f t="shared" si="192"/>
        <v/>
      </c>
      <c r="AR175" s="1" t="str">
        <f t="shared" si="193"/>
        <v/>
      </c>
      <c r="AS175" s="7" t="str">
        <f t="shared" si="194"/>
        <v/>
      </c>
      <c r="AT175" s="91">
        <f t="shared" si="195"/>
        <v>37.409252669039148</v>
      </c>
      <c r="AV175" s="160" t="str">
        <f t="shared" si="223"/>
        <v xml:space="preserve"> </v>
      </c>
      <c r="AW175" s="138" t="str">
        <f t="shared" si="215"/>
        <v xml:space="preserve"> </v>
      </c>
      <c r="AX175" s="138" t="str">
        <f t="shared" si="216"/>
        <v xml:space="preserve"> </v>
      </c>
      <c r="AY175" s="138" t="str">
        <f t="shared" si="217"/>
        <v xml:space="preserve"> </v>
      </c>
      <c r="AZ175" s="138" t="str">
        <f t="shared" si="218"/>
        <v xml:space="preserve"> </v>
      </c>
      <c r="BA175" s="138" t="str">
        <f t="shared" si="219"/>
        <v xml:space="preserve"> </v>
      </c>
      <c r="BB175" s="138" t="str">
        <f t="shared" si="220"/>
        <v xml:space="preserve"> </v>
      </c>
      <c r="BC175" s="138" t="str">
        <f t="shared" si="221"/>
        <v xml:space="preserve"> </v>
      </c>
      <c r="BD175" s="138" t="str">
        <f t="shared" si="224"/>
        <v xml:space="preserve"> </v>
      </c>
      <c r="BE175" s="161" t="str">
        <f t="shared" si="222"/>
        <v xml:space="preserve"> </v>
      </c>
      <c r="BF175" s="129"/>
      <c r="BG175" s="123" t="s">
        <v>120</v>
      </c>
      <c r="BH175" s="124" t="s">
        <v>120</v>
      </c>
      <c r="BI175" s="124" t="s">
        <v>120</v>
      </c>
      <c r="BJ175" s="124" t="s">
        <v>120</v>
      </c>
      <c r="BK175" s="124" t="s">
        <v>120</v>
      </c>
      <c r="BL175" s="124" t="s">
        <v>120</v>
      </c>
      <c r="BM175" s="124" t="s">
        <v>120</v>
      </c>
      <c r="BN175" s="124" t="s">
        <v>120</v>
      </c>
      <c r="BO175" s="124" t="s">
        <v>120</v>
      </c>
      <c r="BP175" s="124" t="s">
        <v>120</v>
      </c>
      <c r="BQ175" s="125"/>
      <c r="BR175" s="124" t="s">
        <v>122</v>
      </c>
      <c r="BS175" s="124" t="s">
        <v>122</v>
      </c>
      <c r="BT175" s="124" t="s">
        <v>122</v>
      </c>
      <c r="BU175" s="124" t="s">
        <v>122</v>
      </c>
      <c r="BV175" s="124" t="s">
        <v>122</v>
      </c>
      <c r="BW175" s="124" t="s">
        <v>122</v>
      </c>
      <c r="BX175" s="124" t="s">
        <v>122</v>
      </c>
      <c r="BY175" s="124" t="s">
        <v>122</v>
      </c>
      <c r="BZ175" s="124" t="s">
        <v>122</v>
      </c>
      <c r="CA175" s="124" t="s">
        <v>122</v>
      </c>
      <c r="CC175" s="124" t="s">
        <v>121</v>
      </c>
      <c r="CD175" s="124" t="s">
        <v>121</v>
      </c>
      <c r="CE175" s="124" t="s">
        <v>121</v>
      </c>
      <c r="CF175" s="124" t="s">
        <v>121</v>
      </c>
      <c r="CG175" s="124" t="s">
        <v>121</v>
      </c>
      <c r="CH175" s="124" t="s">
        <v>121</v>
      </c>
      <c r="CI175" s="124" t="s">
        <v>121</v>
      </c>
      <c r="CJ175" s="124" t="s">
        <v>121</v>
      </c>
      <c r="CK175" s="124" t="s">
        <v>121</v>
      </c>
      <c r="CL175" s="124" t="s">
        <v>121</v>
      </c>
      <c r="CN175" s="126" t="str">
        <f>IF(COUNTIF(Emargement!$M$8:$M$207,CY175),CY175," ")</f>
        <v xml:space="preserve"> </v>
      </c>
      <c r="CO175" s="126" t="str">
        <f>IF(COUNTIF(Emargement!$M$8:$M$207,CZ175),CZ175," ")</f>
        <v xml:space="preserve"> </v>
      </c>
      <c r="CP175" s="126" t="str">
        <f>IF(COUNTIF(Emargement!$M$8:$M$207,DA175),DA175," ")</f>
        <v xml:space="preserve"> </v>
      </c>
      <c r="CQ175" s="126" t="str">
        <f>IF(COUNTIF(Emargement!$M$8:$M$207,DB175),DB175," ")</f>
        <v xml:space="preserve"> </v>
      </c>
      <c r="CR175" s="126" t="str">
        <f>IF(COUNTIF(Emargement!$M$8:$M$207,DC175),DC175," ")</f>
        <v xml:space="preserve"> </v>
      </c>
      <c r="CS175" s="126" t="str">
        <f>IF(COUNTIF(Emargement!$M$8:$M$207,DD175),DD175," ")</f>
        <v xml:space="preserve"> </v>
      </c>
      <c r="CT175" s="126" t="str">
        <f>IF(COUNTIF(Emargement!$M$8:$M$207,DE175),DE175," ")</f>
        <v xml:space="preserve"> </v>
      </c>
      <c r="CU175" s="126" t="str">
        <f>IF(COUNTIF(Emargement!$M$8:$M$207,DF175),DF175," ")</f>
        <v xml:space="preserve"> </v>
      </c>
      <c r="CV175" s="126" t="str">
        <f>IF(COUNTIF(Emargement!$M$8:$M$207,DG175),DG175," ")</f>
        <v xml:space="preserve"> </v>
      </c>
      <c r="CW175" s="126" t="str">
        <f>IF(COUNTIF(Emargement!$M$8:$M$207,DH175),DH175," ")</f>
        <v xml:space="preserve"> </v>
      </c>
      <c r="CY175" s="3">
        <v>181</v>
      </c>
      <c r="CZ175" s="3">
        <v>182</v>
      </c>
      <c r="DA175" s="3">
        <v>183</v>
      </c>
      <c r="DB175" s="3">
        <v>184</v>
      </c>
      <c r="DC175" s="3">
        <v>185</v>
      </c>
      <c r="DD175" s="3">
        <v>186</v>
      </c>
      <c r="DE175" s="3">
        <v>187</v>
      </c>
      <c r="DF175" s="3">
        <v>188</v>
      </c>
      <c r="DG175" s="3">
        <v>189</v>
      </c>
      <c r="DH175" s="3">
        <v>190</v>
      </c>
      <c r="DJ175" s="227"/>
      <c r="DK175" s="137" t="s">
        <v>134</v>
      </c>
      <c r="DM175" s="145"/>
      <c r="DN175" s="146"/>
      <c r="DO175" s="145"/>
      <c r="DP175" s="146"/>
      <c r="DQ175" s="145"/>
      <c r="DR175" s="58"/>
      <c r="DS175" s="58"/>
      <c r="DT175" s="145"/>
      <c r="DU175" s="3">
        <v>2</v>
      </c>
      <c r="DX175" s="79"/>
      <c r="DY175" s="82"/>
      <c r="DZ175" s="80"/>
      <c r="EA175" s="82"/>
      <c r="EB175" s="81"/>
      <c r="EC175" s="81"/>
      <c r="ED175" s="83"/>
      <c r="EE175" s="80"/>
      <c r="EG175" s="84"/>
      <c r="EH175" s="3">
        <v>3</v>
      </c>
      <c r="EJ175" s="3" t="e">
        <f t="shared" si="230"/>
        <v>#N/A</v>
      </c>
      <c r="EK175" s="3">
        <f t="shared" si="196"/>
        <v>0</v>
      </c>
      <c r="EL175" s="84" t="str">
        <f t="shared" si="197"/>
        <v/>
      </c>
      <c r="EM175" s="89" t="e">
        <f t="shared" si="231"/>
        <v>#N/A</v>
      </c>
      <c r="EN175" s="3">
        <f t="shared" si="198"/>
        <v>0</v>
      </c>
      <c r="EO175" s="84" t="str">
        <f t="shared" si="199"/>
        <v/>
      </c>
      <c r="EP175" s="89" t="e">
        <f t="shared" si="232"/>
        <v>#N/A</v>
      </c>
      <c r="EQ175" s="3">
        <f t="shared" si="200"/>
        <v>0</v>
      </c>
      <c r="ER175" s="84" t="str">
        <f t="shared" si="201"/>
        <v/>
      </c>
    </row>
    <row r="176" spans="1:148" x14ac:dyDescent="0.25">
      <c r="A176" s="1">
        <f t="shared" si="185"/>
        <v>169</v>
      </c>
      <c r="B176" s="1">
        <v>169</v>
      </c>
      <c r="C176" s="31">
        <v>169</v>
      </c>
      <c r="D176" s="151"/>
      <c r="E176" s="152">
        <f t="shared" si="202"/>
        <v>1</v>
      </c>
      <c r="F176" s="153">
        <f t="shared" si="203"/>
        <v>57</v>
      </c>
      <c r="G176" s="154">
        <f t="shared" si="204"/>
        <v>5</v>
      </c>
      <c r="I176" s="3">
        <f t="shared" si="186"/>
        <v>0</v>
      </c>
      <c r="J176" s="3">
        <f t="shared" si="187"/>
        <v>0</v>
      </c>
      <c r="K176" s="3">
        <f t="shared" si="225"/>
        <v>0</v>
      </c>
      <c r="N176" s="144" t="str">
        <f t="shared" si="205"/>
        <v/>
      </c>
      <c r="O176" s="143"/>
      <c r="P176" s="98" t="str">
        <f t="shared" si="206"/>
        <v/>
      </c>
      <c r="Q176" s="3">
        <f t="shared" si="226"/>
        <v>7025</v>
      </c>
      <c r="R176" s="3">
        <f t="shared" si="207"/>
        <v>7025</v>
      </c>
      <c r="S176" s="96" t="str">
        <f t="shared" si="227"/>
        <v/>
      </c>
      <c r="T176" s="97" t="str">
        <f t="shared" si="228"/>
        <v/>
      </c>
      <c r="U176" s="98" t="str">
        <f t="shared" si="229"/>
        <v/>
      </c>
      <c r="W176" s="89" t="str">
        <f t="shared" si="208"/>
        <v xml:space="preserve"> </v>
      </c>
      <c r="X176" s="3" t="str">
        <f t="shared" si="209"/>
        <v xml:space="preserve"> </v>
      </c>
      <c r="Y176" s="3" t="str">
        <f t="shared" si="210"/>
        <v xml:space="preserve"> </v>
      </c>
      <c r="Z176" s="3" t="str">
        <f t="shared" si="211"/>
        <v xml:space="preserve"> </v>
      </c>
      <c r="AA176" s="3" t="str">
        <f t="shared" si="212"/>
        <v>m.t</v>
      </c>
      <c r="AB176" s="3" t="str">
        <f t="shared" si="213"/>
        <v xml:space="preserve"> </v>
      </c>
      <c r="AC176" s="90" t="str">
        <f t="shared" si="214"/>
        <v xml:space="preserve"> </v>
      </c>
      <c r="AM176" s="89" t="str">
        <f t="shared" si="188"/>
        <v/>
      </c>
      <c r="AN176" s="89" t="str">
        <f t="shared" si="189"/>
        <v/>
      </c>
      <c r="AO176" s="3" t="str">
        <f t="shared" si="190"/>
        <v/>
      </c>
      <c r="AP176" s="3" t="str">
        <f t="shared" si="191"/>
        <v/>
      </c>
      <c r="AQ176" s="1" t="str">
        <f t="shared" si="192"/>
        <v/>
      </c>
      <c r="AR176" s="1" t="str">
        <f t="shared" si="193"/>
        <v/>
      </c>
      <c r="AS176" s="7" t="str">
        <f t="shared" si="194"/>
        <v/>
      </c>
      <c r="AT176" s="91">
        <f t="shared" si="195"/>
        <v>37.409252669039148</v>
      </c>
      <c r="AV176" s="162" t="str">
        <f t="shared" si="223"/>
        <v xml:space="preserve"> </v>
      </c>
      <c r="AW176" s="163" t="str">
        <f t="shared" si="215"/>
        <v xml:space="preserve"> </v>
      </c>
      <c r="AX176" s="163" t="str">
        <f t="shared" si="216"/>
        <v xml:space="preserve"> </v>
      </c>
      <c r="AY176" s="163" t="str">
        <f t="shared" si="217"/>
        <v xml:space="preserve"> </v>
      </c>
      <c r="AZ176" s="163" t="str">
        <f t="shared" si="218"/>
        <v xml:space="preserve"> </v>
      </c>
      <c r="BA176" s="163" t="str">
        <f t="shared" si="219"/>
        <v xml:space="preserve"> </v>
      </c>
      <c r="BB176" s="163" t="str">
        <f t="shared" si="220"/>
        <v xml:space="preserve"> </v>
      </c>
      <c r="BC176" s="163" t="str">
        <f t="shared" si="221"/>
        <v xml:space="preserve"> </v>
      </c>
      <c r="BD176" s="163" t="str">
        <f t="shared" si="224"/>
        <v xml:space="preserve"> </v>
      </c>
      <c r="BE176" s="164" t="str">
        <f t="shared" si="222"/>
        <v xml:space="preserve"> </v>
      </c>
      <c r="BG176" s="123" t="s">
        <v>120</v>
      </c>
      <c r="BH176" s="124" t="s">
        <v>120</v>
      </c>
      <c r="BI176" s="124" t="s">
        <v>120</v>
      </c>
      <c r="BJ176" s="124" t="s">
        <v>120</v>
      </c>
      <c r="BK176" s="124" t="s">
        <v>120</v>
      </c>
      <c r="BL176" s="124" t="s">
        <v>120</v>
      </c>
      <c r="BM176" s="124" t="s">
        <v>120</v>
      </c>
      <c r="BN176" s="124" t="s">
        <v>120</v>
      </c>
      <c r="BO176" s="124" t="s">
        <v>120</v>
      </c>
      <c r="BP176" s="124" t="s">
        <v>120</v>
      </c>
      <c r="BQ176" s="125"/>
      <c r="BR176" s="124" t="s">
        <v>122</v>
      </c>
      <c r="BS176" s="124" t="s">
        <v>122</v>
      </c>
      <c r="BT176" s="124" t="s">
        <v>122</v>
      </c>
      <c r="BU176" s="124" t="s">
        <v>122</v>
      </c>
      <c r="BV176" s="124" t="s">
        <v>122</v>
      </c>
      <c r="BW176" s="124" t="s">
        <v>122</v>
      </c>
      <c r="BX176" s="124" t="s">
        <v>122</v>
      </c>
      <c r="BY176" s="124" t="s">
        <v>122</v>
      </c>
      <c r="BZ176" s="124" t="s">
        <v>122</v>
      </c>
      <c r="CA176" s="124" t="s">
        <v>122</v>
      </c>
      <c r="CC176" s="124" t="s">
        <v>121</v>
      </c>
      <c r="CD176" s="124" t="s">
        <v>121</v>
      </c>
      <c r="CE176" s="124" t="s">
        <v>121</v>
      </c>
      <c r="CF176" s="124" t="s">
        <v>121</v>
      </c>
      <c r="CG176" s="124" t="s">
        <v>121</v>
      </c>
      <c r="CH176" s="124" t="s">
        <v>121</v>
      </c>
      <c r="CI176" s="124" t="s">
        <v>121</v>
      </c>
      <c r="CJ176" s="124" t="s">
        <v>121</v>
      </c>
      <c r="CK176" s="124" t="s">
        <v>121</v>
      </c>
      <c r="CL176" s="124" t="s">
        <v>121</v>
      </c>
      <c r="CN176" s="126" t="str">
        <f>IF(COUNTIF(Emargement!$M$8:$M$207,CY176),CY176," ")</f>
        <v xml:space="preserve"> </v>
      </c>
      <c r="CO176" s="126" t="str">
        <f>IF(COUNTIF(Emargement!$M$8:$M$207,CZ176),CZ176," ")</f>
        <v xml:space="preserve"> </v>
      </c>
      <c r="CP176" s="126" t="str">
        <f>IF(COUNTIF(Emargement!$M$8:$M$207,DA176),DA176," ")</f>
        <v xml:space="preserve"> </v>
      </c>
      <c r="CQ176" s="126" t="str">
        <f>IF(COUNTIF(Emargement!$M$8:$M$207,DB176),DB176," ")</f>
        <v xml:space="preserve"> </v>
      </c>
      <c r="CR176" s="126" t="str">
        <f>IF(COUNTIF(Emargement!$M$8:$M$207,DC176),DC176," ")</f>
        <v xml:space="preserve"> </v>
      </c>
      <c r="CS176" s="126" t="str">
        <f>IF(COUNTIF(Emargement!$M$8:$M$207,DD176),DD176," ")</f>
        <v xml:space="preserve"> </v>
      </c>
      <c r="CT176" s="126" t="str">
        <f>IF(COUNTIF(Emargement!$M$8:$M$207,DE176),DE176," ")</f>
        <v xml:space="preserve"> </v>
      </c>
      <c r="CU176" s="126" t="str">
        <f>IF(COUNTIF(Emargement!$M$8:$M$207,DF176),DF176," ")</f>
        <v xml:space="preserve"> </v>
      </c>
      <c r="CV176" s="126" t="str">
        <f>IF(COUNTIF(Emargement!$M$8:$M$207,DG176),DG176," ")</f>
        <v xml:space="preserve"> </v>
      </c>
      <c r="CW176" s="126" t="str">
        <f>IF(COUNTIF(Emargement!$M$8:$M$207,DH176),DH176," ")</f>
        <v xml:space="preserve"> </v>
      </c>
      <c r="CY176" s="3">
        <v>191</v>
      </c>
      <c r="CZ176" s="3">
        <v>192</v>
      </c>
      <c r="DA176" s="3">
        <v>193</v>
      </c>
      <c r="DB176" s="3">
        <v>194</v>
      </c>
      <c r="DC176" s="3">
        <v>195</v>
      </c>
      <c r="DD176" s="3">
        <v>196</v>
      </c>
      <c r="DE176" s="3">
        <v>197</v>
      </c>
      <c r="DF176" s="3">
        <v>198</v>
      </c>
      <c r="DG176" s="3">
        <v>199</v>
      </c>
      <c r="DH176" s="3">
        <v>200</v>
      </c>
      <c r="DM176" s="145"/>
      <c r="DN176" s="146"/>
      <c r="DO176" s="145"/>
      <c r="DP176" s="146"/>
      <c r="DQ176" s="145"/>
      <c r="DR176" s="58"/>
      <c r="DS176" s="58"/>
      <c r="DT176" s="145"/>
      <c r="DU176" s="3">
        <v>2</v>
      </c>
      <c r="DX176" s="79"/>
      <c r="DY176" s="82"/>
      <c r="DZ176" s="80"/>
      <c r="EA176" s="82"/>
      <c r="EB176" s="81"/>
      <c r="EC176" s="81"/>
      <c r="ED176" s="83"/>
      <c r="EE176" s="80"/>
      <c r="EG176" s="84"/>
      <c r="EH176" s="3">
        <v>3</v>
      </c>
      <c r="EJ176" s="3" t="e">
        <f t="shared" si="230"/>
        <v>#N/A</v>
      </c>
      <c r="EK176" s="3">
        <f t="shared" si="196"/>
        <v>0</v>
      </c>
      <c r="EL176" s="84" t="str">
        <f t="shared" si="197"/>
        <v/>
      </c>
      <c r="EM176" s="89" t="e">
        <f t="shared" si="231"/>
        <v>#N/A</v>
      </c>
      <c r="EN176" s="3">
        <f t="shared" si="198"/>
        <v>0</v>
      </c>
      <c r="EO176" s="84" t="str">
        <f t="shared" si="199"/>
        <v/>
      </c>
      <c r="EP176" s="89" t="e">
        <f t="shared" si="232"/>
        <v>#N/A</v>
      </c>
      <c r="EQ176" s="3">
        <f t="shared" si="200"/>
        <v>0</v>
      </c>
      <c r="ER176" s="84" t="str">
        <f t="shared" si="201"/>
        <v/>
      </c>
    </row>
    <row r="177" spans="1:148" x14ac:dyDescent="0.25">
      <c r="A177" s="1">
        <f t="shared" si="185"/>
        <v>170</v>
      </c>
      <c r="B177" s="1">
        <v>170</v>
      </c>
      <c r="C177" s="31">
        <v>170</v>
      </c>
      <c r="D177" s="151"/>
      <c r="E177" s="152">
        <f t="shared" si="202"/>
        <v>1</v>
      </c>
      <c r="F177" s="153">
        <f t="shared" si="203"/>
        <v>57</v>
      </c>
      <c r="G177" s="154">
        <f t="shared" si="204"/>
        <v>5</v>
      </c>
      <c r="I177" s="3">
        <f t="shared" si="186"/>
        <v>0</v>
      </c>
      <c r="J177" s="3">
        <f t="shared" si="187"/>
        <v>0</v>
      </c>
      <c r="K177" s="3">
        <f t="shared" si="225"/>
        <v>0</v>
      </c>
      <c r="N177" s="144" t="str">
        <f t="shared" si="205"/>
        <v/>
      </c>
      <c r="O177" s="143"/>
      <c r="P177" s="98" t="str">
        <f t="shared" si="206"/>
        <v/>
      </c>
      <c r="Q177" s="3">
        <f t="shared" si="226"/>
        <v>7025</v>
      </c>
      <c r="R177" s="3">
        <f t="shared" si="207"/>
        <v>7025</v>
      </c>
      <c r="S177" s="96" t="str">
        <f t="shared" si="227"/>
        <v/>
      </c>
      <c r="T177" s="97" t="str">
        <f t="shared" si="228"/>
        <v/>
      </c>
      <c r="U177" s="98" t="str">
        <f t="shared" si="229"/>
        <v/>
      </c>
      <c r="W177" s="89" t="str">
        <f t="shared" si="208"/>
        <v xml:space="preserve"> </v>
      </c>
      <c r="X177" s="3" t="str">
        <f t="shared" si="209"/>
        <v xml:space="preserve"> </v>
      </c>
      <c r="Y177" s="3" t="str">
        <f t="shared" si="210"/>
        <v xml:space="preserve"> </v>
      </c>
      <c r="Z177" s="3" t="str">
        <f t="shared" si="211"/>
        <v xml:space="preserve"> </v>
      </c>
      <c r="AA177" s="3" t="str">
        <f t="shared" si="212"/>
        <v>m.t</v>
      </c>
      <c r="AB177" s="3" t="str">
        <f t="shared" si="213"/>
        <v xml:space="preserve"> </v>
      </c>
      <c r="AC177" s="90" t="str">
        <f t="shared" si="214"/>
        <v xml:space="preserve"> </v>
      </c>
      <c r="AM177" s="89" t="str">
        <f t="shared" si="188"/>
        <v/>
      </c>
      <c r="AN177" s="89" t="str">
        <f t="shared" si="189"/>
        <v/>
      </c>
      <c r="AO177" s="3" t="str">
        <f t="shared" si="190"/>
        <v/>
      </c>
      <c r="AP177" s="3" t="str">
        <f t="shared" si="191"/>
        <v/>
      </c>
      <c r="AQ177" s="1" t="str">
        <f t="shared" si="192"/>
        <v/>
      </c>
      <c r="AR177" s="1" t="str">
        <f t="shared" si="193"/>
        <v/>
      </c>
      <c r="AS177" s="7" t="str">
        <f t="shared" si="194"/>
        <v/>
      </c>
      <c r="AT177" s="91">
        <f t="shared" si="195"/>
        <v>37.409252669039148</v>
      </c>
      <c r="DM177" s="145"/>
      <c r="DN177" s="146"/>
      <c r="DO177" s="145"/>
      <c r="DP177" s="146"/>
      <c r="DQ177" s="145"/>
      <c r="DR177" s="58"/>
      <c r="DS177" s="58"/>
      <c r="DT177" s="145"/>
      <c r="DU177" s="3">
        <v>2</v>
      </c>
      <c r="DX177" s="79"/>
      <c r="DY177" s="82"/>
      <c r="DZ177" s="80"/>
      <c r="EA177" s="82"/>
      <c r="EB177" s="81"/>
      <c r="EC177" s="81"/>
      <c r="ED177" s="83"/>
      <c r="EE177" s="80"/>
      <c r="EG177" s="84"/>
      <c r="EH177" s="3">
        <v>3</v>
      </c>
      <c r="EJ177" s="3" t="e">
        <f t="shared" si="230"/>
        <v>#N/A</v>
      </c>
      <c r="EK177" s="3">
        <f t="shared" si="196"/>
        <v>0</v>
      </c>
      <c r="EL177" s="84" t="str">
        <f t="shared" si="197"/>
        <v/>
      </c>
      <c r="EM177" s="89" t="e">
        <f t="shared" si="231"/>
        <v>#N/A</v>
      </c>
      <c r="EN177" s="3">
        <f t="shared" si="198"/>
        <v>0</v>
      </c>
      <c r="EO177" s="84" t="str">
        <f t="shared" si="199"/>
        <v/>
      </c>
      <c r="EP177" s="89" t="e">
        <f t="shared" si="232"/>
        <v>#N/A</v>
      </c>
      <c r="EQ177" s="3">
        <f t="shared" si="200"/>
        <v>0</v>
      </c>
      <c r="ER177" s="84" t="str">
        <f t="shared" si="201"/>
        <v/>
      </c>
    </row>
    <row r="178" spans="1:148" x14ac:dyDescent="0.25">
      <c r="A178" s="1">
        <f t="shared" si="185"/>
        <v>171</v>
      </c>
      <c r="B178" s="1">
        <v>171</v>
      </c>
      <c r="C178" s="31">
        <v>171</v>
      </c>
      <c r="D178" s="151"/>
      <c r="E178" s="152">
        <f t="shared" si="202"/>
        <v>1</v>
      </c>
      <c r="F178" s="153">
        <f t="shared" si="203"/>
        <v>57</v>
      </c>
      <c r="G178" s="154">
        <f t="shared" si="204"/>
        <v>5</v>
      </c>
      <c r="I178" s="3">
        <f t="shared" si="186"/>
        <v>0</v>
      </c>
      <c r="J178" s="3">
        <f t="shared" si="187"/>
        <v>0</v>
      </c>
      <c r="K178" s="3">
        <f t="shared" si="225"/>
        <v>0</v>
      </c>
      <c r="N178" s="144" t="str">
        <f t="shared" si="205"/>
        <v/>
      </c>
      <c r="O178" s="143"/>
      <c r="P178" s="98" t="str">
        <f t="shared" si="206"/>
        <v/>
      </c>
      <c r="Q178" s="3">
        <f t="shared" si="226"/>
        <v>7025</v>
      </c>
      <c r="R178" s="3">
        <f t="shared" si="207"/>
        <v>7025</v>
      </c>
      <c r="S178" s="96" t="str">
        <f t="shared" si="227"/>
        <v/>
      </c>
      <c r="T178" s="97" t="str">
        <f t="shared" si="228"/>
        <v/>
      </c>
      <c r="U178" s="98" t="str">
        <f t="shared" si="229"/>
        <v/>
      </c>
      <c r="W178" s="89" t="str">
        <f t="shared" si="208"/>
        <v xml:space="preserve"> </v>
      </c>
      <c r="X178" s="3" t="str">
        <f t="shared" si="209"/>
        <v xml:space="preserve"> </v>
      </c>
      <c r="Y178" s="3" t="str">
        <f t="shared" si="210"/>
        <v xml:space="preserve"> </v>
      </c>
      <c r="Z178" s="3" t="str">
        <f t="shared" si="211"/>
        <v xml:space="preserve"> </v>
      </c>
      <c r="AA178" s="3" t="str">
        <f t="shared" si="212"/>
        <v>m.t</v>
      </c>
      <c r="AB178" s="3" t="str">
        <f t="shared" si="213"/>
        <v xml:space="preserve"> </v>
      </c>
      <c r="AC178" s="90" t="str">
        <f t="shared" si="214"/>
        <v xml:space="preserve"> </v>
      </c>
      <c r="AM178" s="89" t="str">
        <f t="shared" si="188"/>
        <v/>
      </c>
      <c r="AN178" s="89" t="str">
        <f t="shared" si="189"/>
        <v/>
      </c>
      <c r="AO178" s="3" t="str">
        <f t="shared" si="190"/>
        <v/>
      </c>
      <c r="AP178" s="3" t="str">
        <f t="shared" si="191"/>
        <v/>
      </c>
      <c r="AQ178" s="1" t="str">
        <f t="shared" si="192"/>
        <v/>
      </c>
      <c r="AR178" s="1" t="str">
        <f t="shared" si="193"/>
        <v/>
      </c>
      <c r="AS178" s="7" t="str">
        <f t="shared" si="194"/>
        <v/>
      </c>
      <c r="AT178" s="91">
        <f t="shared" si="195"/>
        <v>37.409252669039148</v>
      </c>
      <c r="DM178" s="145"/>
      <c r="DN178" s="146"/>
      <c r="DO178" s="145"/>
      <c r="DP178" s="146"/>
      <c r="DQ178" s="145"/>
      <c r="DR178" s="58"/>
      <c r="DS178" s="58"/>
      <c r="DT178" s="145"/>
      <c r="DU178" s="3">
        <v>2</v>
      </c>
      <c r="DX178" s="79"/>
      <c r="DY178" s="82"/>
      <c r="DZ178" s="80"/>
      <c r="EA178" s="82"/>
      <c r="EB178" s="81"/>
      <c r="EC178" s="81"/>
      <c r="ED178" s="83"/>
      <c r="EE178" s="80"/>
      <c r="EG178" s="84"/>
      <c r="EH178" s="3">
        <v>3</v>
      </c>
      <c r="EJ178" s="3" t="e">
        <f t="shared" si="230"/>
        <v>#N/A</v>
      </c>
      <c r="EK178" s="3">
        <f t="shared" si="196"/>
        <v>0</v>
      </c>
      <c r="EL178" s="84" t="str">
        <f t="shared" si="197"/>
        <v/>
      </c>
      <c r="EM178" s="89" t="e">
        <f t="shared" si="231"/>
        <v>#N/A</v>
      </c>
      <c r="EN178" s="3">
        <f t="shared" si="198"/>
        <v>0</v>
      </c>
      <c r="EO178" s="84" t="str">
        <f t="shared" si="199"/>
        <v/>
      </c>
      <c r="EP178" s="89" t="e">
        <f t="shared" si="232"/>
        <v>#N/A</v>
      </c>
      <c r="EQ178" s="3">
        <f t="shared" si="200"/>
        <v>0</v>
      </c>
      <c r="ER178" s="84" t="str">
        <f t="shared" si="201"/>
        <v/>
      </c>
    </row>
    <row r="179" spans="1:148" x14ac:dyDescent="0.25">
      <c r="A179" s="1">
        <f t="shared" si="185"/>
        <v>172</v>
      </c>
      <c r="B179" s="1">
        <v>172</v>
      </c>
      <c r="C179" s="31">
        <v>172</v>
      </c>
      <c r="D179" s="151"/>
      <c r="E179" s="152">
        <f t="shared" si="202"/>
        <v>1</v>
      </c>
      <c r="F179" s="153">
        <f t="shared" si="203"/>
        <v>57</v>
      </c>
      <c r="G179" s="154">
        <f t="shared" si="204"/>
        <v>5</v>
      </c>
      <c r="I179" s="3">
        <f t="shared" si="186"/>
        <v>0</v>
      </c>
      <c r="J179" s="3">
        <f t="shared" si="187"/>
        <v>0</v>
      </c>
      <c r="K179" s="3">
        <f t="shared" si="225"/>
        <v>0</v>
      </c>
      <c r="N179" s="144" t="str">
        <f t="shared" si="205"/>
        <v/>
      </c>
      <c r="O179" s="143"/>
      <c r="P179" s="98" t="str">
        <f t="shared" si="206"/>
        <v/>
      </c>
      <c r="Q179" s="3">
        <f t="shared" si="226"/>
        <v>7025</v>
      </c>
      <c r="R179" s="3">
        <f t="shared" si="207"/>
        <v>7025</v>
      </c>
      <c r="S179" s="96" t="str">
        <f t="shared" si="227"/>
        <v/>
      </c>
      <c r="T179" s="97" t="str">
        <f t="shared" si="228"/>
        <v/>
      </c>
      <c r="U179" s="98" t="str">
        <f t="shared" si="229"/>
        <v/>
      </c>
      <c r="W179" s="89" t="str">
        <f t="shared" si="208"/>
        <v xml:space="preserve"> </v>
      </c>
      <c r="X179" s="3" t="str">
        <f t="shared" si="209"/>
        <v xml:space="preserve"> </v>
      </c>
      <c r="Y179" s="3" t="str">
        <f t="shared" si="210"/>
        <v xml:space="preserve"> </v>
      </c>
      <c r="Z179" s="3" t="str">
        <f t="shared" si="211"/>
        <v xml:space="preserve"> </v>
      </c>
      <c r="AA179" s="3" t="str">
        <f t="shared" si="212"/>
        <v>m.t</v>
      </c>
      <c r="AB179" s="3" t="str">
        <f t="shared" si="213"/>
        <v xml:space="preserve"> </v>
      </c>
      <c r="AC179" s="90" t="str">
        <f t="shared" si="214"/>
        <v xml:space="preserve"> </v>
      </c>
      <c r="AM179" s="89" t="str">
        <f t="shared" si="188"/>
        <v/>
      </c>
      <c r="AN179" s="89" t="str">
        <f t="shared" si="189"/>
        <v/>
      </c>
      <c r="AO179" s="3" t="str">
        <f t="shared" si="190"/>
        <v/>
      </c>
      <c r="AP179" s="3" t="str">
        <f t="shared" si="191"/>
        <v/>
      </c>
      <c r="AQ179" s="1" t="str">
        <f t="shared" si="192"/>
        <v/>
      </c>
      <c r="AR179" s="1" t="str">
        <f t="shared" si="193"/>
        <v/>
      </c>
      <c r="AS179" s="7" t="str">
        <f t="shared" si="194"/>
        <v/>
      </c>
      <c r="AT179" s="91">
        <f t="shared" si="195"/>
        <v>37.409252669039148</v>
      </c>
      <c r="DM179" s="145"/>
      <c r="DN179" s="146"/>
      <c r="DO179" s="145"/>
      <c r="DP179" s="146"/>
      <c r="DQ179" s="145"/>
      <c r="DR179" s="58"/>
      <c r="DS179" s="58"/>
      <c r="DT179" s="145"/>
      <c r="DU179" s="3">
        <v>2</v>
      </c>
      <c r="DX179" s="79"/>
      <c r="DY179" s="82"/>
      <c r="DZ179" s="80"/>
      <c r="EA179" s="82"/>
      <c r="EB179" s="81"/>
      <c r="EC179" s="81"/>
      <c r="ED179" s="83"/>
      <c r="EE179" s="80"/>
      <c r="EG179" s="84"/>
      <c r="EH179" s="3">
        <v>3</v>
      </c>
      <c r="EJ179" s="3" t="e">
        <f t="shared" si="230"/>
        <v>#N/A</v>
      </c>
      <c r="EK179" s="3">
        <f t="shared" si="196"/>
        <v>0</v>
      </c>
      <c r="EL179" s="84" t="str">
        <f t="shared" si="197"/>
        <v/>
      </c>
      <c r="EM179" s="89" t="e">
        <f t="shared" si="231"/>
        <v>#N/A</v>
      </c>
      <c r="EN179" s="3">
        <f t="shared" si="198"/>
        <v>0</v>
      </c>
      <c r="EO179" s="84" t="str">
        <f t="shared" si="199"/>
        <v/>
      </c>
      <c r="EP179" s="89" t="e">
        <f t="shared" si="232"/>
        <v>#N/A</v>
      </c>
      <c r="EQ179" s="3">
        <f t="shared" si="200"/>
        <v>0</v>
      </c>
      <c r="ER179" s="84" t="str">
        <f t="shared" si="201"/>
        <v/>
      </c>
    </row>
    <row r="180" spans="1:148" x14ac:dyDescent="0.25">
      <c r="A180" s="1">
        <f t="shared" si="185"/>
        <v>173</v>
      </c>
      <c r="B180" s="1">
        <v>173</v>
      </c>
      <c r="C180" s="31">
        <v>173</v>
      </c>
      <c r="D180" s="151"/>
      <c r="E180" s="152">
        <f t="shared" si="202"/>
        <v>1</v>
      </c>
      <c r="F180" s="153">
        <f t="shared" si="203"/>
        <v>57</v>
      </c>
      <c r="G180" s="154">
        <f t="shared" si="204"/>
        <v>5</v>
      </c>
      <c r="I180" s="3">
        <f t="shared" si="186"/>
        <v>0</v>
      </c>
      <c r="J180" s="3">
        <f t="shared" si="187"/>
        <v>0</v>
      </c>
      <c r="K180" s="3">
        <f t="shared" si="225"/>
        <v>0</v>
      </c>
      <c r="N180" s="144" t="str">
        <f t="shared" si="205"/>
        <v/>
      </c>
      <c r="O180" s="143"/>
      <c r="P180" s="98" t="str">
        <f t="shared" si="206"/>
        <v/>
      </c>
      <c r="Q180" s="3">
        <f t="shared" si="226"/>
        <v>7025</v>
      </c>
      <c r="R180" s="3">
        <f t="shared" si="207"/>
        <v>7025</v>
      </c>
      <c r="S180" s="96" t="str">
        <f t="shared" si="227"/>
        <v/>
      </c>
      <c r="T180" s="97" t="str">
        <f t="shared" si="228"/>
        <v/>
      </c>
      <c r="U180" s="98" t="str">
        <f t="shared" si="229"/>
        <v/>
      </c>
      <c r="W180" s="89" t="str">
        <f t="shared" si="208"/>
        <v xml:space="preserve"> </v>
      </c>
      <c r="X180" s="3" t="str">
        <f t="shared" si="209"/>
        <v xml:space="preserve"> </v>
      </c>
      <c r="Y180" s="3" t="str">
        <f t="shared" si="210"/>
        <v xml:space="preserve"> </v>
      </c>
      <c r="Z180" s="3" t="str">
        <f t="shared" si="211"/>
        <v xml:space="preserve"> </v>
      </c>
      <c r="AA180" s="3" t="str">
        <f t="shared" si="212"/>
        <v>m.t</v>
      </c>
      <c r="AB180" s="3" t="str">
        <f t="shared" si="213"/>
        <v xml:space="preserve"> </v>
      </c>
      <c r="AC180" s="90" t="str">
        <f t="shared" si="214"/>
        <v xml:space="preserve"> </v>
      </c>
      <c r="AM180" s="89" t="str">
        <f t="shared" si="188"/>
        <v/>
      </c>
      <c r="AN180" s="89" t="str">
        <f t="shared" si="189"/>
        <v/>
      </c>
      <c r="AO180" s="3" t="str">
        <f t="shared" si="190"/>
        <v/>
      </c>
      <c r="AP180" s="3" t="str">
        <f t="shared" si="191"/>
        <v/>
      </c>
      <c r="AQ180" s="1" t="str">
        <f t="shared" si="192"/>
        <v/>
      </c>
      <c r="AR180" s="1" t="str">
        <f t="shared" si="193"/>
        <v/>
      </c>
      <c r="AS180" s="7" t="str">
        <f t="shared" si="194"/>
        <v/>
      </c>
      <c r="AT180" s="91">
        <f t="shared" si="195"/>
        <v>37.409252669039148</v>
      </c>
      <c r="DM180" s="145"/>
      <c r="DN180" s="146"/>
      <c r="DO180" s="145"/>
      <c r="DP180" s="146"/>
      <c r="DQ180" s="145"/>
      <c r="DR180" s="58"/>
      <c r="DS180" s="58"/>
      <c r="DT180" s="145"/>
      <c r="DU180" s="3">
        <v>2</v>
      </c>
      <c r="DX180" s="79"/>
      <c r="DY180" s="82"/>
      <c r="DZ180" s="80"/>
      <c r="EA180" s="82"/>
      <c r="EB180" s="81"/>
      <c r="EC180" s="81"/>
      <c r="ED180" s="83"/>
      <c r="EE180" s="80"/>
      <c r="EG180" s="84"/>
      <c r="EH180" s="3">
        <v>3</v>
      </c>
      <c r="EJ180" s="3" t="e">
        <f t="shared" si="230"/>
        <v>#N/A</v>
      </c>
      <c r="EK180" s="3">
        <f t="shared" si="196"/>
        <v>0</v>
      </c>
      <c r="EL180" s="84" t="str">
        <f t="shared" si="197"/>
        <v/>
      </c>
      <c r="EM180" s="89" t="e">
        <f t="shared" si="231"/>
        <v>#N/A</v>
      </c>
      <c r="EN180" s="3">
        <f t="shared" si="198"/>
        <v>0</v>
      </c>
      <c r="EO180" s="84" t="str">
        <f t="shared" si="199"/>
        <v/>
      </c>
      <c r="EP180" s="89" t="e">
        <f t="shared" si="232"/>
        <v>#N/A</v>
      </c>
      <c r="EQ180" s="3">
        <f t="shared" si="200"/>
        <v>0</v>
      </c>
      <c r="ER180" s="84" t="str">
        <f t="shared" si="201"/>
        <v/>
      </c>
    </row>
    <row r="181" spans="1:148" x14ac:dyDescent="0.25">
      <c r="A181" s="1">
        <f t="shared" si="185"/>
        <v>174</v>
      </c>
      <c r="B181" s="1">
        <v>174</v>
      </c>
      <c r="C181" s="31">
        <v>174</v>
      </c>
      <c r="D181" s="151"/>
      <c r="E181" s="152">
        <f t="shared" si="202"/>
        <v>1</v>
      </c>
      <c r="F181" s="153">
        <f t="shared" si="203"/>
        <v>57</v>
      </c>
      <c r="G181" s="154">
        <f t="shared" si="204"/>
        <v>5</v>
      </c>
      <c r="I181" s="3">
        <f t="shared" si="186"/>
        <v>0</v>
      </c>
      <c r="J181" s="3">
        <f t="shared" si="187"/>
        <v>0</v>
      </c>
      <c r="K181" s="3">
        <f t="shared" si="225"/>
        <v>0</v>
      </c>
      <c r="N181" s="144" t="str">
        <f t="shared" si="205"/>
        <v/>
      </c>
      <c r="O181" s="143"/>
      <c r="P181" s="98" t="str">
        <f t="shared" si="206"/>
        <v/>
      </c>
      <c r="Q181" s="3">
        <f t="shared" si="226"/>
        <v>7025</v>
      </c>
      <c r="R181" s="3">
        <f t="shared" si="207"/>
        <v>7025</v>
      </c>
      <c r="S181" s="96" t="str">
        <f t="shared" si="227"/>
        <v/>
      </c>
      <c r="T181" s="97" t="str">
        <f t="shared" si="228"/>
        <v/>
      </c>
      <c r="U181" s="98" t="str">
        <f t="shared" si="229"/>
        <v/>
      </c>
      <c r="W181" s="89" t="str">
        <f t="shared" si="208"/>
        <v xml:space="preserve"> </v>
      </c>
      <c r="X181" s="3" t="str">
        <f t="shared" si="209"/>
        <v xml:space="preserve"> </v>
      </c>
      <c r="Y181" s="3" t="str">
        <f t="shared" si="210"/>
        <v xml:space="preserve"> </v>
      </c>
      <c r="Z181" s="3" t="str">
        <f t="shared" si="211"/>
        <v xml:space="preserve"> </v>
      </c>
      <c r="AA181" s="3" t="str">
        <f t="shared" si="212"/>
        <v>m.t</v>
      </c>
      <c r="AB181" s="3" t="str">
        <f t="shared" si="213"/>
        <v xml:space="preserve"> </v>
      </c>
      <c r="AC181" s="90" t="str">
        <f t="shared" si="214"/>
        <v xml:space="preserve"> </v>
      </c>
      <c r="AM181" s="89" t="str">
        <f t="shared" si="188"/>
        <v/>
      </c>
      <c r="AN181" s="89" t="str">
        <f t="shared" si="189"/>
        <v/>
      </c>
      <c r="AO181" s="3" t="str">
        <f t="shared" si="190"/>
        <v/>
      </c>
      <c r="AP181" s="3" t="str">
        <f t="shared" si="191"/>
        <v/>
      </c>
      <c r="AQ181" s="1" t="str">
        <f t="shared" si="192"/>
        <v/>
      </c>
      <c r="AR181" s="1" t="str">
        <f t="shared" si="193"/>
        <v/>
      </c>
      <c r="AS181" s="7" t="str">
        <f t="shared" si="194"/>
        <v/>
      </c>
      <c r="AT181" s="91">
        <f t="shared" si="195"/>
        <v>37.409252669039148</v>
      </c>
      <c r="DM181" s="145"/>
      <c r="DN181" s="146"/>
      <c r="DO181" s="145"/>
      <c r="DP181" s="146"/>
      <c r="DQ181" s="145"/>
      <c r="DR181" s="58"/>
      <c r="DS181" s="58"/>
      <c r="DT181" s="145"/>
      <c r="DU181" s="3">
        <v>2</v>
      </c>
      <c r="DX181" s="79"/>
      <c r="DY181" s="82"/>
      <c r="DZ181" s="80"/>
      <c r="EA181" s="82"/>
      <c r="EB181" s="81"/>
      <c r="EC181" s="81"/>
      <c r="ED181" s="83"/>
      <c r="EE181" s="80"/>
      <c r="EG181" s="84"/>
      <c r="EH181" s="3">
        <v>3</v>
      </c>
      <c r="EJ181" s="3" t="e">
        <f t="shared" si="230"/>
        <v>#N/A</v>
      </c>
      <c r="EK181" s="3">
        <f t="shared" si="196"/>
        <v>0</v>
      </c>
      <c r="EL181" s="84" t="str">
        <f t="shared" si="197"/>
        <v/>
      </c>
      <c r="EM181" s="89" t="e">
        <f t="shared" si="231"/>
        <v>#N/A</v>
      </c>
      <c r="EN181" s="3">
        <f t="shared" si="198"/>
        <v>0</v>
      </c>
      <c r="EO181" s="84" t="str">
        <f t="shared" si="199"/>
        <v/>
      </c>
      <c r="EP181" s="89" t="e">
        <f t="shared" si="232"/>
        <v>#N/A</v>
      </c>
      <c r="EQ181" s="3">
        <f t="shared" si="200"/>
        <v>0</v>
      </c>
      <c r="ER181" s="84" t="str">
        <f t="shared" si="201"/>
        <v/>
      </c>
    </row>
    <row r="182" spans="1:148" x14ac:dyDescent="0.25">
      <c r="A182" s="1">
        <f t="shared" si="185"/>
        <v>175</v>
      </c>
      <c r="B182" s="1">
        <v>175</v>
      </c>
      <c r="C182" s="31">
        <v>175</v>
      </c>
      <c r="D182" s="151"/>
      <c r="E182" s="152">
        <f t="shared" si="202"/>
        <v>1</v>
      </c>
      <c r="F182" s="153">
        <f t="shared" si="203"/>
        <v>57</v>
      </c>
      <c r="G182" s="154">
        <f t="shared" si="204"/>
        <v>5</v>
      </c>
      <c r="I182" s="3">
        <f t="shared" si="186"/>
        <v>0</v>
      </c>
      <c r="J182" s="3">
        <f t="shared" si="187"/>
        <v>0</v>
      </c>
      <c r="K182" s="3">
        <f t="shared" si="225"/>
        <v>0</v>
      </c>
      <c r="N182" s="144" t="str">
        <f t="shared" si="205"/>
        <v/>
      </c>
      <c r="O182" s="143"/>
      <c r="P182" s="98" t="str">
        <f t="shared" si="206"/>
        <v/>
      </c>
      <c r="Q182" s="3">
        <f t="shared" si="226"/>
        <v>7025</v>
      </c>
      <c r="R182" s="3">
        <f t="shared" si="207"/>
        <v>7025</v>
      </c>
      <c r="S182" s="96" t="str">
        <f t="shared" si="227"/>
        <v/>
      </c>
      <c r="T182" s="97" t="str">
        <f t="shared" si="228"/>
        <v/>
      </c>
      <c r="U182" s="98" t="str">
        <f t="shared" si="229"/>
        <v/>
      </c>
      <c r="W182" s="89" t="str">
        <f t="shared" si="208"/>
        <v xml:space="preserve"> </v>
      </c>
      <c r="X182" s="3" t="str">
        <f t="shared" si="209"/>
        <v xml:space="preserve"> </v>
      </c>
      <c r="Y182" s="3" t="str">
        <f t="shared" si="210"/>
        <v xml:space="preserve"> </v>
      </c>
      <c r="Z182" s="3" t="str">
        <f t="shared" si="211"/>
        <v xml:space="preserve"> </v>
      </c>
      <c r="AA182" s="3" t="str">
        <f t="shared" si="212"/>
        <v>m.t</v>
      </c>
      <c r="AB182" s="3" t="str">
        <f t="shared" si="213"/>
        <v xml:space="preserve"> </v>
      </c>
      <c r="AC182" s="90" t="str">
        <f t="shared" si="214"/>
        <v xml:space="preserve"> </v>
      </c>
      <c r="AM182" s="89" t="str">
        <f t="shared" si="188"/>
        <v/>
      </c>
      <c r="AN182" s="89" t="str">
        <f t="shared" si="189"/>
        <v/>
      </c>
      <c r="AO182" s="3" t="str">
        <f t="shared" si="190"/>
        <v/>
      </c>
      <c r="AP182" s="3" t="str">
        <f t="shared" si="191"/>
        <v/>
      </c>
      <c r="AQ182" s="1" t="str">
        <f t="shared" si="192"/>
        <v/>
      </c>
      <c r="AR182" s="1" t="str">
        <f t="shared" si="193"/>
        <v/>
      </c>
      <c r="AS182" s="7" t="str">
        <f t="shared" si="194"/>
        <v/>
      </c>
      <c r="AT182" s="91">
        <f t="shared" si="195"/>
        <v>37.409252669039148</v>
      </c>
      <c r="DM182" s="145"/>
      <c r="DN182" s="146"/>
      <c r="DO182" s="145"/>
      <c r="DP182" s="146"/>
      <c r="DQ182" s="145"/>
      <c r="DR182" s="58"/>
      <c r="DS182" s="58"/>
      <c r="DT182" s="145"/>
      <c r="DU182" s="3">
        <v>2</v>
      </c>
      <c r="DX182" s="79"/>
      <c r="DY182" s="82"/>
      <c r="DZ182" s="80"/>
      <c r="EA182" s="82"/>
      <c r="EB182" s="81"/>
      <c r="EC182" s="81"/>
      <c r="ED182" s="83"/>
      <c r="EE182" s="80"/>
      <c r="EG182" s="84"/>
      <c r="EH182" s="3">
        <v>3</v>
      </c>
      <c r="EJ182" s="3" t="e">
        <f t="shared" si="230"/>
        <v>#N/A</v>
      </c>
      <c r="EK182" s="3">
        <f t="shared" si="196"/>
        <v>0</v>
      </c>
      <c r="EL182" s="84" t="str">
        <f t="shared" si="197"/>
        <v/>
      </c>
      <c r="EM182" s="89" t="e">
        <f t="shared" si="231"/>
        <v>#N/A</v>
      </c>
      <c r="EN182" s="3">
        <f t="shared" si="198"/>
        <v>0</v>
      </c>
      <c r="EO182" s="84" t="str">
        <f t="shared" si="199"/>
        <v/>
      </c>
      <c r="EP182" s="89" t="e">
        <f t="shared" si="232"/>
        <v>#N/A</v>
      </c>
      <c r="EQ182" s="3">
        <f t="shared" si="200"/>
        <v>0</v>
      </c>
      <c r="ER182" s="84" t="str">
        <f t="shared" si="201"/>
        <v/>
      </c>
    </row>
    <row r="183" spans="1:148" x14ac:dyDescent="0.25">
      <c r="A183" s="1">
        <f t="shared" si="185"/>
        <v>176</v>
      </c>
      <c r="B183" s="1">
        <v>176</v>
      </c>
      <c r="C183" s="31">
        <v>176</v>
      </c>
      <c r="D183" s="151"/>
      <c r="E183" s="152">
        <f t="shared" si="202"/>
        <v>1</v>
      </c>
      <c r="F183" s="153">
        <f t="shared" si="203"/>
        <v>57</v>
      </c>
      <c r="G183" s="154">
        <f t="shared" si="204"/>
        <v>5</v>
      </c>
      <c r="I183" s="3">
        <f t="shared" si="186"/>
        <v>0</v>
      </c>
      <c r="J183" s="3">
        <f t="shared" si="187"/>
        <v>0</v>
      </c>
      <c r="K183" s="3">
        <f t="shared" si="225"/>
        <v>0</v>
      </c>
      <c r="N183" s="144" t="str">
        <f t="shared" si="205"/>
        <v/>
      </c>
      <c r="O183" s="143"/>
      <c r="P183" s="98" t="str">
        <f t="shared" si="206"/>
        <v/>
      </c>
      <c r="Q183" s="3">
        <f t="shared" si="226"/>
        <v>7025</v>
      </c>
      <c r="R183" s="3">
        <f t="shared" si="207"/>
        <v>7025</v>
      </c>
      <c r="S183" s="96" t="str">
        <f t="shared" si="227"/>
        <v/>
      </c>
      <c r="T183" s="97" t="str">
        <f t="shared" si="228"/>
        <v/>
      </c>
      <c r="U183" s="98" t="str">
        <f t="shared" si="229"/>
        <v/>
      </c>
      <c r="W183" s="89" t="str">
        <f t="shared" si="208"/>
        <v xml:space="preserve"> </v>
      </c>
      <c r="X183" s="3" t="str">
        <f t="shared" si="209"/>
        <v xml:space="preserve"> </v>
      </c>
      <c r="Y183" s="3" t="str">
        <f t="shared" si="210"/>
        <v xml:space="preserve"> </v>
      </c>
      <c r="Z183" s="3" t="str">
        <f t="shared" si="211"/>
        <v xml:space="preserve"> </v>
      </c>
      <c r="AA183" s="3" t="str">
        <f t="shared" si="212"/>
        <v>m.t</v>
      </c>
      <c r="AB183" s="3" t="str">
        <f t="shared" si="213"/>
        <v xml:space="preserve"> </v>
      </c>
      <c r="AC183" s="90" t="str">
        <f t="shared" si="214"/>
        <v xml:space="preserve"> </v>
      </c>
      <c r="AM183" s="89" t="str">
        <f t="shared" si="188"/>
        <v/>
      </c>
      <c r="AN183" s="89" t="str">
        <f t="shared" si="189"/>
        <v/>
      </c>
      <c r="AO183" s="3" t="str">
        <f t="shared" si="190"/>
        <v/>
      </c>
      <c r="AP183" s="3" t="str">
        <f t="shared" si="191"/>
        <v/>
      </c>
      <c r="AQ183" s="1" t="str">
        <f t="shared" si="192"/>
        <v/>
      </c>
      <c r="AR183" s="1" t="str">
        <f t="shared" si="193"/>
        <v/>
      </c>
      <c r="AS183" s="7" t="str">
        <f t="shared" si="194"/>
        <v/>
      </c>
      <c r="AT183" s="91">
        <f t="shared" si="195"/>
        <v>37.409252669039148</v>
      </c>
      <c r="DM183" s="145"/>
      <c r="DN183" s="146"/>
      <c r="DO183" s="145"/>
      <c r="DP183" s="146"/>
      <c r="DQ183" s="145"/>
      <c r="DR183" s="58"/>
      <c r="DS183" s="58"/>
      <c r="DT183" s="145"/>
      <c r="DU183" s="3">
        <v>2</v>
      </c>
      <c r="DX183" s="79"/>
      <c r="DY183" s="82"/>
      <c r="DZ183" s="80"/>
      <c r="EA183" s="82"/>
      <c r="EB183" s="81"/>
      <c r="EC183" s="81"/>
      <c r="ED183" s="83"/>
      <c r="EE183" s="80"/>
      <c r="EG183" s="84"/>
      <c r="EH183" s="3">
        <v>3</v>
      </c>
      <c r="EJ183" s="3" t="e">
        <f t="shared" si="230"/>
        <v>#N/A</v>
      </c>
      <c r="EK183" s="3">
        <f t="shared" si="196"/>
        <v>0</v>
      </c>
      <c r="EL183" s="84" t="str">
        <f t="shared" si="197"/>
        <v/>
      </c>
      <c r="EM183" s="89" t="e">
        <f t="shared" si="231"/>
        <v>#N/A</v>
      </c>
      <c r="EN183" s="3">
        <f t="shared" si="198"/>
        <v>0</v>
      </c>
      <c r="EO183" s="84" t="str">
        <f t="shared" si="199"/>
        <v/>
      </c>
      <c r="EP183" s="89" t="e">
        <f t="shared" si="232"/>
        <v>#N/A</v>
      </c>
      <c r="EQ183" s="3">
        <f t="shared" si="200"/>
        <v>0</v>
      </c>
      <c r="ER183" s="84" t="str">
        <f t="shared" si="201"/>
        <v/>
      </c>
    </row>
    <row r="184" spans="1:148" x14ac:dyDescent="0.25">
      <c r="A184" s="1">
        <f t="shared" si="185"/>
        <v>177</v>
      </c>
      <c r="B184" s="1">
        <v>177</v>
      </c>
      <c r="C184" s="31">
        <v>177</v>
      </c>
      <c r="D184" s="151"/>
      <c r="E184" s="152">
        <f t="shared" si="202"/>
        <v>1</v>
      </c>
      <c r="F184" s="153">
        <f t="shared" si="203"/>
        <v>57</v>
      </c>
      <c r="G184" s="154">
        <f t="shared" si="204"/>
        <v>5</v>
      </c>
      <c r="I184" s="3">
        <f t="shared" si="186"/>
        <v>0</v>
      </c>
      <c r="J184" s="3">
        <f t="shared" si="187"/>
        <v>0</v>
      </c>
      <c r="K184" s="3">
        <f t="shared" si="225"/>
        <v>0</v>
      </c>
      <c r="N184" s="144" t="str">
        <f t="shared" si="205"/>
        <v/>
      </c>
      <c r="O184" s="143"/>
      <c r="P184" s="98" t="str">
        <f t="shared" si="206"/>
        <v/>
      </c>
      <c r="Q184" s="3">
        <f t="shared" si="226"/>
        <v>7025</v>
      </c>
      <c r="R184" s="3">
        <f t="shared" si="207"/>
        <v>7025</v>
      </c>
      <c r="S184" s="96" t="str">
        <f t="shared" si="227"/>
        <v/>
      </c>
      <c r="T184" s="97" t="str">
        <f t="shared" si="228"/>
        <v/>
      </c>
      <c r="U184" s="98" t="str">
        <f t="shared" si="229"/>
        <v/>
      </c>
      <c r="W184" s="89" t="str">
        <f t="shared" si="208"/>
        <v xml:space="preserve"> </v>
      </c>
      <c r="X184" s="3" t="str">
        <f t="shared" si="209"/>
        <v xml:space="preserve"> </v>
      </c>
      <c r="Y184" s="3" t="str">
        <f t="shared" si="210"/>
        <v xml:space="preserve"> </v>
      </c>
      <c r="Z184" s="3" t="str">
        <f t="shared" si="211"/>
        <v xml:space="preserve"> </v>
      </c>
      <c r="AA184" s="3" t="str">
        <f t="shared" si="212"/>
        <v>m.t</v>
      </c>
      <c r="AB184" s="3" t="str">
        <f t="shared" si="213"/>
        <v xml:space="preserve"> </v>
      </c>
      <c r="AC184" s="90" t="str">
        <f t="shared" si="214"/>
        <v xml:space="preserve"> </v>
      </c>
      <c r="AM184" s="89" t="str">
        <f t="shared" si="188"/>
        <v/>
      </c>
      <c r="AN184" s="89" t="str">
        <f t="shared" si="189"/>
        <v/>
      </c>
      <c r="AO184" s="3" t="str">
        <f t="shared" si="190"/>
        <v/>
      </c>
      <c r="AP184" s="3" t="str">
        <f t="shared" si="191"/>
        <v/>
      </c>
      <c r="AQ184" s="1" t="str">
        <f t="shared" si="192"/>
        <v/>
      </c>
      <c r="AR184" s="1" t="str">
        <f t="shared" si="193"/>
        <v/>
      </c>
      <c r="AS184" s="7" t="str">
        <f t="shared" si="194"/>
        <v/>
      </c>
      <c r="AT184" s="91">
        <f t="shared" si="195"/>
        <v>37.409252669039148</v>
      </c>
      <c r="DM184" s="145"/>
      <c r="DN184" s="146"/>
      <c r="DO184" s="145"/>
      <c r="DP184" s="146"/>
      <c r="DQ184" s="145"/>
      <c r="DR184" s="58"/>
      <c r="DS184" s="58"/>
      <c r="DT184" s="145"/>
      <c r="DU184" s="3">
        <v>2</v>
      </c>
      <c r="DX184" s="79"/>
      <c r="DY184" s="82"/>
      <c r="DZ184" s="80"/>
      <c r="EA184" s="82"/>
      <c r="EB184" s="81"/>
      <c r="EC184" s="81"/>
      <c r="ED184" s="83"/>
      <c r="EE184" s="80"/>
      <c r="EG184" s="84"/>
      <c r="EH184" s="3">
        <v>3</v>
      </c>
      <c r="EJ184" s="3" t="e">
        <f t="shared" si="230"/>
        <v>#N/A</v>
      </c>
      <c r="EK184" s="3">
        <f t="shared" si="196"/>
        <v>0</v>
      </c>
      <c r="EL184" s="84" t="str">
        <f t="shared" si="197"/>
        <v/>
      </c>
      <c r="EM184" s="89" t="e">
        <f t="shared" si="231"/>
        <v>#N/A</v>
      </c>
      <c r="EN184" s="3">
        <f t="shared" si="198"/>
        <v>0</v>
      </c>
      <c r="EO184" s="84" t="str">
        <f t="shared" si="199"/>
        <v/>
      </c>
      <c r="EP184" s="89" t="e">
        <f t="shared" si="232"/>
        <v>#N/A</v>
      </c>
      <c r="EQ184" s="3">
        <f t="shared" si="200"/>
        <v>0</v>
      </c>
      <c r="ER184" s="84" t="str">
        <f t="shared" si="201"/>
        <v/>
      </c>
    </row>
    <row r="185" spans="1:148" x14ac:dyDescent="0.25">
      <c r="A185" s="1">
        <f t="shared" si="185"/>
        <v>178</v>
      </c>
      <c r="B185" s="1">
        <v>178</v>
      </c>
      <c r="C185" s="31">
        <v>178</v>
      </c>
      <c r="D185" s="151"/>
      <c r="E185" s="152">
        <f t="shared" si="202"/>
        <v>1</v>
      </c>
      <c r="F185" s="153">
        <f t="shared" si="203"/>
        <v>57</v>
      </c>
      <c r="G185" s="154">
        <f t="shared" si="204"/>
        <v>5</v>
      </c>
      <c r="I185" s="3">
        <f t="shared" si="186"/>
        <v>0</v>
      </c>
      <c r="J185" s="3">
        <f t="shared" si="187"/>
        <v>0</v>
      </c>
      <c r="K185" s="3">
        <f t="shared" si="225"/>
        <v>0</v>
      </c>
      <c r="N185" s="144" t="str">
        <f t="shared" si="205"/>
        <v/>
      </c>
      <c r="O185" s="143"/>
      <c r="P185" s="98" t="str">
        <f t="shared" si="206"/>
        <v/>
      </c>
      <c r="Q185" s="3">
        <f t="shared" si="226"/>
        <v>7025</v>
      </c>
      <c r="R185" s="3">
        <f t="shared" si="207"/>
        <v>7025</v>
      </c>
      <c r="S185" s="96" t="str">
        <f t="shared" si="227"/>
        <v/>
      </c>
      <c r="T185" s="97" t="str">
        <f t="shared" si="228"/>
        <v/>
      </c>
      <c r="U185" s="98" t="str">
        <f t="shared" si="229"/>
        <v/>
      </c>
      <c r="W185" s="89" t="str">
        <f t="shared" si="208"/>
        <v xml:space="preserve"> </v>
      </c>
      <c r="X185" s="3" t="str">
        <f t="shared" si="209"/>
        <v xml:space="preserve"> </v>
      </c>
      <c r="Y185" s="3" t="str">
        <f t="shared" si="210"/>
        <v xml:space="preserve"> </v>
      </c>
      <c r="Z185" s="3" t="str">
        <f t="shared" si="211"/>
        <v xml:space="preserve"> </v>
      </c>
      <c r="AA185" s="3" t="str">
        <f t="shared" si="212"/>
        <v>m.t</v>
      </c>
      <c r="AB185" s="3" t="str">
        <f t="shared" si="213"/>
        <v xml:space="preserve"> </v>
      </c>
      <c r="AC185" s="90" t="str">
        <f t="shared" si="214"/>
        <v xml:space="preserve"> </v>
      </c>
      <c r="AM185" s="89" t="str">
        <f t="shared" si="188"/>
        <v/>
      </c>
      <c r="AN185" s="89" t="str">
        <f t="shared" si="189"/>
        <v/>
      </c>
      <c r="AO185" s="3" t="str">
        <f t="shared" si="190"/>
        <v/>
      </c>
      <c r="AP185" s="3" t="str">
        <f t="shared" si="191"/>
        <v/>
      </c>
      <c r="AQ185" s="1" t="str">
        <f t="shared" si="192"/>
        <v/>
      </c>
      <c r="AR185" s="1" t="str">
        <f t="shared" si="193"/>
        <v/>
      </c>
      <c r="AS185" s="7" t="str">
        <f t="shared" si="194"/>
        <v/>
      </c>
      <c r="AT185" s="91">
        <f t="shared" si="195"/>
        <v>37.409252669039148</v>
      </c>
      <c r="DM185" s="145"/>
      <c r="DN185" s="146"/>
      <c r="DO185" s="145"/>
      <c r="DP185" s="146"/>
      <c r="DQ185" s="145"/>
      <c r="DR185" s="58"/>
      <c r="DS185" s="58"/>
      <c r="DT185" s="145"/>
      <c r="DU185" s="3">
        <v>2</v>
      </c>
      <c r="DX185" s="79"/>
      <c r="DY185" s="82"/>
      <c r="DZ185" s="80"/>
      <c r="EA185" s="82"/>
      <c r="EB185" s="81"/>
      <c r="EC185" s="81"/>
      <c r="ED185" s="83"/>
      <c r="EE185" s="80"/>
      <c r="EG185" s="84"/>
      <c r="EH185" s="3">
        <v>3</v>
      </c>
      <c r="EJ185" s="3" t="e">
        <f t="shared" si="230"/>
        <v>#N/A</v>
      </c>
      <c r="EK185" s="3">
        <f t="shared" si="196"/>
        <v>0</v>
      </c>
      <c r="EL185" s="84" t="str">
        <f t="shared" si="197"/>
        <v/>
      </c>
      <c r="EM185" s="89" t="e">
        <f t="shared" si="231"/>
        <v>#N/A</v>
      </c>
      <c r="EN185" s="3">
        <f t="shared" si="198"/>
        <v>0</v>
      </c>
      <c r="EO185" s="84" t="str">
        <f t="shared" si="199"/>
        <v/>
      </c>
      <c r="EP185" s="89" t="e">
        <f t="shared" si="232"/>
        <v>#N/A</v>
      </c>
      <c r="EQ185" s="3">
        <f t="shared" si="200"/>
        <v>0</v>
      </c>
      <c r="ER185" s="84" t="str">
        <f t="shared" si="201"/>
        <v/>
      </c>
    </row>
    <row r="186" spans="1:148" x14ac:dyDescent="0.25">
      <c r="A186" s="1">
        <f t="shared" si="185"/>
        <v>179</v>
      </c>
      <c r="B186" s="1">
        <v>179</v>
      </c>
      <c r="C186" s="31">
        <v>179</v>
      </c>
      <c r="D186" s="151"/>
      <c r="E186" s="152">
        <f t="shared" si="202"/>
        <v>1</v>
      </c>
      <c r="F186" s="153">
        <f t="shared" si="203"/>
        <v>57</v>
      </c>
      <c r="G186" s="154">
        <f t="shared" si="204"/>
        <v>5</v>
      </c>
      <c r="I186" s="3">
        <f t="shared" si="186"/>
        <v>0</v>
      </c>
      <c r="J186" s="3">
        <f t="shared" si="187"/>
        <v>0</v>
      </c>
      <c r="K186" s="3">
        <f t="shared" si="225"/>
        <v>0</v>
      </c>
      <c r="N186" s="144" t="str">
        <f t="shared" si="205"/>
        <v/>
      </c>
      <c r="O186" s="143"/>
      <c r="P186" s="98" t="str">
        <f t="shared" si="206"/>
        <v/>
      </c>
      <c r="Q186" s="3">
        <f t="shared" si="226"/>
        <v>7025</v>
      </c>
      <c r="R186" s="3">
        <f t="shared" si="207"/>
        <v>7025</v>
      </c>
      <c r="S186" s="96" t="str">
        <f t="shared" si="227"/>
        <v/>
      </c>
      <c r="T186" s="97" t="str">
        <f t="shared" si="228"/>
        <v/>
      </c>
      <c r="U186" s="98" t="str">
        <f t="shared" si="229"/>
        <v/>
      </c>
      <c r="W186" s="89" t="str">
        <f t="shared" si="208"/>
        <v xml:space="preserve"> </v>
      </c>
      <c r="X186" s="3" t="str">
        <f t="shared" si="209"/>
        <v xml:space="preserve"> </v>
      </c>
      <c r="Y186" s="3" t="str">
        <f t="shared" si="210"/>
        <v xml:space="preserve"> </v>
      </c>
      <c r="Z186" s="3" t="str">
        <f t="shared" si="211"/>
        <v xml:space="preserve"> </v>
      </c>
      <c r="AA186" s="3" t="str">
        <f t="shared" si="212"/>
        <v>m.t</v>
      </c>
      <c r="AB186" s="3" t="str">
        <f t="shared" si="213"/>
        <v xml:space="preserve"> </v>
      </c>
      <c r="AC186" s="90" t="str">
        <f t="shared" si="214"/>
        <v xml:space="preserve"> </v>
      </c>
      <c r="AM186" s="89" t="str">
        <f t="shared" si="188"/>
        <v/>
      </c>
      <c r="AN186" s="89" t="str">
        <f t="shared" si="189"/>
        <v/>
      </c>
      <c r="AO186" s="3" t="str">
        <f t="shared" si="190"/>
        <v/>
      </c>
      <c r="AP186" s="3" t="str">
        <f t="shared" si="191"/>
        <v/>
      </c>
      <c r="AQ186" s="1" t="str">
        <f t="shared" si="192"/>
        <v/>
      </c>
      <c r="AR186" s="1" t="str">
        <f t="shared" si="193"/>
        <v/>
      </c>
      <c r="AS186" s="7" t="str">
        <f t="shared" si="194"/>
        <v/>
      </c>
      <c r="AT186" s="91">
        <f t="shared" si="195"/>
        <v>37.409252669039148</v>
      </c>
      <c r="DM186" s="145"/>
      <c r="DN186" s="146"/>
      <c r="DO186" s="145"/>
      <c r="DP186" s="146"/>
      <c r="DQ186" s="145"/>
      <c r="DR186" s="58"/>
      <c r="DS186" s="58"/>
      <c r="DT186" s="145"/>
      <c r="DU186" s="3">
        <v>2</v>
      </c>
      <c r="DX186" s="79"/>
      <c r="DY186" s="82"/>
      <c r="DZ186" s="80"/>
      <c r="EA186" s="82"/>
      <c r="EB186" s="81"/>
      <c r="EC186" s="81"/>
      <c r="ED186" s="83"/>
      <c r="EE186" s="80"/>
      <c r="EG186" s="84"/>
      <c r="EH186" s="3">
        <v>3</v>
      </c>
      <c r="EJ186" s="3" t="e">
        <f t="shared" si="230"/>
        <v>#N/A</v>
      </c>
      <c r="EK186" s="3">
        <f t="shared" si="196"/>
        <v>0</v>
      </c>
      <c r="EL186" s="84" t="str">
        <f t="shared" si="197"/>
        <v/>
      </c>
      <c r="EM186" s="89" t="e">
        <f t="shared" si="231"/>
        <v>#N/A</v>
      </c>
      <c r="EN186" s="3">
        <f t="shared" si="198"/>
        <v>0</v>
      </c>
      <c r="EO186" s="84" t="str">
        <f t="shared" si="199"/>
        <v/>
      </c>
      <c r="EP186" s="89" t="e">
        <f t="shared" si="232"/>
        <v>#N/A</v>
      </c>
      <c r="EQ186" s="3">
        <f t="shared" si="200"/>
        <v>0</v>
      </c>
      <c r="ER186" s="84" t="str">
        <f t="shared" si="201"/>
        <v/>
      </c>
    </row>
    <row r="187" spans="1:148" ht="15.75" x14ac:dyDescent="0.25">
      <c r="A187" s="1">
        <f t="shared" si="185"/>
        <v>180</v>
      </c>
      <c r="B187" s="1">
        <v>180</v>
      </c>
      <c r="C187" s="31">
        <v>180</v>
      </c>
      <c r="D187" s="151"/>
      <c r="E187" s="152">
        <f t="shared" si="202"/>
        <v>1</v>
      </c>
      <c r="F187" s="153">
        <f t="shared" si="203"/>
        <v>57</v>
      </c>
      <c r="G187" s="154">
        <f t="shared" si="204"/>
        <v>5</v>
      </c>
      <c r="I187" s="3">
        <f t="shared" si="186"/>
        <v>0</v>
      </c>
      <c r="J187" s="3">
        <f t="shared" si="187"/>
        <v>0</v>
      </c>
      <c r="K187" s="3">
        <f t="shared" si="225"/>
        <v>0</v>
      </c>
      <c r="N187" s="144" t="str">
        <f t="shared" si="205"/>
        <v/>
      </c>
      <c r="O187" s="143"/>
      <c r="P187" s="98" t="str">
        <f t="shared" si="206"/>
        <v/>
      </c>
      <c r="Q187" s="3">
        <f t="shared" si="226"/>
        <v>7025</v>
      </c>
      <c r="R187" s="3">
        <f t="shared" si="207"/>
        <v>7025</v>
      </c>
      <c r="S187" s="96" t="str">
        <f t="shared" si="227"/>
        <v/>
      </c>
      <c r="T187" s="97" t="str">
        <f t="shared" si="228"/>
        <v/>
      </c>
      <c r="U187" s="98" t="str">
        <f t="shared" si="229"/>
        <v/>
      </c>
      <c r="W187" s="89" t="str">
        <f t="shared" si="208"/>
        <v xml:space="preserve"> </v>
      </c>
      <c r="X187" s="3" t="str">
        <f t="shared" si="209"/>
        <v xml:space="preserve"> </v>
      </c>
      <c r="Y187" s="3" t="str">
        <f t="shared" si="210"/>
        <v xml:space="preserve"> </v>
      </c>
      <c r="Z187" s="3" t="str">
        <f t="shared" si="211"/>
        <v xml:space="preserve"> </v>
      </c>
      <c r="AA187" s="3" t="str">
        <f t="shared" si="212"/>
        <v>m.t</v>
      </c>
      <c r="AB187" s="3" t="str">
        <f t="shared" si="213"/>
        <v xml:space="preserve"> </v>
      </c>
      <c r="AC187" s="90" t="str">
        <f t="shared" si="214"/>
        <v xml:space="preserve"> </v>
      </c>
      <c r="AM187" s="89" t="str">
        <f t="shared" si="188"/>
        <v/>
      </c>
      <c r="AN187" s="89" t="str">
        <f t="shared" si="189"/>
        <v/>
      </c>
      <c r="AO187" s="3" t="str">
        <f t="shared" si="190"/>
        <v/>
      </c>
      <c r="AP187" s="3" t="str">
        <f t="shared" si="191"/>
        <v/>
      </c>
      <c r="AQ187" s="1" t="str">
        <f t="shared" si="192"/>
        <v/>
      </c>
      <c r="AR187" s="1" t="str">
        <f t="shared" si="193"/>
        <v/>
      </c>
      <c r="AS187" s="7" t="str">
        <f t="shared" si="194"/>
        <v/>
      </c>
      <c r="AT187" s="91">
        <f t="shared" si="195"/>
        <v>37.409252669039148</v>
      </c>
      <c r="AV187" s="157">
        <f>IF(COUNTIF(Ndoss,CN187),CN187,IF(COUNTIF(abandon,CN187),"AB",IF(COUNTIF(Npartant,CN187),"NP",IF((CN187=" ")," ","NC"))))</f>
        <v>1</v>
      </c>
      <c r="AW187" s="158">
        <f t="shared" ref="AW187:AW206" si="233">IF(COUNTIF(Ndoss,CO187),CO187,IF(COUNTIF(abandon,CO187),"AB",IF(COUNTIF(Npartant,CO187),"NP",IF((CO187=" ")," ","NC"))))</f>
        <v>2</v>
      </c>
      <c r="AX187" s="158">
        <f t="shared" ref="AX187:AX206" si="234">IF(COUNTIF(Ndoss,CP187),CP187,IF(COUNTIF(abandon,CP187),"AB",IF(COUNTIF(Npartant,CP187),"NP",IF((CP187=" ")," ","NC"))))</f>
        <v>3</v>
      </c>
      <c r="AY187" s="158">
        <f t="shared" ref="AY187:AY206" si="235">IF(COUNTIF(Ndoss,CQ187),CQ187,IF(COUNTIF(abandon,CQ187),"AB",IF(COUNTIF(Npartant,CQ187),"NP",IF((CQ187=" ")," ","NC"))))</f>
        <v>4</v>
      </c>
      <c r="AZ187" s="158">
        <f t="shared" ref="AZ187:AZ206" si="236">IF(COUNTIF(Ndoss,CR187),CR187,IF(COUNTIF(abandon,CR187),"AB",IF(COUNTIF(Npartant,CR187),"NP",IF((CR187=" ")," ","NC"))))</f>
        <v>5</v>
      </c>
      <c r="BA187" s="158">
        <f t="shared" ref="BA187:BA206" si="237">IF(COUNTIF(Ndoss,CS187),CS187,IF(COUNTIF(abandon,CS187),"AB",IF(COUNTIF(Npartant,CS187),"NP",IF((CS187=" ")," ","NC"))))</f>
        <v>6</v>
      </c>
      <c r="BB187" s="158">
        <f t="shared" ref="BB187:BB206" si="238">IF(COUNTIF(Ndoss,CT187),CT187,IF(COUNTIF(abandon,CT187),"AB",IF(COUNTIF(Npartant,CT187),"NP",IF((CT187=" ")," ","NC"))))</f>
        <v>7</v>
      </c>
      <c r="BC187" s="158">
        <f t="shared" ref="BC187:BC206" si="239">IF(COUNTIF(Ndoss,CU187),CU187,IF(COUNTIF(abandon,CU187),"AB",IF(COUNTIF(Npartant,CU187),"NP",IF((CU187=" ")," ","NC"))))</f>
        <v>8</v>
      </c>
      <c r="BD187" s="158" t="str">
        <f>IF(COUNTIF(Ndoss,CV187),CV187,IF(COUNTIF(abandon,CV187),"AB",IF(COUNTIF(Npartant,CV187),"NP",IF((CV187=" ")," ","NC"))))</f>
        <v>NP</v>
      </c>
      <c r="BE187" s="159">
        <f t="shared" ref="BE187:BE206" si="240">IF(COUNTIF(Ndoss,CW187),CW187,IF(COUNTIF(abandon,CW187),"AB",IF(COUNTIF(Npartant,CW187),"NP",IF((CW187=" ")," ","NC"))))</f>
        <v>10</v>
      </c>
      <c r="BF187" s="129"/>
      <c r="BG187" s="123" t="s">
        <v>120</v>
      </c>
      <c r="BH187" s="124" t="s">
        <v>120</v>
      </c>
      <c r="BI187" s="124" t="s">
        <v>120</v>
      </c>
      <c r="BJ187" s="124" t="s">
        <v>120</v>
      </c>
      <c r="BK187" s="124" t="s">
        <v>120</v>
      </c>
      <c r="BL187" s="124" t="s">
        <v>120</v>
      </c>
      <c r="BM187" s="124" t="s">
        <v>120</v>
      </c>
      <c r="BN187" s="124" t="s">
        <v>120</v>
      </c>
      <c r="BO187" s="124" t="s">
        <v>120</v>
      </c>
      <c r="BP187" s="124" t="s">
        <v>120</v>
      </c>
      <c r="BQ187" s="125"/>
      <c r="BR187" s="124" t="s">
        <v>122</v>
      </c>
      <c r="BS187" s="124" t="s">
        <v>122</v>
      </c>
      <c r="BT187" s="124" t="s">
        <v>122</v>
      </c>
      <c r="BU187" s="124" t="s">
        <v>122</v>
      </c>
      <c r="BV187" s="124" t="s">
        <v>122</v>
      </c>
      <c r="BW187" s="124" t="s">
        <v>122</v>
      </c>
      <c r="BX187" s="124" t="s">
        <v>122</v>
      </c>
      <c r="BY187" s="124" t="s">
        <v>122</v>
      </c>
      <c r="BZ187" s="124" t="s">
        <v>122</v>
      </c>
      <c r="CA187" s="124" t="s">
        <v>122</v>
      </c>
      <c r="CC187" s="124" t="s">
        <v>121</v>
      </c>
      <c r="CD187" s="124" t="s">
        <v>121</v>
      </c>
      <c r="CE187" s="124" t="s">
        <v>121</v>
      </c>
      <c r="CF187" s="124" t="s">
        <v>121</v>
      </c>
      <c r="CG187" s="124" t="s">
        <v>121</v>
      </c>
      <c r="CH187" s="124" t="s">
        <v>121</v>
      </c>
      <c r="CI187" s="124" t="s">
        <v>121</v>
      </c>
      <c r="CJ187" s="124" t="s">
        <v>121</v>
      </c>
      <c r="CK187" s="124" t="s">
        <v>121</v>
      </c>
      <c r="CL187" s="124" t="s">
        <v>121</v>
      </c>
      <c r="CN187" s="126">
        <f>IF(COUNTIF(Emargement!$M$8:$M$207,CY187),CY187," ")</f>
        <v>1</v>
      </c>
      <c r="CO187" s="126">
        <f>IF(COUNTIF(Emargement!$M$8:$M$207,CZ187),CZ187," ")</f>
        <v>2</v>
      </c>
      <c r="CP187" s="126">
        <f>IF(COUNTIF(Emargement!$M$8:$M$207,DA187),DA187," ")</f>
        <v>3</v>
      </c>
      <c r="CQ187" s="126">
        <f>IF(COUNTIF(Emargement!$M$8:$M$207,DB187),DB187," ")</f>
        <v>4</v>
      </c>
      <c r="CR187" s="126">
        <f>IF(COUNTIF(Emargement!$M$8:$M$207,DC187),DC187," ")</f>
        <v>5</v>
      </c>
      <c r="CS187" s="126">
        <f>IF(COUNTIF(Emargement!$M$8:$M$207,DD187),DD187," ")</f>
        <v>6</v>
      </c>
      <c r="CT187" s="126">
        <f>IF(COUNTIF(Emargement!$M$8:$M$207,DE187),DE187," ")</f>
        <v>7</v>
      </c>
      <c r="CU187" s="126">
        <f>IF(COUNTIF(Emargement!$M$8:$M$207,DF187),DF187," ")</f>
        <v>8</v>
      </c>
      <c r="CV187" s="126">
        <f>IF(COUNTIF(Emargement!$M$8:$M$207,DG187),DG187," ")</f>
        <v>9</v>
      </c>
      <c r="CW187" s="126">
        <f>IF(COUNTIF(Emargement!$M$8:$M$207,DH187),DH187," ")</f>
        <v>10</v>
      </c>
      <c r="CY187" s="3">
        <v>1</v>
      </c>
      <c r="CZ187" s="3">
        <v>2</v>
      </c>
      <c r="DA187" s="3">
        <v>3</v>
      </c>
      <c r="DB187" s="3">
        <v>4</v>
      </c>
      <c r="DC187" s="3">
        <v>5</v>
      </c>
      <c r="DD187" s="3">
        <v>6</v>
      </c>
      <c r="DE187" s="3">
        <v>7</v>
      </c>
      <c r="DF187" s="3">
        <v>8</v>
      </c>
      <c r="DG187" s="3">
        <v>9</v>
      </c>
      <c r="DH187" s="3">
        <v>10</v>
      </c>
      <c r="DM187" s="145"/>
      <c r="DN187" s="146"/>
      <c r="DO187" s="145"/>
      <c r="DP187" s="146"/>
      <c r="DQ187" s="145"/>
      <c r="DR187" s="58"/>
      <c r="DS187" s="58"/>
      <c r="DT187" s="145"/>
      <c r="DU187" s="3">
        <v>2</v>
      </c>
      <c r="DX187" s="79"/>
      <c r="DY187" s="82"/>
      <c r="DZ187" s="80"/>
      <c r="EA187" s="82"/>
      <c r="EB187" s="81"/>
      <c r="EC187" s="81"/>
      <c r="ED187" s="83"/>
      <c r="EE187" s="80"/>
      <c r="EG187" s="84"/>
      <c r="EH187" s="3">
        <v>3</v>
      </c>
      <c r="EJ187" s="3" t="e">
        <f t="shared" si="230"/>
        <v>#N/A</v>
      </c>
      <c r="EK187" s="3">
        <f t="shared" si="196"/>
        <v>0</v>
      </c>
      <c r="EL187" s="84" t="str">
        <f t="shared" si="197"/>
        <v/>
      </c>
      <c r="EM187" s="89" t="e">
        <f t="shared" si="231"/>
        <v>#N/A</v>
      </c>
      <c r="EN187" s="3">
        <f t="shared" si="198"/>
        <v>0</v>
      </c>
      <c r="EO187" s="84" t="str">
        <f t="shared" si="199"/>
        <v/>
      </c>
      <c r="EP187" s="89" t="e">
        <f t="shared" si="232"/>
        <v>#N/A</v>
      </c>
      <c r="EQ187" s="3">
        <f t="shared" si="200"/>
        <v>0</v>
      </c>
      <c r="ER187" s="84" t="str">
        <f t="shared" si="201"/>
        <v/>
      </c>
    </row>
    <row r="188" spans="1:148" ht="15.75" x14ac:dyDescent="0.25">
      <c r="A188" s="1">
        <f t="shared" si="185"/>
        <v>181</v>
      </c>
      <c r="B188" s="1">
        <v>181</v>
      </c>
      <c r="C188" s="31">
        <v>181</v>
      </c>
      <c r="D188" s="151"/>
      <c r="E188" s="152">
        <f t="shared" si="202"/>
        <v>1</v>
      </c>
      <c r="F188" s="153">
        <f t="shared" si="203"/>
        <v>57</v>
      </c>
      <c r="G188" s="154">
        <f t="shared" si="204"/>
        <v>5</v>
      </c>
      <c r="I188" s="3">
        <f t="shared" si="186"/>
        <v>0</v>
      </c>
      <c r="J188" s="3">
        <f t="shared" si="187"/>
        <v>0</v>
      </c>
      <c r="K188" s="3">
        <f t="shared" si="225"/>
        <v>0</v>
      </c>
      <c r="N188" s="144" t="str">
        <f t="shared" si="205"/>
        <v/>
      </c>
      <c r="O188" s="143"/>
      <c r="P188" s="98" t="str">
        <f t="shared" si="206"/>
        <v/>
      </c>
      <c r="Q188" s="3">
        <f t="shared" si="226"/>
        <v>7025</v>
      </c>
      <c r="R188" s="3">
        <f t="shared" si="207"/>
        <v>7025</v>
      </c>
      <c r="S188" s="96" t="str">
        <f t="shared" si="227"/>
        <v/>
      </c>
      <c r="T188" s="97" t="str">
        <f t="shared" si="228"/>
        <v/>
      </c>
      <c r="U188" s="98" t="str">
        <f t="shared" si="229"/>
        <v/>
      </c>
      <c r="W188" s="89" t="str">
        <f t="shared" si="208"/>
        <v xml:space="preserve"> </v>
      </c>
      <c r="X188" s="3" t="str">
        <f t="shared" si="209"/>
        <v xml:space="preserve"> </v>
      </c>
      <c r="Y188" s="3" t="str">
        <f t="shared" si="210"/>
        <v xml:space="preserve"> </v>
      </c>
      <c r="Z188" s="3" t="str">
        <f t="shared" si="211"/>
        <v xml:space="preserve"> </v>
      </c>
      <c r="AA188" s="3" t="str">
        <f t="shared" si="212"/>
        <v>m.t</v>
      </c>
      <c r="AB188" s="3" t="str">
        <f t="shared" si="213"/>
        <v xml:space="preserve"> </v>
      </c>
      <c r="AC188" s="90" t="str">
        <f t="shared" si="214"/>
        <v xml:space="preserve"> </v>
      </c>
      <c r="AM188" s="89" t="str">
        <f t="shared" si="188"/>
        <v/>
      </c>
      <c r="AN188" s="89" t="str">
        <f t="shared" si="189"/>
        <v/>
      </c>
      <c r="AO188" s="3" t="str">
        <f t="shared" si="190"/>
        <v/>
      </c>
      <c r="AP188" s="3" t="str">
        <f t="shared" si="191"/>
        <v/>
      </c>
      <c r="AQ188" s="1" t="str">
        <f t="shared" si="192"/>
        <v/>
      </c>
      <c r="AR188" s="1" t="str">
        <f t="shared" si="193"/>
        <v/>
      </c>
      <c r="AS188" s="7" t="str">
        <f t="shared" si="194"/>
        <v/>
      </c>
      <c r="AT188" s="91">
        <f t="shared" si="195"/>
        <v>37.409252669039148</v>
      </c>
      <c r="AV188" s="160">
        <f t="shared" ref="AV188:AV206" si="241">IF(COUNTIF(Ndoss,CN188),CN188,IF(COUNTIF(abandon,CN188),"AB",IF(COUNTIF(Npartant,CN188),"NP",IF((CN188=" ")," ","NC"))))</f>
        <v>11</v>
      </c>
      <c r="AW188" s="138">
        <f t="shared" si="233"/>
        <v>12</v>
      </c>
      <c r="AX188" s="138">
        <f t="shared" si="234"/>
        <v>13</v>
      </c>
      <c r="AY188" s="138">
        <f t="shared" si="235"/>
        <v>14</v>
      </c>
      <c r="AZ188" s="138">
        <f t="shared" si="236"/>
        <v>15</v>
      </c>
      <c r="BA188" s="138">
        <f t="shared" si="237"/>
        <v>16</v>
      </c>
      <c r="BB188" s="138">
        <f t="shared" si="238"/>
        <v>17</v>
      </c>
      <c r="BC188" s="138">
        <f t="shared" si="239"/>
        <v>18</v>
      </c>
      <c r="BD188" s="138">
        <f t="shared" ref="BD188:BD206" si="242">IF(COUNTIF(Ndoss,CV188),CV188,IF(COUNTIF(abandon,CV188),"AB",IF(COUNTIF(Npartant,CV188),"NP",IF((CV188=" ")," ","NC"))))</f>
        <v>19</v>
      </c>
      <c r="BE188" s="161">
        <f t="shared" si="240"/>
        <v>20</v>
      </c>
      <c r="BF188" s="129"/>
      <c r="BG188" s="123" t="s">
        <v>120</v>
      </c>
      <c r="BH188" s="124" t="s">
        <v>120</v>
      </c>
      <c r="BI188" s="124" t="s">
        <v>120</v>
      </c>
      <c r="BJ188" s="124" t="s">
        <v>120</v>
      </c>
      <c r="BK188" s="124" t="s">
        <v>120</v>
      </c>
      <c r="BL188" s="124" t="s">
        <v>120</v>
      </c>
      <c r="BM188" s="124" t="s">
        <v>120</v>
      </c>
      <c r="BN188" s="124" t="s">
        <v>120</v>
      </c>
      <c r="BO188" s="124" t="s">
        <v>120</v>
      </c>
      <c r="BP188" s="124" t="s">
        <v>120</v>
      </c>
      <c r="BQ188" s="125"/>
      <c r="BR188" s="124" t="s">
        <v>122</v>
      </c>
      <c r="BS188" s="124" t="s">
        <v>122</v>
      </c>
      <c r="BT188" s="124" t="s">
        <v>122</v>
      </c>
      <c r="BU188" s="124" t="s">
        <v>122</v>
      </c>
      <c r="BV188" s="124" t="s">
        <v>122</v>
      </c>
      <c r="BW188" s="124" t="s">
        <v>122</v>
      </c>
      <c r="BX188" s="124" t="s">
        <v>122</v>
      </c>
      <c r="BY188" s="124" t="s">
        <v>122</v>
      </c>
      <c r="BZ188" s="124" t="s">
        <v>122</v>
      </c>
      <c r="CA188" s="124" t="s">
        <v>122</v>
      </c>
      <c r="CC188" s="124" t="s">
        <v>121</v>
      </c>
      <c r="CD188" s="124" t="s">
        <v>121</v>
      </c>
      <c r="CE188" s="124" t="s">
        <v>121</v>
      </c>
      <c r="CF188" s="124" t="s">
        <v>121</v>
      </c>
      <c r="CG188" s="124" t="s">
        <v>121</v>
      </c>
      <c r="CH188" s="124" t="s">
        <v>121</v>
      </c>
      <c r="CI188" s="124" t="s">
        <v>121</v>
      </c>
      <c r="CJ188" s="124" t="s">
        <v>121</v>
      </c>
      <c r="CK188" s="124" t="s">
        <v>121</v>
      </c>
      <c r="CL188" s="124" t="s">
        <v>121</v>
      </c>
      <c r="CN188" s="126">
        <f>IF(COUNTIF(Emargement!$M$8:$M$207,CY188),CY188," ")</f>
        <v>11</v>
      </c>
      <c r="CO188" s="126">
        <f>IF(COUNTIF(Emargement!$M$8:$M$207,CZ188),CZ188," ")</f>
        <v>12</v>
      </c>
      <c r="CP188" s="126">
        <f>IF(COUNTIF(Emargement!$M$8:$M$207,DA188),DA188," ")</f>
        <v>13</v>
      </c>
      <c r="CQ188" s="126">
        <f>IF(COUNTIF(Emargement!$M$8:$M$207,DB188),DB188," ")</f>
        <v>14</v>
      </c>
      <c r="CR188" s="126">
        <f>IF(COUNTIF(Emargement!$M$8:$M$207,DC188),DC188," ")</f>
        <v>15</v>
      </c>
      <c r="CS188" s="126">
        <f>IF(COUNTIF(Emargement!$M$8:$M$207,DD188),DD188," ")</f>
        <v>16</v>
      </c>
      <c r="CT188" s="126">
        <f>IF(COUNTIF(Emargement!$M$8:$M$207,DE188),DE188," ")</f>
        <v>17</v>
      </c>
      <c r="CU188" s="126">
        <f>IF(COUNTIF(Emargement!$M$8:$M$207,DF188),DF188," ")</f>
        <v>18</v>
      </c>
      <c r="CV188" s="126">
        <f>IF(COUNTIF(Emargement!$M$8:$M$207,DG188),DG188," ")</f>
        <v>19</v>
      </c>
      <c r="CW188" s="126">
        <f>IF(COUNTIF(Emargement!$M$8:$M$207,DH188),DH188," ")</f>
        <v>20</v>
      </c>
      <c r="CY188" s="3">
        <v>11</v>
      </c>
      <c r="CZ188" s="3">
        <v>12</v>
      </c>
      <c r="DA188" s="3">
        <v>13</v>
      </c>
      <c r="DB188" s="3">
        <v>14</v>
      </c>
      <c r="DC188" s="3">
        <v>15</v>
      </c>
      <c r="DD188" s="3">
        <v>16</v>
      </c>
      <c r="DE188" s="3">
        <v>17</v>
      </c>
      <c r="DF188" s="3">
        <v>18</v>
      </c>
      <c r="DG188" s="3">
        <v>19</v>
      </c>
      <c r="DH188" s="3">
        <v>20</v>
      </c>
      <c r="DJ188" s="223" t="s">
        <v>135</v>
      </c>
      <c r="DK188" s="137" t="s">
        <v>133</v>
      </c>
      <c r="DM188" s="145"/>
      <c r="DN188" s="146"/>
      <c r="DO188" s="145"/>
      <c r="DP188" s="146"/>
      <c r="DQ188" s="145"/>
      <c r="DR188" s="58"/>
      <c r="DS188" s="58"/>
      <c r="DT188" s="145"/>
      <c r="DU188" s="3">
        <v>2</v>
      </c>
      <c r="DX188" s="79"/>
      <c r="DY188" s="82"/>
      <c r="DZ188" s="80"/>
      <c r="EA188" s="82"/>
      <c r="EB188" s="81"/>
      <c r="EC188" s="81"/>
      <c r="ED188" s="83"/>
      <c r="EE188" s="80"/>
      <c r="EG188" s="84"/>
      <c r="EH188" s="3">
        <v>3</v>
      </c>
      <c r="EJ188" s="3" t="e">
        <f t="shared" si="230"/>
        <v>#N/A</v>
      </c>
      <c r="EK188" s="3">
        <f t="shared" si="196"/>
        <v>0</v>
      </c>
      <c r="EL188" s="84" t="str">
        <f t="shared" si="197"/>
        <v/>
      </c>
      <c r="EM188" s="89" t="e">
        <f t="shared" si="231"/>
        <v>#N/A</v>
      </c>
      <c r="EN188" s="3">
        <f t="shared" si="198"/>
        <v>0</v>
      </c>
      <c r="EO188" s="84" t="str">
        <f t="shared" si="199"/>
        <v/>
      </c>
      <c r="EP188" s="89" t="e">
        <f t="shared" si="232"/>
        <v>#N/A</v>
      </c>
      <c r="EQ188" s="3">
        <f t="shared" si="200"/>
        <v>0</v>
      </c>
      <c r="ER188" s="84" t="str">
        <f t="shared" si="201"/>
        <v/>
      </c>
    </row>
    <row r="189" spans="1:148" ht="15.75" x14ac:dyDescent="0.25">
      <c r="A189" s="1">
        <f t="shared" si="185"/>
        <v>182</v>
      </c>
      <c r="B189" s="1">
        <v>182</v>
      </c>
      <c r="C189" s="31">
        <v>182</v>
      </c>
      <c r="D189" s="151"/>
      <c r="E189" s="152">
        <f t="shared" si="202"/>
        <v>1</v>
      </c>
      <c r="F189" s="153">
        <f t="shared" si="203"/>
        <v>57</v>
      </c>
      <c r="G189" s="154">
        <f t="shared" si="204"/>
        <v>5</v>
      </c>
      <c r="I189" s="3">
        <f t="shared" si="186"/>
        <v>0</v>
      </c>
      <c r="J189" s="3">
        <f t="shared" si="187"/>
        <v>0</v>
      </c>
      <c r="K189" s="3">
        <f t="shared" si="225"/>
        <v>0</v>
      </c>
      <c r="N189" s="144" t="str">
        <f t="shared" si="205"/>
        <v/>
      </c>
      <c r="O189" s="143"/>
      <c r="P189" s="98" t="str">
        <f t="shared" si="206"/>
        <v/>
      </c>
      <c r="Q189" s="3">
        <f t="shared" si="226"/>
        <v>7025</v>
      </c>
      <c r="R189" s="3">
        <f t="shared" si="207"/>
        <v>7025</v>
      </c>
      <c r="S189" s="96" t="str">
        <f t="shared" si="227"/>
        <v/>
      </c>
      <c r="T189" s="97" t="str">
        <f t="shared" si="228"/>
        <v/>
      </c>
      <c r="U189" s="98" t="str">
        <f t="shared" si="229"/>
        <v/>
      </c>
      <c r="W189" s="89" t="str">
        <f t="shared" si="208"/>
        <v xml:space="preserve"> </v>
      </c>
      <c r="X189" s="3" t="str">
        <f t="shared" si="209"/>
        <v xml:space="preserve"> </v>
      </c>
      <c r="Y189" s="3" t="str">
        <f t="shared" si="210"/>
        <v xml:space="preserve"> </v>
      </c>
      <c r="Z189" s="3" t="str">
        <f t="shared" si="211"/>
        <v xml:space="preserve"> </v>
      </c>
      <c r="AA189" s="3" t="str">
        <f t="shared" si="212"/>
        <v>m.t</v>
      </c>
      <c r="AB189" s="3" t="str">
        <f t="shared" si="213"/>
        <v xml:space="preserve"> </v>
      </c>
      <c r="AC189" s="90" t="str">
        <f t="shared" si="214"/>
        <v xml:space="preserve"> </v>
      </c>
      <c r="AM189" s="89" t="str">
        <f t="shared" si="188"/>
        <v/>
      </c>
      <c r="AN189" s="89" t="str">
        <f t="shared" si="189"/>
        <v/>
      </c>
      <c r="AO189" s="3" t="str">
        <f t="shared" si="190"/>
        <v/>
      </c>
      <c r="AP189" s="3" t="str">
        <f t="shared" si="191"/>
        <v/>
      </c>
      <c r="AQ189" s="1" t="str">
        <f t="shared" si="192"/>
        <v/>
      </c>
      <c r="AR189" s="1" t="str">
        <f t="shared" si="193"/>
        <v/>
      </c>
      <c r="AS189" s="7" t="str">
        <f t="shared" si="194"/>
        <v/>
      </c>
      <c r="AT189" s="91">
        <f t="shared" si="195"/>
        <v>37.409252669039148</v>
      </c>
      <c r="AV189" s="160">
        <f t="shared" si="241"/>
        <v>21</v>
      </c>
      <c r="AW189" s="138">
        <f t="shared" si="233"/>
        <v>22</v>
      </c>
      <c r="AX189" s="138">
        <f t="shared" si="234"/>
        <v>23</v>
      </c>
      <c r="AY189" s="138">
        <f t="shared" si="235"/>
        <v>24</v>
      </c>
      <c r="AZ189" s="138" t="str">
        <f t="shared" si="236"/>
        <v xml:space="preserve"> </v>
      </c>
      <c r="BA189" s="138" t="str">
        <f t="shared" si="237"/>
        <v xml:space="preserve"> </v>
      </c>
      <c r="BB189" s="138" t="str">
        <f t="shared" si="238"/>
        <v>NC</v>
      </c>
      <c r="BC189" s="138" t="str">
        <f t="shared" si="239"/>
        <v xml:space="preserve"> </v>
      </c>
      <c r="BD189" s="138" t="str">
        <f t="shared" si="242"/>
        <v xml:space="preserve"> </v>
      </c>
      <c r="BE189" s="161" t="str">
        <f t="shared" si="240"/>
        <v xml:space="preserve"> </v>
      </c>
      <c r="BF189" s="129"/>
      <c r="BG189" s="123" t="s">
        <v>120</v>
      </c>
      <c r="BH189" s="124" t="s">
        <v>120</v>
      </c>
      <c r="BI189" s="124" t="s">
        <v>120</v>
      </c>
      <c r="BJ189" s="124" t="s">
        <v>120</v>
      </c>
      <c r="BK189" s="124" t="s">
        <v>120</v>
      </c>
      <c r="BL189" s="124" t="s">
        <v>120</v>
      </c>
      <c r="BM189" s="124" t="s">
        <v>120</v>
      </c>
      <c r="BN189" s="124" t="s">
        <v>120</v>
      </c>
      <c r="BO189" s="124" t="s">
        <v>120</v>
      </c>
      <c r="BP189" s="124" t="s">
        <v>120</v>
      </c>
      <c r="BQ189" s="125"/>
      <c r="BR189" s="124" t="s">
        <v>122</v>
      </c>
      <c r="BS189" s="124" t="s">
        <v>122</v>
      </c>
      <c r="BT189" s="124" t="s">
        <v>122</v>
      </c>
      <c r="BU189" s="124" t="s">
        <v>122</v>
      </c>
      <c r="BV189" s="124" t="s">
        <v>122</v>
      </c>
      <c r="BW189" s="124" t="s">
        <v>122</v>
      </c>
      <c r="BX189" s="124" t="s">
        <v>122</v>
      </c>
      <c r="BY189" s="124" t="s">
        <v>122</v>
      </c>
      <c r="BZ189" s="124" t="s">
        <v>122</v>
      </c>
      <c r="CA189" s="124" t="s">
        <v>122</v>
      </c>
      <c r="CC189" s="124" t="s">
        <v>121</v>
      </c>
      <c r="CD189" s="124" t="s">
        <v>121</v>
      </c>
      <c r="CE189" s="124" t="s">
        <v>121</v>
      </c>
      <c r="CF189" s="124" t="s">
        <v>121</v>
      </c>
      <c r="CG189" s="124" t="s">
        <v>121</v>
      </c>
      <c r="CH189" s="124" t="s">
        <v>121</v>
      </c>
      <c r="CI189" s="124" t="s">
        <v>121</v>
      </c>
      <c r="CJ189" s="124" t="s">
        <v>121</v>
      </c>
      <c r="CK189" s="124" t="s">
        <v>121</v>
      </c>
      <c r="CL189" s="124" t="s">
        <v>121</v>
      </c>
      <c r="CN189" s="126">
        <f>IF(COUNTIF(Emargement!$M$8:$M$207,CY189),CY189," ")</f>
        <v>21</v>
      </c>
      <c r="CO189" s="126">
        <f>IF(COUNTIF(Emargement!$M$8:$M$207,CZ189),CZ189," ")</f>
        <v>22</v>
      </c>
      <c r="CP189" s="126">
        <f>IF(COUNTIF(Emargement!$M$8:$M$207,DA189),DA189," ")</f>
        <v>23</v>
      </c>
      <c r="CQ189" s="126">
        <f>IF(COUNTIF(Emargement!$M$8:$M$207,DB189),DB189," ")</f>
        <v>24</v>
      </c>
      <c r="CR189" s="126" t="str">
        <f>IF(COUNTIF(Emargement!$M$8:$M$207,DC189),DC189," ")</f>
        <v xml:space="preserve"> </v>
      </c>
      <c r="CS189" s="126" t="str">
        <f>IF(COUNTIF(Emargement!$M$8:$M$207,DD189),DD189," ")</f>
        <v xml:space="preserve"> </v>
      </c>
      <c r="CT189" s="126">
        <f>IF(COUNTIF(Emargement!$M$8:$M$207,DE189),DE189," ")</f>
        <v>27</v>
      </c>
      <c r="CU189" s="126" t="str">
        <f>IF(COUNTIF(Emargement!$M$8:$M$207,DF189),DF189," ")</f>
        <v xml:space="preserve"> </v>
      </c>
      <c r="CV189" s="126" t="str">
        <f>IF(COUNTIF(Emargement!$M$8:$M$207,DG189),DG189," ")</f>
        <v xml:space="preserve"> </v>
      </c>
      <c r="CW189" s="126" t="str">
        <f>IF(COUNTIF(Emargement!$M$8:$M$207,DH189),DH189," ")</f>
        <v xml:space="preserve"> </v>
      </c>
      <c r="CY189" s="3">
        <v>21</v>
      </c>
      <c r="CZ189" s="3">
        <v>22</v>
      </c>
      <c r="DA189" s="3">
        <v>23</v>
      </c>
      <c r="DB189" s="3">
        <v>24</v>
      </c>
      <c r="DC189" s="3">
        <v>25</v>
      </c>
      <c r="DD189" s="3">
        <v>26</v>
      </c>
      <c r="DE189" s="3">
        <v>27</v>
      </c>
      <c r="DF189" s="3">
        <v>28</v>
      </c>
      <c r="DG189" s="3">
        <v>29</v>
      </c>
      <c r="DH189" s="3">
        <v>30</v>
      </c>
      <c r="DJ189" s="224" t="s">
        <v>120</v>
      </c>
      <c r="DK189" s="137" t="s">
        <v>130</v>
      </c>
      <c r="DM189" s="145"/>
      <c r="DN189" s="146"/>
      <c r="DO189" s="145"/>
      <c r="DP189" s="146"/>
      <c r="DQ189" s="145"/>
      <c r="DR189" s="58"/>
      <c r="DS189" s="58"/>
      <c r="DT189" s="145"/>
      <c r="DU189" s="3">
        <v>2</v>
      </c>
      <c r="DX189" s="79"/>
      <c r="DY189" s="82"/>
      <c r="DZ189" s="80"/>
      <c r="EA189" s="82"/>
      <c r="EB189" s="81"/>
      <c r="EC189" s="81"/>
      <c r="ED189" s="83"/>
      <c r="EE189" s="80"/>
      <c r="EG189" s="84"/>
      <c r="EH189" s="3">
        <v>3</v>
      </c>
      <c r="EJ189" s="3" t="e">
        <f t="shared" si="230"/>
        <v>#N/A</v>
      </c>
      <c r="EK189" s="3">
        <f t="shared" si="196"/>
        <v>0</v>
      </c>
      <c r="EL189" s="84" t="str">
        <f t="shared" si="197"/>
        <v/>
      </c>
      <c r="EM189" s="89" t="e">
        <f t="shared" si="231"/>
        <v>#N/A</v>
      </c>
      <c r="EN189" s="3">
        <f t="shared" si="198"/>
        <v>0</v>
      </c>
      <c r="EO189" s="84" t="str">
        <f t="shared" si="199"/>
        <v/>
      </c>
      <c r="EP189" s="89" t="e">
        <f t="shared" si="232"/>
        <v>#N/A</v>
      </c>
      <c r="EQ189" s="3">
        <f t="shared" si="200"/>
        <v>0</v>
      </c>
      <c r="ER189" s="84" t="str">
        <f t="shared" si="201"/>
        <v/>
      </c>
    </row>
    <row r="190" spans="1:148" ht="15.75" x14ac:dyDescent="0.25">
      <c r="A190" s="1">
        <f t="shared" si="185"/>
        <v>183</v>
      </c>
      <c r="B190" s="1">
        <v>183</v>
      </c>
      <c r="C190" s="31">
        <v>183</v>
      </c>
      <c r="D190" s="151"/>
      <c r="E190" s="152">
        <f t="shared" si="202"/>
        <v>1</v>
      </c>
      <c r="F190" s="153">
        <f t="shared" si="203"/>
        <v>57</v>
      </c>
      <c r="G190" s="154">
        <f t="shared" si="204"/>
        <v>5</v>
      </c>
      <c r="I190" s="3">
        <f t="shared" si="186"/>
        <v>0</v>
      </c>
      <c r="J190" s="3">
        <f t="shared" si="187"/>
        <v>0</v>
      </c>
      <c r="K190" s="3">
        <f t="shared" si="225"/>
        <v>0</v>
      </c>
      <c r="N190" s="144" t="str">
        <f t="shared" si="205"/>
        <v/>
      </c>
      <c r="O190" s="143"/>
      <c r="P190" s="98" t="str">
        <f t="shared" si="206"/>
        <v/>
      </c>
      <c r="Q190" s="3">
        <f t="shared" si="226"/>
        <v>7025</v>
      </c>
      <c r="R190" s="3">
        <f t="shared" si="207"/>
        <v>7025</v>
      </c>
      <c r="S190" s="96" t="str">
        <f t="shared" si="227"/>
        <v/>
      </c>
      <c r="T190" s="97" t="str">
        <f t="shared" si="228"/>
        <v/>
      </c>
      <c r="U190" s="98" t="str">
        <f t="shared" si="229"/>
        <v/>
      </c>
      <c r="W190" s="89" t="str">
        <f t="shared" si="208"/>
        <v xml:space="preserve"> </v>
      </c>
      <c r="X190" s="3" t="str">
        <f t="shared" si="209"/>
        <v xml:space="preserve"> </v>
      </c>
      <c r="Y190" s="3" t="str">
        <f t="shared" si="210"/>
        <v xml:space="preserve"> </v>
      </c>
      <c r="Z190" s="3" t="str">
        <f t="shared" si="211"/>
        <v xml:space="preserve"> </v>
      </c>
      <c r="AA190" s="3" t="str">
        <f t="shared" si="212"/>
        <v>m.t</v>
      </c>
      <c r="AB190" s="3" t="str">
        <f t="shared" si="213"/>
        <v xml:space="preserve"> </v>
      </c>
      <c r="AC190" s="90" t="str">
        <f t="shared" si="214"/>
        <v xml:space="preserve"> </v>
      </c>
      <c r="AM190" s="89" t="str">
        <f t="shared" si="188"/>
        <v/>
      </c>
      <c r="AN190" s="89" t="str">
        <f t="shared" si="189"/>
        <v/>
      </c>
      <c r="AO190" s="3" t="str">
        <f t="shared" si="190"/>
        <v/>
      </c>
      <c r="AP190" s="3" t="str">
        <f t="shared" si="191"/>
        <v/>
      </c>
      <c r="AQ190" s="1" t="str">
        <f t="shared" si="192"/>
        <v/>
      </c>
      <c r="AR190" s="1" t="str">
        <f t="shared" si="193"/>
        <v/>
      </c>
      <c r="AS190" s="7" t="str">
        <f t="shared" si="194"/>
        <v/>
      </c>
      <c r="AT190" s="91">
        <f t="shared" si="195"/>
        <v>37.409252669039148</v>
      </c>
      <c r="AV190" s="160" t="str">
        <f t="shared" si="241"/>
        <v xml:space="preserve"> </v>
      </c>
      <c r="AW190" s="138" t="str">
        <f t="shared" si="233"/>
        <v xml:space="preserve"> </v>
      </c>
      <c r="AX190" s="138" t="str">
        <f t="shared" si="234"/>
        <v xml:space="preserve"> </v>
      </c>
      <c r="AY190" s="138" t="str">
        <f t="shared" si="235"/>
        <v xml:space="preserve"> </v>
      </c>
      <c r="AZ190" s="138" t="str">
        <f t="shared" si="236"/>
        <v xml:space="preserve"> </v>
      </c>
      <c r="BA190" s="138" t="str">
        <f t="shared" si="237"/>
        <v xml:space="preserve"> </v>
      </c>
      <c r="BB190" s="138" t="str">
        <f t="shared" si="238"/>
        <v xml:space="preserve"> </v>
      </c>
      <c r="BC190" s="138" t="str">
        <f t="shared" si="239"/>
        <v xml:space="preserve"> </v>
      </c>
      <c r="BD190" s="138" t="str">
        <f t="shared" si="242"/>
        <v xml:space="preserve"> </v>
      </c>
      <c r="BE190" s="161" t="str">
        <f t="shared" si="240"/>
        <v xml:space="preserve"> </v>
      </c>
      <c r="BF190" s="129"/>
      <c r="BG190" s="123" t="s">
        <v>120</v>
      </c>
      <c r="BH190" s="124" t="s">
        <v>120</v>
      </c>
      <c r="BI190" s="124" t="s">
        <v>120</v>
      </c>
      <c r="BJ190" s="124" t="s">
        <v>120</v>
      </c>
      <c r="BK190" s="124" t="s">
        <v>120</v>
      </c>
      <c r="BL190" s="124" t="s">
        <v>120</v>
      </c>
      <c r="BM190" s="124" t="s">
        <v>120</v>
      </c>
      <c r="BN190" s="124" t="s">
        <v>120</v>
      </c>
      <c r="BO190" s="124" t="s">
        <v>120</v>
      </c>
      <c r="BP190" s="124" t="s">
        <v>120</v>
      </c>
      <c r="BQ190" s="125"/>
      <c r="BR190" s="124" t="s">
        <v>122</v>
      </c>
      <c r="BS190" s="124" t="s">
        <v>122</v>
      </c>
      <c r="BT190" s="124" t="s">
        <v>122</v>
      </c>
      <c r="BU190" s="124" t="s">
        <v>122</v>
      </c>
      <c r="BV190" s="124" t="s">
        <v>122</v>
      </c>
      <c r="BW190" s="124" t="s">
        <v>122</v>
      </c>
      <c r="BX190" s="124" t="s">
        <v>122</v>
      </c>
      <c r="BY190" s="124" t="s">
        <v>122</v>
      </c>
      <c r="BZ190" s="124" t="s">
        <v>122</v>
      </c>
      <c r="CA190" s="124" t="s">
        <v>122</v>
      </c>
      <c r="CC190" s="124" t="s">
        <v>121</v>
      </c>
      <c r="CD190" s="124" t="s">
        <v>121</v>
      </c>
      <c r="CE190" s="124" t="s">
        <v>121</v>
      </c>
      <c r="CF190" s="124" t="s">
        <v>121</v>
      </c>
      <c r="CG190" s="124" t="s">
        <v>121</v>
      </c>
      <c r="CH190" s="124" t="s">
        <v>121</v>
      </c>
      <c r="CI190" s="124" t="s">
        <v>121</v>
      </c>
      <c r="CJ190" s="124" t="s">
        <v>121</v>
      </c>
      <c r="CK190" s="124" t="s">
        <v>121</v>
      </c>
      <c r="CL190" s="124" t="s">
        <v>121</v>
      </c>
      <c r="CN190" s="126" t="str">
        <f>IF(COUNTIF(Emargement!$M$8:$M$207,CY190),CY190," ")</f>
        <v xml:space="preserve"> </v>
      </c>
      <c r="CO190" s="126" t="str">
        <f>IF(COUNTIF(Emargement!$M$8:$M$207,CZ190),CZ190," ")</f>
        <v xml:space="preserve"> </v>
      </c>
      <c r="CP190" s="126" t="str">
        <f>IF(COUNTIF(Emargement!$M$8:$M$207,DA190),DA190," ")</f>
        <v xml:space="preserve"> </v>
      </c>
      <c r="CQ190" s="126" t="str">
        <f>IF(COUNTIF(Emargement!$M$8:$M$207,DB190),DB190," ")</f>
        <v xml:space="preserve"> </v>
      </c>
      <c r="CR190" s="126" t="str">
        <f>IF(COUNTIF(Emargement!$M$8:$M$207,DC190),DC190," ")</f>
        <v xml:space="preserve"> </v>
      </c>
      <c r="CS190" s="126" t="str">
        <f>IF(COUNTIF(Emargement!$M$8:$M$207,DD190),DD190," ")</f>
        <v xml:space="preserve"> </v>
      </c>
      <c r="CT190" s="126" t="str">
        <f>IF(COUNTIF(Emargement!$M$8:$M$207,DE190),DE190," ")</f>
        <v xml:space="preserve"> </v>
      </c>
      <c r="CU190" s="126" t="str">
        <f>IF(COUNTIF(Emargement!$M$8:$M$207,DF190),DF190," ")</f>
        <v xml:space="preserve"> </v>
      </c>
      <c r="CV190" s="126" t="str">
        <f>IF(COUNTIF(Emargement!$M$8:$M$207,DG190),DG190," ")</f>
        <v xml:space="preserve"> </v>
      </c>
      <c r="CW190" s="126" t="str">
        <f>IF(COUNTIF(Emargement!$M$8:$M$207,DH190),DH190," ")</f>
        <v xml:space="preserve"> </v>
      </c>
      <c r="CY190" s="3">
        <v>31</v>
      </c>
      <c r="CZ190" s="3">
        <v>32</v>
      </c>
      <c r="DA190" s="3">
        <v>33</v>
      </c>
      <c r="DB190" s="3">
        <v>34</v>
      </c>
      <c r="DC190" s="3">
        <v>35</v>
      </c>
      <c r="DD190" s="3">
        <v>36</v>
      </c>
      <c r="DE190" s="3">
        <v>37</v>
      </c>
      <c r="DF190" s="3">
        <v>38</v>
      </c>
      <c r="DG190" s="3">
        <v>39</v>
      </c>
      <c r="DH190" s="3">
        <v>40</v>
      </c>
      <c r="DJ190" s="225" t="s">
        <v>124</v>
      </c>
      <c r="DK190" s="137" t="s">
        <v>131</v>
      </c>
      <c r="DM190" s="145"/>
      <c r="DN190" s="146"/>
      <c r="DO190" s="145"/>
      <c r="DP190" s="146"/>
      <c r="DQ190" s="145"/>
      <c r="DR190" s="58"/>
      <c r="DS190" s="58"/>
      <c r="DT190" s="145"/>
      <c r="DU190" s="3">
        <v>2</v>
      </c>
      <c r="DX190" s="79"/>
      <c r="DY190" s="82"/>
      <c r="DZ190" s="80"/>
      <c r="EA190" s="82"/>
      <c r="EB190" s="81"/>
      <c r="EC190" s="81"/>
      <c r="ED190" s="83"/>
      <c r="EE190" s="80"/>
      <c r="EG190" s="84"/>
      <c r="EH190" s="3">
        <v>3</v>
      </c>
      <c r="EJ190" s="3" t="e">
        <f t="shared" si="230"/>
        <v>#N/A</v>
      </c>
      <c r="EK190" s="3">
        <f t="shared" si="196"/>
        <v>0</v>
      </c>
      <c r="EL190" s="84" t="str">
        <f t="shared" si="197"/>
        <v/>
      </c>
      <c r="EM190" s="89" t="e">
        <f t="shared" si="231"/>
        <v>#N/A</v>
      </c>
      <c r="EN190" s="3">
        <f t="shared" si="198"/>
        <v>0</v>
      </c>
      <c r="EO190" s="84" t="str">
        <f t="shared" si="199"/>
        <v/>
      </c>
      <c r="EP190" s="89" t="e">
        <f t="shared" si="232"/>
        <v>#N/A</v>
      </c>
      <c r="EQ190" s="3">
        <f t="shared" si="200"/>
        <v>0</v>
      </c>
      <c r="ER190" s="84" t="str">
        <f t="shared" si="201"/>
        <v/>
      </c>
    </row>
    <row r="191" spans="1:148" ht="15.75" x14ac:dyDescent="0.25">
      <c r="A191" s="1">
        <f t="shared" si="185"/>
        <v>184</v>
      </c>
      <c r="B191" s="1">
        <v>184</v>
      </c>
      <c r="C191" s="31">
        <v>184</v>
      </c>
      <c r="D191" s="151"/>
      <c r="E191" s="152">
        <f t="shared" si="202"/>
        <v>1</v>
      </c>
      <c r="F191" s="153">
        <f t="shared" si="203"/>
        <v>57</v>
      </c>
      <c r="G191" s="154">
        <f t="shared" si="204"/>
        <v>5</v>
      </c>
      <c r="I191" s="3">
        <f t="shared" si="186"/>
        <v>0</v>
      </c>
      <c r="J191" s="3">
        <f t="shared" si="187"/>
        <v>0</v>
      </c>
      <c r="K191" s="3">
        <f t="shared" si="225"/>
        <v>0</v>
      </c>
      <c r="N191" s="144" t="str">
        <f t="shared" si="205"/>
        <v/>
      </c>
      <c r="O191" s="143"/>
      <c r="P191" s="98" t="str">
        <f t="shared" si="206"/>
        <v/>
      </c>
      <c r="Q191" s="3">
        <f t="shared" si="226"/>
        <v>7025</v>
      </c>
      <c r="R191" s="3">
        <f t="shared" si="207"/>
        <v>7025</v>
      </c>
      <c r="S191" s="96" t="str">
        <f t="shared" si="227"/>
        <v/>
      </c>
      <c r="T191" s="97" t="str">
        <f t="shared" si="228"/>
        <v/>
      </c>
      <c r="U191" s="98" t="str">
        <f t="shared" si="229"/>
        <v/>
      </c>
      <c r="W191" s="89" t="str">
        <f t="shared" si="208"/>
        <v xml:space="preserve"> </v>
      </c>
      <c r="X191" s="3" t="str">
        <f t="shared" si="209"/>
        <v xml:space="preserve"> </v>
      </c>
      <c r="Y191" s="3" t="str">
        <f t="shared" si="210"/>
        <v xml:space="preserve"> </v>
      </c>
      <c r="Z191" s="3" t="str">
        <f t="shared" si="211"/>
        <v xml:space="preserve"> </v>
      </c>
      <c r="AA191" s="3" t="str">
        <f t="shared" si="212"/>
        <v>m.t</v>
      </c>
      <c r="AB191" s="3" t="str">
        <f t="shared" si="213"/>
        <v xml:space="preserve"> </v>
      </c>
      <c r="AC191" s="90" t="str">
        <f t="shared" si="214"/>
        <v xml:space="preserve"> </v>
      </c>
      <c r="AM191" s="89" t="str">
        <f t="shared" si="188"/>
        <v/>
      </c>
      <c r="AN191" s="89" t="str">
        <f t="shared" si="189"/>
        <v/>
      </c>
      <c r="AO191" s="3" t="str">
        <f t="shared" si="190"/>
        <v/>
      </c>
      <c r="AP191" s="3" t="str">
        <f t="shared" si="191"/>
        <v/>
      </c>
      <c r="AQ191" s="1" t="str">
        <f t="shared" si="192"/>
        <v/>
      </c>
      <c r="AR191" s="1" t="str">
        <f t="shared" si="193"/>
        <v/>
      </c>
      <c r="AS191" s="7" t="str">
        <f t="shared" si="194"/>
        <v/>
      </c>
      <c r="AT191" s="91">
        <f t="shared" si="195"/>
        <v>37.409252669039148</v>
      </c>
      <c r="AV191" s="160" t="str">
        <f t="shared" si="241"/>
        <v>NC</v>
      </c>
      <c r="AW191" s="138" t="str">
        <f t="shared" si="233"/>
        <v xml:space="preserve"> </v>
      </c>
      <c r="AX191" s="138" t="str">
        <f t="shared" si="234"/>
        <v xml:space="preserve"> </v>
      </c>
      <c r="AY191" s="138" t="str">
        <f t="shared" si="235"/>
        <v xml:space="preserve"> </v>
      </c>
      <c r="AZ191" s="138" t="str">
        <f t="shared" si="236"/>
        <v xml:space="preserve"> </v>
      </c>
      <c r="BA191" s="138" t="str">
        <f t="shared" si="237"/>
        <v xml:space="preserve"> </v>
      </c>
      <c r="BB191" s="138" t="str">
        <f t="shared" si="238"/>
        <v xml:space="preserve"> </v>
      </c>
      <c r="BC191" s="138" t="str">
        <f t="shared" si="239"/>
        <v xml:space="preserve"> </v>
      </c>
      <c r="BD191" s="138" t="str">
        <f t="shared" si="242"/>
        <v xml:space="preserve"> </v>
      </c>
      <c r="BE191" s="161" t="str">
        <f t="shared" si="240"/>
        <v xml:space="preserve"> </v>
      </c>
      <c r="BF191" s="129"/>
      <c r="BG191" s="123" t="s">
        <v>120</v>
      </c>
      <c r="BH191" s="124" t="s">
        <v>120</v>
      </c>
      <c r="BI191" s="124" t="s">
        <v>120</v>
      </c>
      <c r="BJ191" s="124" t="s">
        <v>120</v>
      </c>
      <c r="BK191" s="124" t="s">
        <v>120</v>
      </c>
      <c r="BL191" s="124" t="s">
        <v>120</v>
      </c>
      <c r="BM191" s="124" t="s">
        <v>120</v>
      </c>
      <c r="BN191" s="124" t="s">
        <v>120</v>
      </c>
      <c r="BO191" s="124" t="s">
        <v>120</v>
      </c>
      <c r="BP191" s="124" t="s">
        <v>120</v>
      </c>
      <c r="BQ191" s="125"/>
      <c r="BR191" s="124" t="s">
        <v>122</v>
      </c>
      <c r="BS191" s="124" t="s">
        <v>122</v>
      </c>
      <c r="BT191" s="124" t="s">
        <v>122</v>
      </c>
      <c r="BU191" s="124" t="s">
        <v>122</v>
      </c>
      <c r="BV191" s="124" t="s">
        <v>122</v>
      </c>
      <c r="BW191" s="124" t="s">
        <v>122</v>
      </c>
      <c r="BX191" s="124" t="s">
        <v>122</v>
      </c>
      <c r="BY191" s="124" t="s">
        <v>122</v>
      </c>
      <c r="BZ191" s="124" t="s">
        <v>122</v>
      </c>
      <c r="CA191" s="124" t="s">
        <v>122</v>
      </c>
      <c r="CC191" s="124" t="s">
        <v>121</v>
      </c>
      <c r="CD191" s="124" t="s">
        <v>121</v>
      </c>
      <c r="CE191" s="124" t="s">
        <v>121</v>
      </c>
      <c r="CF191" s="124" t="s">
        <v>121</v>
      </c>
      <c r="CG191" s="124" t="s">
        <v>121</v>
      </c>
      <c r="CH191" s="124" t="s">
        <v>121</v>
      </c>
      <c r="CI191" s="124" t="s">
        <v>121</v>
      </c>
      <c r="CJ191" s="124" t="s">
        <v>121</v>
      </c>
      <c r="CK191" s="124" t="s">
        <v>121</v>
      </c>
      <c r="CL191" s="124" t="s">
        <v>121</v>
      </c>
      <c r="CN191" s="126">
        <f>IF(COUNTIF(Emargement!$M$8:$M$207,CY191),CY191," ")</f>
        <v>41</v>
      </c>
      <c r="CO191" s="126" t="str">
        <f>IF(COUNTIF(Emargement!$M$8:$M$207,CZ191),CZ191," ")</f>
        <v xml:space="preserve"> </v>
      </c>
      <c r="CP191" s="126" t="str">
        <f>IF(COUNTIF(Emargement!$M$8:$M$207,DA191),DA191," ")</f>
        <v xml:space="preserve"> </v>
      </c>
      <c r="CQ191" s="126" t="str">
        <f>IF(COUNTIF(Emargement!$M$8:$M$207,DB191),DB191," ")</f>
        <v xml:space="preserve"> </v>
      </c>
      <c r="CR191" s="126" t="str">
        <f>IF(COUNTIF(Emargement!$M$8:$M$207,DC191),DC191," ")</f>
        <v xml:space="preserve"> </v>
      </c>
      <c r="CS191" s="126" t="str">
        <f>IF(COUNTIF(Emargement!$M$8:$M$207,DD191),DD191," ")</f>
        <v xml:space="preserve"> </v>
      </c>
      <c r="CT191" s="126" t="str">
        <f>IF(COUNTIF(Emargement!$M$8:$M$207,DE191),DE191," ")</f>
        <v xml:space="preserve"> </v>
      </c>
      <c r="CU191" s="126" t="str">
        <f>IF(COUNTIF(Emargement!$M$8:$M$207,DF191),DF191," ")</f>
        <v xml:space="preserve"> </v>
      </c>
      <c r="CV191" s="126" t="str">
        <f>IF(COUNTIF(Emargement!$M$8:$M$207,DG191),DG191," ")</f>
        <v xml:space="preserve"> </v>
      </c>
      <c r="CW191" s="126" t="str">
        <f>IF(COUNTIF(Emargement!$M$8:$M$207,DH191),DH191," ")</f>
        <v xml:space="preserve"> </v>
      </c>
      <c r="CY191" s="3">
        <v>41</v>
      </c>
      <c r="CZ191" s="3">
        <v>42</v>
      </c>
      <c r="DA191" s="3">
        <v>43</v>
      </c>
      <c r="DB191" s="3">
        <v>44</v>
      </c>
      <c r="DC191" s="3">
        <v>45</v>
      </c>
      <c r="DD191" s="3">
        <v>46</v>
      </c>
      <c r="DE191" s="3">
        <v>47</v>
      </c>
      <c r="DF191" s="3">
        <v>48</v>
      </c>
      <c r="DG191" s="3">
        <v>49</v>
      </c>
      <c r="DH191" s="3">
        <v>50</v>
      </c>
      <c r="DJ191" s="226" t="s">
        <v>121</v>
      </c>
      <c r="DK191" s="137" t="s">
        <v>132</v>
      </c>
      <c r="DM191" s="145"/>
      <c r="DN191" s="146"/>
      <c r="DO191" s="145"/>
      <c r="DP191" s="146"/>
      <c r="DQ191" s="145"/>
      <c r="DR191" s="58"/>
      <c r="DS191" s="58"/>
      <c r="DT191" s="145"/>
      <c r="DU191" s="3">
        <v>2</v>
      </c>
      <c r="DX191" s="79"/>
      <c r="DY191" s="82"/>
      <c r="DZ191" s="80"/>
      <c r="EA191" s="82"/>
      <c r="EB191" s="81"/>
      <c r="EC191" s="81"/>
      <c r="ED191" s="83"/>
      <c r="EE191" s="80"/>
      <c r="EG191" s="84"/>
      <c r="EH191" s="3">
        <v>3</v>
      </c>
      <c r="EJ191" s="3" t="e">
        <f t="shared" si="230"/>
        <v>#N/A</v>
      </c>
      <c r="EK191" s="3">
        <f t="shared" si="196"/>
        <v>0</v>
      </c>
      <c r="EL191" s="84" t="str">
        <f t="shared" si="197"/>
        <v/>
      </c>
      <c r="EM191" s="89" t="e">
        <f t="shared" si="231"/>
        <v>#N/A</v>
      </c>
      <c r="EN191" s="3">
        <f t="shared" si="198"/>
        <v>0</v>
      </c>
      <c r="EO191" s="84" t="str">
        <f t="shared" si="199"/>
        <v/>
      </c>
      <c r="EP191" s="89" t="e">
        <f t="shared" si="232"/>
        <v>#N/A</v>
      </c>
      <c r="EQ191" s="3">
        <f t="shared" si="200"/>
        <v>0</v>
      </c>
      <c r="ER191" s="84" t="str">
        <f t="shared" si="201"/>
        <v/>
      </c>
    </row>
    <row r="192" spans="1:148" ht="15.75" x14ac:dyDescent="0.25">
      <c r="A192" s="1">
        <f t="shared" si="185"/>
        <v>185</v>
      </c>
      <c r="B192" s="1">
        <v>185</v>
      </c>
      <c r="C192" s="31">
        <v>185</v>
      </c>
      <c r="D192" s="151"/>
      <c r="E192" s="152">
        <f t="shared" si="202"/>
        <v>1</v>
      </c>
      <c r="F192" s="153">
        <f t="shared" si="203"/>
        <v>57</v>
      </c>
      <c r="G192" s="154">
        <f t="shared" si="204"/>
        <v>5</v>
      </c>
      <c r="I192" s="3">
        <f t="shared" si="186"/>
        <v>0</v>
      </c>
      <c r="J192" s="3">
        <f t="shared" si="187"/>
        <v>0</v>
      </c>
      <c r="K192" s="3">
        <f t="shared" si="225"/>
        <v>0</v>
      </c>
      <c r="N192" s="144" t="str">
        <f t="shared" si="205"/>
        <v/>
      </c>
      <c r="O192" s="143"/>
      <c r="P192" s="98" t="str">
        <f t="shared" si="206"/>
        <v/>
      </c>
      <c r="Q192" s="3">
        <f t="shared" si="226"/>
        <v>7025</v>
      </c>
      <c r="R192" s="3">
        <f t="shared" si="207"/>
        <v>7025</v>
      </c>
      <c r="S192" s="96" t="str">
        <f t="shared" si="227"/>
        <v/>
      </c>
      <c r="T192" s="97" t="str">
        <f t="shared" si="228"/>
        <v/>
      </c>
      <c r="U192" s="98" t="str">
        <f t="shared" si="229"/>
        <v/>
      </c>
      <c r="W192" s="89" t="str">
        <f t="shared" si="208"/>
        <v xml:space="preserve"> </v>
      </c>
      <c r="X192" s="3" t="str">
        <f t="shared" si="209"/>
        <v xml:space="preserve"> </v>
      </c>
      <c r="Y192" s="3" t="str">
        <f t="shared" si="210"/>
        <v xml:space="preserve"> </v>
      </c>
      <c r="Z192" s="3" t="str">
        <f t="shared" si="211"/>
        <v xml:space="preserve"> </v>
      </c>
      <c r="AA192" s="3" t="str">
        <f t="shared" si="212"/>
        <v>m.t</v>
      </c>
      <c r="AB192" s="3" t="str">
        <f t="shared" si="213"/>
        <v xml:space="preserve"> </v>
      </c>
      <c r="AC192" s="90" t="str">
        <f t="shared" si="214"/>
        <v xml:space="preserve"> </v>
      </c>
      <c r="AM192" s="89" t="str">
        <f t="shared" si="188"/>
        <v/>
      </c>
      <c r="AN192" s="89" t="str">
        <f t="shared" si="189"/>
        <v/>
      </c>
      <c r="AO192" s="3" t="str">
        <f t="shared" si="190"/>
        <v/>
      </c>
      <c r="AP192" s="3" t="str">
        <f t="shared" si="191"/>
        <v/>
      </c>
      <c r="AQ192" s="1" t="str">
        <f t="shared" si="192"/>
        <v/>
      </c>
      <c r="AR192" s="1" t="str">
        <f t="shared" si="193"/>
        <v/>
      </c>
      <c r="AS192" s="7" t="str">
        <f t="shared" si="194"/>
        <v/>
      </c>
      <c r="AT192" s="91">
        <f t="shared" si="195"/>
        <v>37.409252669039148</v>
      </c>
      <c r="AV192" s="160" t="str">
        <f t="shared" si="241"/>
        <v xml:space="preserve"> </v>
      </c>
      <c r="AW192" s="138" t="str">
        <f t="shared" si="233"/>
        <v xml:space="preserve"> </v>
      </c>
      <c r="AX192" s="138" t="str">
        <f t="shared" si="234"/>
        <v xml:space="preserve"> </v>
      </c>
      <c r="AY192" s="138" t="str">
        <f t="shared" si="235"/>
        <v xml:space="preserve"> </v>
      </c>
      <c r="AZ192" s="138" t="str">
        <f t="shared" si="236"/>
        <v xml:space="preserve"> </v>
      </c>
      <c r="BA192" s="138" t="str">
        <f t="shared" si="237"/>
        <v xml:space="preserve"> </v>
      </c>
      <c r="BB192" s="138" t="str">
        <f t="shared" si="238"/>
        <v xml:space="preserve"> </v>
      </c>
      <c r="BC192" s="138" t="str">
        <f t="shared" si="239"/>
        <v xml:space="preserve"> </v>
      </c>
      <c r="BD192" s="138" t="str">
        <f t="shared" si="242"/>
        <v xml:space="preserve"> </v>
      </c>
      <c r="BE192" s="161" t="str">
        <f t="shared" si="240"/>
        <v xml:space="preserve"> </v>
      </c>
      <c r="BF192" s="129"/>
      <c r="BG192" s="123" t="s">
        <v>120</v>
      </c>
      <c r="BH192" s="124" t="s">
        <v>120</v>
      </c>
      <c r="BI192" s="124" t="s">
        <v>120</v>
      </c>
      <c r="BJ192" s="124" t="s">
        <v>120</v>
      </c>
      <c r="BK192" s="124" t="s">
        <v>120</v>
      </c>
      <c r="BL192" s="124" t="s">
        <v>120</v>
      </c>
      <c r="BM192" s="124" t="s">
        <v>120</v>
      </c>
      <c r="BN192" s="124" t="s">
        <v>120</v>
      </c>
      <c r="BO192" s="124" t="s">
        <v>120</v>
      </c>
      <c r="BP192" s="124" t="s">
        <v>120</v>
      </c>
      <c r="BQ192" s="125"/>
      <c r="BR192" s="124" t="s">
        <v>122</v>
      </c>
      <c r="BS192" s="124" t="s">
        <v>122</v>
      </c>
      <c r="BT192" s="124" t="s">
        <v>122</v>
      </c>
      <c r="BU192" s="124" t="s">
        <v>122</v>
      </c>
      <c r="BV192" s="124" t="s">
        <v>122</v>
      </c>
      <c r="BW192" s="124" t="s">
        <v>122</v>
      </c>
      <c r="BX192" s="124" t="s">
        <v>122</v>
      </c>
      <c r="BY192" s="124" t="s">
        <v>122</v>
      </c>
      <c r="BZ192" s="124" t="s">
        <v>122</v>
      </c>
      <c r="CA192" s="124" t="s">
        <v>122</v>
      </c>
      <c r="CC192" s="124" t="s">
        <v>121</v>
      </c>
      <c r="CD192" s="124" t="s">
        <v>121</v>
      </c>
      <c r="CE192" s="124" t="s">
        <v>121</v>
      </c>
      <c r="CF192" s="124" t="s">
        <v>121</v>
      </c>
      <c r="CG192" s="124" t="s">
        <v>121</v>
      </c>
      <c r="CH192" s="124" t="s">
        <v>121</v>
      </c>
      <c r="CI192" s="124" t="s">
        <v>121</v>
      </c>
      <c r="CJ192" s="124" t="s">
        <v>121</v>
      </c>
      <c r="CK192" s="124" t="s">
        <v>121</v>
      </c>
      <c r="CL192" s="124" t="s">
        <v>121</v>
      </c>
      <c r="CN192" s="126" t="str">
        <f>IF(COUNTIF(Emargement!$M$8:$M$207,CY192),CY192," ")</f>
        <v xml:space="preserve"> </v>
      </c>
      <c r="CO192" s="126" t="str">
        <f>IF(COUNTIF(Emargement!$M$8:$M$207,CZ192),CZ192," ")</f>
        <v xml:space="preserve"> </v>
      </c>
      <c r="CP192" s="126" t="str">
        <f>IF(COUNTIF(Emargement!$M$8:$M$207,DA192),DA192," ")</f>
        <v xml:space="preserve"> </v>
      </c>
      <c r="CQ192" s="126" t="str">
        <f>IF(COUNTIF(Emargement!$M$8:$M$207,DB192),DB192," ")</f>
        <v xml:space="preserve"> </v>
      </c>
      <c r="CR192" s="126" t="str">
        <f>IF(COUNTIF(Emargement!$M$8:$M$207,DC192),DC192," ")</f>
        <v xml:space="preserve"> </v>
      </c>
      <c r="CS192" s="126" t="str">
        <f>IF(COUNTIF(Emargement!$M$8:$M$207,DD192),DD192," ")</f>
        <v xml:space="preserve"> </v>
      </c>
      <c r="CT192" s="126" t="str">
        <f>IF(COUNTIF(Emargement!$M$8:$M$207,DE192),DE192," ")</f>
        <v xml:space="preserve"> </v>
      </c>
      <c r="CU192" s="126" t="str">
        <f>IF(COUNTIF(Emargement!$M$8:$M$207,DF192),DF192," ")</f>
        <v xml:space="preserve"> </v>
      </c>
      <c r="CV192" s="126" t="str">
        <f>IF(COUNTIF(Emargement!$M$8:$M$207,DG192),DG192," ")</f>
        <v xml:space="preserve"> </v>
      </c>
      <c r="CW192" s="126" t="str">
        <f>IF(COUNTIF(Emargement!$M$8:$M$207,DH192),DH192," ")</f>
        <v xml:space="preserve"> </v>
      </c>
      <c r="CY192" s="3">
        <v>51</v>
      </c>
      <c r="CZ192" s="3">
        <v>52</v>
      </c>
      <c r="DA192" s="3">
        <v>53</v>
      </c>
      <c r="DB192" s="3">
        <v>54</v>
      </c>
      <c r="DC192" s="3">
        <v>55</v>
      </c>
      <c r="DD192" s="3">
        <v>56</v>
      </c>
      <c r="DE192" s="3">
        <v>57</v>
      </c>
      <c r="DF192" s="3">
        <v>58</v>
      </c>
      <c r="DG192" s="3">
        <v>59</v>
      </c>
      <c r="DH192" s="3">
        <v>60</v>
      </c>
      <c r="DJ192" s="227"/>
      <c r="DK192" s="137" t="s">
        <v>134</v>
      </c>
      <c r="DM192" s="145"/>
      <c r="DN192" s="146"/>
      <c r="DO192" s="145"/>
      <c r="DP192" s="146"/>
      <c r="DQ192" s="145"/>
      <c r="DR192" s="58"/>
      <c r="DS192" s="58"/>
      <c r="DT192" s="145"/>
      <c r="DU192" s="3">
        <v>2</v>
      </c>
      <c r="DX192" s="79"/>
      <c r="DY192" s="82"/>
      <c r="DZ192" s="80"/>
      <c r="EA192" s="82"/>
      <c r="EB192" s="81"/>
      <c r="EC192" s="81"/>
      <c r="ED192" s="83"/>
      <c r="EE192" s="80"/>
      <c r="EG192" s="84"/>
      <c r="EH192" s="3">
        <v>3</v>
      </c>
      <c r="EJ192" s="3" t="e">
        <f t="shared" si="230"/>
        <v>#N/A</v>
      </c>
      <c r="EK192" s="3">
        <f t="shared" si="196"/>
        <v>0</v>
      </c>
      <c r="EL192" s="84" t="str">
        <f t="shared" si="197"/>
        <v/>
      </c>
      <c r="EM192" s="89" t="e">
        <f t="shared" si="231"/>
        <v>#N/A</v>
      </c>
      <c r="EN192" s="3">
        <f t="shared" si="198"/>
        <v>0</v>
      </c>
      <c r="EO192" s="84" t="str">
        <f t="shared" si="199"/>
        <v/>
      </c>
      <c r="EP192" s="89" t="e">
        <f t="shared" si="232"/>
        <v>#N/A</v>
      </c>
      <c r="EQ192" s="3">
        <f t="shared" si="200"/>
        <v>0</v>
      </c>
      <c r="ER192" s="84" t="str">
        <f t="shared" si="201"/>
        <v/>
      </c>
    </row>
    <row r="193" spans="1:148" ht="15.75" x14ac:dyDescent="0.25">
      <c r="A193" s="1">
        <f t="shared" si="185"/>
        <v>186</v>
      </c>
      <c r="B193" s="1">
        <v>186</v>
      </c>
      <c r="C193" s="31">
        <v>186</v>
      </c>
      <c r="D193" s="151"/>
      <c r="E193" s="152">
        <f t="shared" si="202"/>
        <v>1</v>
      </c>
      <c r="F193" s="153">
        <f t="shared" si="203"/>
        <v>57</v>
      </c>
      <c r="G193" s="154">
        <f t="shared" si="204"/>
        <v>5</v>
      </c>
      <c r="I193" s="3">
        <f t="shared" si="186"/>
        <v>0</v>
      </c>
      <c r="J193" s="3">
        <f t="shared" si="187"/>
        <v>0</v>
      </c>
      <c r="K193" s="3">
        <f t="shared" si="225"/>
        <v>0</v>
      </c>
      <c r="N193" s="144" t="str">
        <f t="shared" si="205"/>
        <v/>
      </c>
      <c r="O193" s="143"/>
      <c r="P193" s="98" t="str">
        <f t="shared" si="206"/>
        <v/>
      </c>
      <c r="Q193" s="3">
        <f t="shared" si="226"/>
        <v>7025</v>
      </c>
      <c r="R193" s="3">
        <f t="shared" si="207"/>
        <v>7025</v>
      </c>
      <c r="S193" s="96" t="str">
        <f t="shared" si="227"/>
        <v/>
      </c>
      <c r="T193" s="97" t="str">
        <f t="shared" si="228"/>
        <v/>
      </c>
      <c r="U193" s="98" t="str">
        <f t="shared" si="229"/>
        <v/>
      </c>
      <c r="W193" s="89" t="str">
        <f t="shared" si="208"/>
        <v xml:space="preserve"> </v>
      </c>
      <c r="X193" s="3" t="str">
        <f t="shared" si="209"/>
        <v xml:space="preserve"> </v>
      </c>
      <c r="Y193" s="3" t="str">
        <f t="shared" si="210"/>
        <v xml:space="preserve"> </v>
      </c>
      <c r="Z193" s="3" t="str">
        <f t="shared" si="211"/>
        <v xml:space="preserve"> </v>
      </c>
      <c r="AA193" s="3" t="str">
        <f t="shared" si="212"/>
        <v>m.t</v>
      </c>
      <c r="AB193" s="3" t="str">
        <f t="shared" si="213"/>
        <v xml:space="preserve"> </v>
      </c>
      <c r="AC193" s="90" t="str">
        <f t="shared" si="214"/>
        <v xml:space="preserve"> </v>
      </c>
      <c r="AM193" s="89" t="str">
        <f t="shared" si="188"/>
        <v/>
      </c>
      <c r="AN193" s="89" t="str">
        <f t="shared" si="189"/>
        <v/>
      </c>
      <c r="AO193" s="3" t="str">
        <f t="shared" si="190"/>
        <v/>
      </c>
      <c r="AP193" s="3" t="str">
        <f t="shared" si="191"/>
        <v/>
      </c>
      <c r="AQ193" s="1" t="str">
        <f t="shared" si="192"/>
        <v/>
      </c>
      <c r="AR193" s="1" t="str">
        <f t="shared" si="193"/>
        <v/>
      </c>
      <c r="AS193" s="7" t="str">
        <f t="shared" si="194"/>
        <v/>
      </c>
      <c r="AT193" s="91">
        <f t="shared" si="195"/>
        <v>37.409252669039148</v>
      </c>
      <c r="AV193" s="160" t="str">
        <f t="shared" si="241"/>
        <v xml:space="preserve"> </v>
      </c>
      <c r="AW193" s="138" t="str">
        <f t="shared" si="233"/>
        <v xml:space="preserve"> </v>
      </c>
      <c r="AX193" s="138" t="str">
        <f t="shared" si="234"/>
        <v xml:space="preserve"> </v>
      </c>
      <c r="AY193" s="138" t="str">
        <f t="shared" si="235"/>
        <v xml:space="preserve"> </v>
      </c>
      <c r="AZ193" s="138" t="str">
        <f t="shared" si="236"/>
        <v xml:space="preserve"> </v>
      </c>
      <c r="BA193" s="138" t="str">
        <f t="shared" si="237"/>
        <v xml:space="preserve"> </v>
      </c>
      <c r="BB193" s="138" t="str">
        <f t="shared" si="238"/>
        <v xml:space="preserve"> </v>
      </c>
      <c r="BC193" s="138" t="str">
        <f t="shared" si="239"/>
        <v xml:space="preserve"> </v>
      </c>
      <c r="BD193" s="138" t="str">
        <f t="shared" si="242"/>
        <v xml:space="preserve"> </v>
      </c>
      <c r="BE193" s="161" t="str">
        <f t="shared" si="240"/>
        <v xml:space="preserve"> </v>
      </c>
      <c r="BF193" s="129"/>
      <c r="BG193" s="123" t="s">
        <v>120</v>
      </c>
      <c r="BH193" s="124" t="s">
        <v>120</v>
      </c>
      <c r="BI193" s="124" t="s">
        <v>120</v>
      </c>
      <c r="BJ193" s="124" t="s">
        <v>120</v>
      </c>
      <c r="BK193" s="124" t="s">
        <v>120</v>
      </c>
      <c r="BL193" s="124" t="s">
        <v>120</v>
      </c>
      <c r="BM193" s="124" t="s">
        <v>120</v>
      </c>
      <c r="BN193" s="124" t="s">
        <v>120</v>
      </c>
      <c r="BO193" s="124" t="s">
        <v>120</v>
      </c>
      <c r="BP193" s="124" t="s">
        <v>120</v>
      </c>
      <c r="BQ193" s="125"/>
      <c r="BR193" s="124" t="s">
        <v>122</v>
      </c>
      <c r="BS193" s="124" t="s">
        <v>122</v>
      </c>
      <c r="BT193" s="124" t="s">
        <v>122</v>
      </c>
      <c r="BU193" s="124" t="s">
        <v>122</v>
      </c>
      <c r="BV193" s="124" t="s">
        <v>122</v>
      </c>
      <c r="BW193" s="124" t="s">
        <v>122</v>
      </c>
      <c r="BX193" s="124" t="s">
        <v>122</v>
      </c>
      <c r="BY193" s="124" t="s">
        <v>122</v>
      </c>
      <c r="BZ193" s="124" t="s">
        <v>122</v>
      </c>
      <c r="CA193" s="124" t="s">
        <v>122</v>
      </c>
      <c r="CC193" s="124" t="s">
        <v>121</v>
      </c>
      <c r="CD193" s="124" t="s">
        <v>121</v>
      </c>
      <c r="CE193" s="124" t="s">
        <v>121</v>
      </c>
      <c r="CF193" s="124" t="s">
        <v>121</v>
      </c>
      <c r="CG193" s="124" t="s">
        <v>121</v>
      </c>
      <c r="CH193" s="124" t="s">
        <v>121</v>
      </c>
      <c r="CI193" s="124" t="s">
        <v>121</v>
      </c>
      <c r="CJ193" s="124" t="s">
        <v>121</v>
      </c>
      <c r="CK193" s="124" t="s">
        <v>121</v>
      </c>
      <c r="CL193" s="124" t="s">
        <v>121</v>
      </c>
      <c r="CN193" s="126" t="str">
        <f>IF(COUNTIF(Emargement!$M$8:$M$207,CY193),CY193," ")</f>
        <v xml:space="preserve"> </v>
      </c>
      <c r="CO193" s="126" t="str">
        <f>IF(COUNTIF(Emargement!$M$8:$M$207,CZ193),CZ193," ")</f>
        <v xml:space="preserve"> </v>
      </c>
      <c r="CP193" s="126" t="str">
        <f>IF(COUNTIF(Emargement!$M$8:$M$207,DA193),DA193," ")</f>
        <v xml:space="preserve"> </v>
      </c>
      <c r="CQ193" s="126" t="str">
        <f>IF(COUNTIF(Emargement!$M$8:$M$207,DB193),DB193," ")</f>
        <v xml:space="preserve"> </v>
      </c>
      <c r="CR193" s="126" t="str">
        <f>IF(COUNTIF(Emargement!$M$8:$M$207,DC193),DC193," ")</f>
        <v xml:space="preserve"> </v>
      </c>
      <c r="CS193" s="126" t="str">
        <f>IF(COUNTIF(Emargement!$M$8:$M$207,DD193),DD193," ")</f>
        <v xml:space="preserve"> </v>
      </c>
      <c r="CT193" s="126" t="str">
        <f>IF(COUNTIF(Emargement!$M$8:$M$207,DE193),DE193," ")</f>
        <v xml:space="preserve"> </v>
      </c>
      <c r="CU193" s="126" t="str">
        <f>IF(COUNTIF(Emargement!$M$8:$M$207,DF193),DF193," ")</f>
        <v xml:space="preserve"> </v>
      </c>
      <c r="CV193" s="126" t="str">
        <f>IF(COUNTIF(Emargement!$M$8:$M$207,DG193),DG193," ")</f>
        <v xml:space="preserve"> </v>
      </c>
      <c r="CW193" s="126" t="str">
        <f>IF(COUNTIF(Emargement!$M$8:$M$207,DH193),DH193," ")</f>
        <v xml:space="preserve"> </v>
      </c>
      <c r="CY193" s="3">
        <v>61</v>
      </c>
      <c r="CZ193" s="3">
        <v>62</v>
      </c>
      <c r="DA193" s="3">
        <v>63</v>
      </c>
      <c r="DB193" s="3">
        <v>64</v>
      </c>
      <c r="DC193" s="3">
        <v>65</v>
      </c>
      <c r="DD193" s="3">
        <v>66</v>
      </c>
      <c r="DE193" s="3">
        <v>67</v>
      </c>
      <c r="DF193" s="3">
        <v>68</v>
      </c>
      <c r="DG193" s="3">
        <v>69</v>
      </c>
      <c r="DH193" s="3">
        <v>70</v>
      </c>
      <c r="DK193" s="137"/>
      <c r="DM193" s="145"/>
      <c r="DN193" s="146"/>
      <c r="DO193" s="145"/>
      <c r="DP193" s="146"/>
      <c r="DQ193" s="145"/>
      <c r="DR193" s="58"/>
      <c r="DS193" s="58"/>
      <c r="DT193" s="145"/>
      <c r="DU193" s="3">
        <v>2</v>
      </c>
      <c r="DX193" s="79"/>
      <c r="DY193" s="82"/>
      <c r="DZ193" s="80"/>
      <c r="EA193" s="82"/>
      <c r="EB193" s="81"/>
      <c r="EC193" s="81"/>
      <c r="ED193" s="83"/>
      <c r="EE193" s="80"/>
      <c r="EG193" s="84"/>
      <c r="EH193" s="3">
        <v>3</v>
      </c>
      <c r="EJ193" s="3" t="e">
        <f t="shared" si="230"/>
        <v>#N/A</v>
      </c>
      <c r="EK193" s="3">
        <f t="shared" si="196"/>
        <v>0</v>
      </c>
      <c r="EL193" s="84" t="str">
        <f t="shared" si="197"/>
        <v/>
      </c>
      <c r="EM193" s="89" t="e">
        <f t="shared" si="231"/>
        <v>#N/A</v>
      </c>
      <c r="EN193" s="3">
        <f t="shared" si="198"/>
        <v>0</v>
      </c>
      <c r="EO193" s="84" t="str">
        <f t="shared" si="199"/>
        <v/>
      </c>
      <c r="EP193" s="89" t="e">
        <f t="shared" si="232"/>
        <v>#N/A</v>
      </c>
      <c r="EQ193" s="3">
        <f t="shared" si="200"/>
        <v>0</v>
      </c>
      <c r="ER193" s="84" t="str">
        <f t="shared" si="201"/>
        <v/>
      </c>
    </row>
    <row r="194" spans="1:148" ht="15.75" x14ac:dyDescent="0.25">
      <c r="A194" s="1">
        <f t="shared" si="185"/>
        <v>187</v>
      </c>
      <c r="B194" s="1">
        <v>187</v>
      </c>
      <c r="C194" s="31">
        <v>187</v>
      </c>
      <c r="D194" s="151"/>
      <c r="E194" s="152">
        <f t="shared" si="202"/>
        <v>1</v>
      </c>
      <c r="F194" s="153">
        <f t="shared" si="203"/>
        <v>57</v>
      </c>
      <c r="G194" s="154">
        <f t="shared" si="204"/>
        <v>5</v>
      </c>
      <c r="I194" s="3">
        <f t="shared" si="186"/>
        <v>0</v>
      </c>
      <c r="J194" s="3">
        <f t="shared" si="187"/>
        <v>0</v>
      </c>
      <c r="K194" s="3">
        <f t="shared" si="225"/>
        <v>0</v>
      </c>
      <c r="N194" s="144" t="str">
        <f t="shared" si="205"/>
        <v/>
      </c>
      <c r="O194" s="143"/>
      <c r="P194" s="98" t="str">
        <f t="shared" si="206"/>
        <v/>
      </c>
      <c r="Q194" s="3">
        <f t="shared" si="226"/>
        <v>7025</v>
      </c>
      <c r="R194" s="3">
        <f t="shared" si="207"/>
        <v>7025</v>
      </c>
      <c r="S194" s="96" t="str">
        <f t="shared" si="227"/>
        <v/>
      </c>
      <c r="T194" s="97" t="str">
        <f t="shared" si="228"/>
        <v/>
      </c>
      <c r="U194" s="98" t="str">
        <f t="shared" si="229"/>
        <v/>
      </c>
      <c r="W194" s="89" t="str">
        <f t="shared" si="208"/>
        <v xml:space="preserve"> </v>
      </c>
      <c r="X194" s="3" t="str">
        <f t="shared" si="209"/>
        <v xml:space="preserve"> </v>
      </c>
      <c r="Y194" s="3" t="str">
        <f t="shared" si="210"/>
        <v xml:space="preserve"> </v>
      </c>
      <c r="Z194" s="3" t="str">
        <f t="shared" si="211"/>
        <v xml:space="preserve"> </v>
      </c>
      <c r="AA194" s="3" t="str">
        <f t="shared" si="212"/>
        <v>m.t</v>
      </c>
      <c r="AB194" s="3" t="str">
        <f t="shared" si="213"/>
        <v xml:space="preserve"> </v>
      </c>
      <c r="AC194" s="90" t="str">
        <f t="shared" si="214"/>
        <v xml:space="preserve"> </v>
      </c>
      <c r="AM194" s="89" t="str">
        <f t="shared" si="188"/>
        <v/>
      </c>
      <c r="AN194" s="89" t="str">
        <f t="shared" si="189"/>
        <v/>
      </c>
      <c r="AO194" s="3" t="str">
        <f t="shared" si="190"/>
        <v/>
      </c>
      <c r="AP194" s="3" t="str">
        <f t="shared" si="191"/>
        <v/>
      </c>
      <c r="AQ194" s="1" t="str">
        <f t="shared" si="192"/>
        <v/>
      </c>
      <c r="AR194" s="1" t="str">
        <f t="shared" si="193"/>
        <v/>
      </c>
      <c r="AS194" s="7" t="str">
        <f t="shared" si="194"/>
        <v/>
      </c>
      <c r="AT194" s="91">
        <f t="shared" si="195"/>
        <v>37.409252669039148</v>
      </c>
      <c r="AV194" s="160" t="str">
        <f t="shared" si="241"/>
        <v xml:space="preserve"> </v>
      </c>
      <c r="AW194" s="138" t="str">
        <f t="shared" si="233"/>
        <v xml:space="preserve"> </v>
      </c>
      <c r="AX194" s="138" t="str">
        <f t="shared" si="234"/>
        <v xml:space="preserve"> </v>
      </c>
      <c r="AY194" s="138" t="str">
        <f t="shared" si="235"/>
        <v xml:space="preserve"> </v>
      </c>
      <c r="AZ194" s="138" t="str">
        <f t="shared" si="236"/>
        <v xml:space="preserve"> </v>
      </c>
      <c r="BA194" s="138" t="str">
        <f t="shared" si="237"/>
        <v xml:space="preserve"> </v>
      </c>
      <c r="BB194" s="138" t="str">
        <f t="shared" si="238"/>
        <v xml:space="preserve"> </v>
      </c>
      <c r="BC194" s="138" t="str">
        <f t="shared" si="239"/>
        <v xml:space="preserve"> </v>
      </c>
      <c r="BD194" s="138" t="str">
        <f t="shared" si="242"/>
        <v xml:space="preserve"> </v>
      </c>
      <c r="BE194" s="161" t="str">
        <f t="shared" si="240"/>
        <v xml:space="preserve"> </v>
      </c>
      <c r="BF194" s="129"/>
      <c r="BG194" s="123" t="s">
        <v>120</v>
      </c>
      <c r="BH194" s="124" t="s">
        <v>120</v>
      </c>
      <c r="BI194" s="124" t="s">
        <v>120</v>
      </c>
      <c r="BJ194" s="124" t="s">
        <v>120</v>
      </c>
      <c r="BK194" s="124" t="s">
        <v>120</v>
      </c>
      <c r="BL194" s="124" t="s">
        <v>120</v>
      </c>
      <c r="BM194" s="124" t="s">
        <v>120</v>
      </c>
      <c r="BN194" s="124" t="s">
        <v>120</v>
      </c>
      <c r="BO194" s="124" t="s">
        <v>120</v>
      </c>
      <c r="BP194" s="124" t="s">
        <v>120</v>
      </c>
      <c r="BQ194" s="125"/>
      <c r="BR194" s="124" t="s">
        <v>122</v>
      </c>
      <c r="BS194" s="124" t="s">
        <v>122</v>
      </c>
      <c r="BT194" s="124" t="s">
        <v>122</v>
      </c>
      <c r="BU194" s="124" t="s">
        <v>122</v>
      </c>
      <c r="BV194" s="124" t="s">
        <v>122</v>
      </c>
      <c r="BW194" s="124" t="s">
        <v>122</v>
      </c>
      <c r="BX194" s="124" t="s">
        <v>122</v>
      </c>
      <c r="BY194" s="124" t="s">
        <v>122</v>
      </c>
      <c r="BZ194" s="124" t="s">
        <v>122</v>
      </c>
      <c r="CA194" s="124" t="s">
        <v>122</v>
      </c>
      <c r="CC194" s="124" t="s">
        <v>121</v>
      </c>
      <c r="CD194" s="124" t="s">
        <v>121</v>
      </c>
      <c r="CE194" s="124" t="s">
        <v>121</v>
      </c>
      <c r="CF194" s="124" t="s">
        <v>121</v>
      </c>
      <c r="CG194" s="124" t="s">
        <v>121</v>
      </c>
      <c r="CH194" s="124" t="s">
        <v>121</v>
      </c>
      <c r="CI194" s="124" t="s">
        <v>121</v>
      </c>
      <c r="CJ194" s="124" t="s">
        <v>121</v>
      </c>
      <c r="CK194" s="124" t="s">
        <v>121</v>
      </c>
      <c r="CL194" s="124" t="s">
        <v>121</v>
      </c>
      <c r="CN194" s="126" t="str">
        <f>IF(COUNTIF(Emargement!$M$8:$M$207,CY194),CY194," ")</f>
        <v xml:space="preserve"> </v>
      </c>
      <c r="CO194" s="126" t="str">
        <f>IF(COUNTIF(Emargement!$M$8:$M$207,CZ194),CZ194," ")</f>
        <v xml:space="preserve"> </v>
      </c>
      <c r="CP194" s="126" t="str">
        <f>IF(COUNTIF(Emargement!$M$8:$M$207,DA194),DA194," ")</f>
        <v xml:space="preserve"> </v>
      </c>
      <c r="CQ194" s="126" t="str">
        <f>IF(COUNTIF(Emargement!$M$8:$M$207,DB194),DB194," ")</f>
        <v xml:space="preserve"> </v>
      </c>
      <c r="CR194" s="126" t="str">
        <f>IF(COUNTIF(Emargement!$M$8:$M$207,DC194),DC194," ")</f>
        <v xml:space="preserve"> </v>
      </c>
      <c r="CS194" s="126" t="str">
        <f>IF(COUNTIF(Emargement!$M$8:$M$207,DD194),DD194," ")</f>
        <v xml:space="preserve"> </v>
      </c>
      <c r="CT194" s="126" t="str">
        <f>IF(COUNTIF(Emargement!$M$8:$M$207,DE194),DE194," ")</f>
        <v xml:space="preserve"> </v>
      </c>
      <c r="CU194" s="126" t="str">
        <f>IF(COUNTIF(Emargement!$M$8:$M$207,DF194),DF194," ")</f>
        <v xml:space="preserve"> </v>
      </c>
      <c r="CV194" s="126" t="str">
        <f>IF(COUNTIF(Emargement!$M$8:$M$207,DG194),DG194," ")</f>
        <v xml:space="preserve"> </v>
      </c>
      <c r="CW194" s="126" t="str">
        <f>IF(COUNTIF(Emargement!$M$8:$M$207,DH194),DH194," ")</f>
        <v xml:space="preserve"> </v>
      </c>
      <c r="CY194" s="3">
        <v>71</v>
      </c>
      <c r="CZ194" s="3">
        <v>72</v>
      </c>
      <c r="DA194" s="3">
        <v>73</v>
      </c>
      <c r="DB194" s="3">
        <v>74</v>
      </c>
      <c r="DC194" s="3">
        <v>75</v>
      </c>
      <c r="DD194" s="3">
        <v>76</v>
      </c>
      <c r="DE194" s="3">
        <v>77</v>
      </c>
      <c r="DF194" s="3">
        <v>78</v>
      </c>
      <c r="DG194" s="3">
        <v>79</v>
      </c>
      <c r="DH194" s="3">
        <v>80</v>
      </c>
      <c r="DJ194" s="223" t="s">
        <v>135</v>
      </c>
      <c r="DK194" s="137" t="s">
        <v>133</v>
      </c>
      <c r="DM194" s="145"/>
      <c r="DN194" s="146"/>
      <c r="DO194" s="145"/>
      <c r="DP194" s="146"/>
      <c r="DQ194" s="145"/>
      <c r="DR194" s="58"/>
      <c r="DS194" s="58"/>
      <c r="DT194" s="145"/>
      <c r="DU194" s="3">
        <v>2</v>
      </c>
      <c r="DX194" s="79"/>
      <c r="DY194" s="82"/>
      <c r="DZ194" s="80"/>
      <c r="EA194" s="82"/>
      <c r="EB194" s="81"/>
      <c r="EC194" s="81"/>
      <c r="ED194" s="83"/>
      <c r="EE194" s="80"/>
      <c r="EG194" s="84"/>
      <c r="EH194" s="3">
        <v>3</v>
      </c>
      <c r="EJ194" s="3" t="e">
        <f t="shared" si="230"/>
        <v>#N/A</v>
      </c>
      <c r="EK194" s="3">
        <f t="shared" si="196"/>
        <v>0</v>
      </c>
      <c r="EL194" s="84" t="str">
        <f t="shared" si="197"/>
        <v/>
      </c>
      <c r="EM194" s="89" t="e">
        <f t="shared" si="231"/>
        <v>#N/A</v>
      </c>
      <c r="EN194" s="3">
        <f t="shared" si="198"/>
        <v>0</v>
      </c>
      <c r="EO194" s="84" t="str">
        <f t="shared" si="199"/>
        <v/>
      </c>
      <c r="EP194" s="89" t="e">
        <f t="shared" si="232"/>
        <v>#N/A</v>
      </c>
      <c r="EQ194" s="3">
        <f t="shared" si="200"/>
        <v>0</v>
      </c>
      <c r="ER194" s="84" t="str">
        <f t="shared" si="201"/>
        <v/>
      </c>
    </row>
    <row r="195" spans="1:148" ht="15.75" x14ac:dyDescent="0.25">
      <c r="A195" s="1">
        <f t="shared" si="185"/>
        <v>188</v>
      </c>
      <c r="B195" s="1">
        <v>188</v>
      </c>
      <c r="C195" s="31">
        <v>188</v>
      </c>
      <c r="D195" s="151"/>
      <c r="E195" s="152">
        <f t="shared" si="202"/>
        <v>1</v>
      </c>
      <c r="F195" s="153">
        <f t="shared" si="203"/>
        <v>57</v>
      </c>
      <c r="G195" s="154">
        <f t="shared" si="204"/>
        <v>5</v>
      </c>
      <c r="I195" s="3">
        <f t="shared" si="186"/>
        <v>0</v>
      </c>
      <c r="J195" s="3">
        <f t="shared" si="187"/>
        <v>0</v>
      </c>
      <c r="K195" s="3">
        <f t="shared" si="225"/>
        <v>0</v>
      </c>
      <c r="N195" s="144" t="str">
        <f t="shared" si="205"/>
        <v/>
      </c>
      <c r="O195" s="143"/>
      <c r="P195" s="98" t="str">
        <f t="shared" si="206"/>
        <v/>
      </c>
      <c r="Q195" s="3">
        <f t="shared" si="226"/>
        <v>7025</v>
      </c>
      <c r="R195" s="3">
        <f t="shared" si="207"/>
        <v>7025</v>
      </c>
      <c r="S195" s="96" t="str">
        <f t="shared" si="227"/>
        <v/>
      </c>
      <c r="T195" s="97" t="str">
        <f t="shared" si="228"/>
        <v/>
      </c>
      <c r="U195" s="98" t="str">
        <f t="shared" si="229"/>
        <v/>
      </c>
      <c r="W195" s="89" t="str">
        <f t="shared" si="208"/>
        <v xml:space="preserve"> </v>
      </c>
      <c r="X195" s="3" t="str">
        <f t="shared" si="209"/>
        <v xml:space="preserve"> </v>
      </c>
      <c r="Y195" s="3" t="str">
        <f t="shared" si="210"/>
        <v xml:space="preserve"> </v>
      </c>
      <c r="Z195" s="3" t="str">
        <f t="shared" si="211"/>
        <v xml:space="preserve"> </v>
      </c>
      <c r="AA195" s="3" t="str">
        <f t="shared" si="212"/>
        <v>m.t</v>
      </c>
      <c r="AB195" s="3" t="str">
        <f t="shared" si="213"/>
        <v xml:space="preserve"> </v>
      </c>
      <c r="AC195" s="90" t="str">
        <f t="shared" si="214"/>
        <v xml:space="preserve"> </v>
      </c>
      <c r="AM195" s="89" t="str">
        <f t="shared" si="188"/>
        <v/>
      </c>
      <c r="AN195" s="89" t="str">
        <f t="shared" si="189"/>
        <v/>
      </c>
      <c r="AO195" s="3" t="str">
        <f t="shared" si="190"/>
        <v/>
      </c>
      <c r="AP195" s="3" t="str">
        <f t="shared" si="191"/>
        <v/>
      </c>
      <c r="AQ195" s="1" t="str">
        <f t="shared" si="192"/>
        <v/>
      </c>
      <c r="AR195" s="1" t="str">
        <f t="shared" si="193"/>
        <v/>
      </c>
      <c r="AS195" s="7" t="str">
        <f t="shared" si="194"/>
        <v/>
      </c>
      <c r="AT195" s="91">
        <f t="shared" si="195"/>
        <v>37.409252669039148</v>
      </c>
      <c r="AV195" s="160" t="str">
        <f t="shared" si="241"/>
        <v xml:space="preserve"> </v>
      </c>
      <c r="AW195" s="138" t="str">
        <f t="shared" si="233"/>
        <v xml:space="preserve"> </v>
      </c>
      <c r="AX195" s="138" t="str">
        <f t="shared" si="234"/>
        <v xml:space="preserve"> </v>
      </c>
      <c r="AY195" s="138" t="str">
        <f t="shared" si="235"/>
        <v xml:space="preserve"> </v>
      </c>
      <c r="AZ195" s="138" t="str">
        <f t="shared" si="236"/>
        <v xml:space="preserve"> </v>
      </c>
      <c r="BA195" s="138" t="str">
        <f t="shared" si="237"/>
        <v xml:space="preserve"> </v>
      </c>
      <c r="BB195" s="138" t="str">
        <f t="shared" si="238"/>
        <v xml:space="preserve"> </v>
      </c>
      <c r="BC195" s="138" t="str">
        <f t="shared" si="239"/>
        <v xml:space="preserve"> </v>
      </c>
      <c r="BD195" s="138" t="str">
        <f t="shared" si="242"/>
        <v xml:space="preserve"> </v>
      </c>
      <c r="BE195" s="161" t="str">
        <f t="shared" si="240"/>
        <v xml:space="preserve"> </v>
      </c>
      <c r="BF195" s="129"/>
      <c r="BG195" s="123" t="s">
        <v>120</v>
      </c>
      <c r="BH195" s="124" t="s">
        <v>120</v>
      </c>
      <c r="BI195" s="124" t="s">
        <v>120</v>
      </c>
      <c r="BJ195" s="124" t="s">
        <v>120</v>
      </c>
      <c r="BK195" s="124" t="s">
        <v>120</v>
      </c>
      <c r="BL195" s="124" t="s">
        <v>120</v>
      </c>
      <c r="BM195" s="124" t="s">
        <v>120</v>
      </c>
      <c r="BN195" s="124" t="s">
        <v>120</v>
      </c>
      <c r="BO195" s="124" t="s">
        <v>120</v>
      </c>
      <c r="BP195" s="124" t="s">
        <v>120</v>
      </c>
      <c r="BQ195" s="125"/>
      <c r="BR195" s="124" t="s">
        <v>122</v>
      </c>
      <c r="BS195" s="124" t="s">
        <v>122</v>
      </c>
      <c r="BT195" s="124" t="s">
        <v>122</v>
      </c>
      <c r="BU195" s="124" t="s">
        <v>122</v>
      </c>
      <c r="BV195" s="124" t="s">
        <v>122</v>
      </c>
      <c r="BW195" s="124" t="s">
        <v>122</v>
      </c>
      <c r="BX195" s="124" t="s">
        <v>122</v>
      </c>
      <c r="BY195" s="124" t="s">
        <v>122</v>
      </c>
      <c r="BZ195" s="124" t="s">
        <v>122</v>
      </c>
      <c r="CA195" s="124" t="s">
        <v>122</v>
      </c>
      <c r="CC195" s="124" t="s">
        <v>121</v>
      </c>
      <c r="CD195" s="124" t="s">
        <v>121</v>
      </c>
      <c r="CE195" s="124" t="s">
        <v>121</v>
      </c>
      <c r="CF195" s="124" t="s">
        <v>121</v>
      </c>
      <c r="CG195" s="124" t="s">
        <v>121</v>
      </c>
      <c r="CH195" s="124" t="s">
        <v>121</v>
      </c>
      <c r="CI195" s="124" t="s">
        <v>121</v>
      </c>
      <c r="CJ195" s="124" t="s">
        <v>121</v>
      </c>
      <c r="CK195" s="124" t="s">
        <v>121</v>
      </c>
      <c r="CL195" s="124" t="s">
        <v>121</v>
      </c>
      <c r="CN195" s="126" t="str">
        <f>IF(COUNTIF(Emargement!$M$8:$M$207,CY195),CY195," ")</f>
        <v xml:space="preserve"> </v>
      </c>
      <c r="CO195" s="126" t="str">
        <f>IF(COUNTIF(Emargement!$M$8:$M$207,CZ195),CZ195," ")</f>
        <v xml:space="preserve"> </v>
      </c>
      <c r="CP195" s="126" t="str">
        <f>IF(COUNTIF(Emargement!$M$8:$M$207,DA195),DA195," ")</f>
        <v xml:space="preserve"> </v>
      </c>
      <c r="CQ195" s="126" t="str">
        <f>IF(COUNTIF(Emargement!$M$8:$M$207,DB195),DB195," ")</f>
        <v xml:space="preserve"> </v>
      </c>
      <c r="CR195" s="126" t="str">
        <f>IF(COUNTIF(Emargement!$M$8:$M$207,DC195),DC195," ")</f>
        <v xml:space="preserve"> </v>
      </c>
      <c r="CS195" s="126" t="str">
        <f>IF(COUNTIF(Emargement!$M$8:$M$207,DD195),DD195," ")</f>
        <v xml:space="preserve"> </v>
      </c>
      <c r="CT195" s="126" t="str">
        <f>IF(COUNTIF(Emargement!$M$8:$M$207,DE195),DE195," ")</f>
        <v xml:space="preserve"> </v>
      </c>
      <c r="CU195" s="126" t="str">
        <f>IF(COUNTIF(Emargement!$M$8:$M$207,DF195),DF195," ")</f>
        <v xml:space="preserve"> </v>
      </c>
      <c r="CV195" s="126" t="str">
        <f>IF(COUNTIF(Emargement!$M$8:$M$207,DG195),DG195," ")</f>
        <v xml:space="preserve"> </v>
      </c>
      <c r="CW195" s="126" t="str">
        <f>IF(COUNTIF(Emargement!$M$8:$M$207,DH195),DH195," ")</f>
        <v xml:space="preserve"> </v>
      </c>
      <c r="CY195" s="3">
        <v>81</v>
      </c>
      <c r="CZ195" s="3">
        <v>82</v>
      </c>
      <c r="DA195" s="3">
        <v>83</v>
      </c>
      <c r="DB195" s="3">
        <v>84</v>
      </c>
      <c r="DC195" s="3">
        <v>85</v>
      </c>
      <c r="DD195" s="3">
        <v>86</v>
      </c>
      <c r="DE195" s="3">
        <v>87</v>
      </c>
      <c r="DF195" s="3">
        <v>88</v>
      </c>
      <c r="DG195" s="3">
        <v>89</v>
      </c>
      <c r="DH195" s="3">
        <v>90</v>
      </c>
      <c r="DJ195" s="224" t="s">
        <v>120</v>
      </c>
      <c r="DK195" s="137" t="s">
        <v>130</v>
      </c>
      <c r="DM195" s="145"/>
      <c r="DN195" s="146"/>
      <c r="DO195" s="145"/>
      <c r="DP195" s="146"/>
      <c r="DQ195" s="145"/>
      <c r="DR195" s="58"/>
      <c r="DS195" s="58"/>
      <c r="DT195" s="145"/>
      <c r="DU195" s="3">
        <v>2</v>
      </c>
      <c r="DX195" s="79"/>
      <c r="DY195" s="82"/>
      <c r="DZ195" s="80"/>
      <c r="EA195" s="82"/>
      <c r="EB195" s="81"/>
      <c r="EC195" s="81"/>
      <c r="ED195" s="83"/>
      <c r="EE195" s="80"/>
      <c r="EG195" s="84"/>
      <c r="EH195" s="3">
        <v>3</v>
      </c>
      <c r="EJ195" s="3" t="e">
        <f t="shared" si="230"/>
        <v>#N/A</v>
      </c>
      <c r="EK195" s="3">
        <f t="shared" si="196"/>
        <v>0</v>
      </c>
      <c r="EL195" s="84" t="str">
        <f t="shared" si="197"/>
        <v/>
      </c>
      <c r="EM195" s="89" t="e">
        <f t="shared" si="231"/>
        <v>#N/A</v>
      </c>
      <c r="EN195" s="3">
        <f t="shared" si="198"/>
        <v>0</v>
      </c>
      <c r="EO195" s="84" t="str">
        <f t="shared" si="199"/>
        <v/>
      </c>
      <c r="EP195" s="89" t="e">
        <f t="shared" si="232"/>
        <v>#N/A</v>
      </c>
      <c r="EQ195" s="3">
        <f t="shared" si="200"/>
        <v>0</v>
      </c>
      <c r="ER195" s="84" t="str">
        <f t="shared" si="201"/>
        <v/>
      </c>
    </row>
    <row r="196" spans="1:148" ht="15.75" x14ac:dyDescent="0.25">
      <c r="A196" s="1">
        <f t="shared" si="185"/>
        <v>189</v>
      </c>
      <c r="B196" s="1">
        <v>189</v>
      </c>
      <c r="C196" s="31">
        <v>189</v>
      </c>
      <c r="D196" s="151"/>
      <c r="E196" s="152">
        <f t="shared" si="202"/>
        <v>1</v>
      </c>
      <c r="F196" s="153">
        <f t="shared" si="203"/>
        <v>57</v>
      </c>
      <c r="G196" s="154">
        <f t="shared" si="204"/>
        <v>5</v>
      </c>
      <c r="I196" s="3">
        <f t="shared" si="186"/>
        <v>0</v>
      </c>
      <c r="J196" s="3">
        <f t="shared" si="187"/>
        <v>0</v>
      </c>
      <c r="K196" s="3">
        <f t="shared" si="225"/>
        <v>0</v>
      </c>
      <c r="N196" s="144" t="str">
        <f t="shared" si="205"/>
        <v/>
      </c>
      <c r="O196" s="143"/>
      <c r="P196" s="98" t="str">
        <f t="shared" si="206"/>
        <v/>
      </c>
      <c r="Q196" s="3">
        <f t="shared" si="226"/>
        <v>7025</v>
      </c>
      <c r="R196" s="3">
        <f t="shared" si="207"/>
        <v>7025</v>
      </c>
      <c r="S196" s="96" t="str">
        <f t="shared" si="227"/>
        <v/>
      </c>
      <c r="T196" s="97" t="str">
        <f t="shared" si="228"/>
        <v/>
      </c>
      <c r="U196" s="98" t="str">
        <f t="shared" si="229"/>
        <v/>
      </c>
      <c r="W196" s="89" t="str">
        <f t="shared" si="208"/>
        <v xml:space="preserve"> </v>
      </c>
      <c r="X196" s="3" t="str">
        <f t="shared" si="209"/>
        <v xml:space="preserve"> </v>
      </c>
      <c r="Y196" s="3" t="str">
        <f t="shared" si="210"/>
        <v xml:space="preserve"> </v>
      </c>
      <c r="Z196" s="3" t="str">
        <f t="shared" si="211"/>
        <v xml:space="preserve"> </v>
      </c>
      <c r="AA196" s="3" t="str">
        <f t="shared" si="212"/>
        <v>m.t</v>
      </c>
      <c r="AB196" s="3" t="str">
        <f t="shared" si="213"/>
        <v xml:space="preserve"> </v>
      </c>
      <c r="AC196" s="90" t="str">
        <f t="shared" si="214"/>
        <v xml:space="preserve"> </v>
      </c>
      <c r="AM196" s="89" t="str">
        <f t="shared" si="188"/>
        <v/>
      </c>
      <c r="AN196" s="89" t="str">
        <f t="shared" si="189"/>
        <v/>
      </c>
      <c r="AO196" s="3" t="str">
        <f t="shared" si="190"/>
        <v/>
      </c>
      <c r="AP196" s="3" t="str">
        <f t="shared" si="191"/>
        <v/>
      </c>
      <c r="AQ196" s="1" t="str">
        <f t="shared" si="192"/>
        <v/>
      </c>
      <c r="AR196" s="1" t="str">
        <f t="shared" si="193"/>
        <v/>
      </c>
      <c r="AS196" s="7" t="str">
        <f t="shared" si="194"/>
        <v/>
      </c>
      <c r="AT196" s="91">
        <f t="shared" si="195"/>
        <v>37.409252669039148</v>
      </c>
      <c r="AV196" s="160" t="str">
        <f t="shared" si="241"/>
        <v xml:space="preserve"> </v>
      </c>
      <c r="AW196" s="138" t="str">
        <f t="shared" si="233"/>
        <v xml:space="preserve"> </v>
      </c>
      <c r="AX196" s="138" t="str">
        <f t="shared" si="234"/>
        <v xml:space="preserve"> </v>
      </c>
      <c r="AY196" s="138" t="str">
        <f t="shared" si="235"/>
        <v xml:space="preserve"> </v>
      </c>
      <c r="AZ196" s="138" t="str">
        <f t="shared" si="236"/>
        <v xml:space="preserve"> </v>
      </c>
      <c r="BA196" s="138" t="str">
        <f t="shared" si="237"/>
        <v xml:space="preserve"> </v>
      </c>
      <c r="BB196" s="138" t="str">
        <f t="shared" si="238"/>
        <v xml:space="preserve"> </v>
      </c>
      <c r="BC196" s="138" t="str">
        <f t="shared" si="239"/>
        <v xml:space="preserve"> </v>
      </c>
      <c r="BD196" s="138" t="str">
        <f t="shared" si="242"/>
        <v xml:space="preserve"> </v>
      </c>
      <c r="BE196" s="161" t="str">
        <f t="shared" si="240"/>
        <v xml:space="preserve"> </v>
      </c>
      <c r="BF196" s="129"/>
      <c r="BG196" s="123" t="s">
        <v>120</v>
      </c>
      <c r="BH196" s="124" t="s">
        <v>120</v>
      </c>
      <c r="BI196" s="124" t="s">
        <v>120</v>
      </c>
      <c r="BJ196" s="124" t="s">
        <v>120</v>
      </c>
      <c r="BK196" s="124" t="s">
        <v>120</v>
      </c>
      <c r="BL196" s="124" t="s">
        <v>120</v>
      </c>
      <c r="BM196" s="124" t="s">
        <v>120</v>
      </c>
      <c r="BN196" s="124" t="s">
        <v>120</v>
      </c>
      <c r="BO196" s="124" t="s">
        <v>120</v>
      </c>
      <c r="BP196" s="124" t="s">
        <v>120</v>
      </c>
      <c r="BQ196" s="125"/>
      <c r="BR196" s="124" t="s">
        <v>122</v>
      </c>
      <c r="BS196" s="124" t="s">
        <v>122</v>
      </c>
      <c r="BT196" s="124" t="s">
        <v>122</v>
      </c>
      <c r="BU196" s="124" t="s">
        <v>122</v>
      </c>
      <c r="BV196" s="124" t="s">
        <v>122</v>
      </c>
      <c r="BW196" s="124" t="s">
        <v>122</v>
      </c>
      <c r="BX196" s="124" t="s">
        <v>122</v>
      </c>
      <c r="BY196" s="124" t="s">
        <v>122</v>
      </c>
      <c r="BZ196" s="124" t="s">
        <v>122</v>
      </c>
      <c r="CA196" s="124" t="s">
        <v>122</v>
      </c>
      <c r="CC196" s="124" t="s">
        <v>121</v>
      </c>
      <c r="CD196" s="124" t="s">
        <v>121</v>
      </c>
      <c r="CE196" s="124" t="s">
        <v>121</v>
      </c>
      <c r="CF196" s="124" t="s">
        <v>121</v>
      </c>
      <c r="CG196" s="124" t="s">
        <v>121</v>
      </c>
      <c r="CH196" s="124" t="s">
        <v>121</v>
      </c>
      <c r="CI196" s="124" t="s">
        <v>121</v>
      </c>
      <c r="CJ196" s="124" t="s">
        <v>121</v>
      </c>
      <c r="CK196" s="124" t="s">
        <v>121</v>
      </c>
      <c r="CL196" s="124" t="s">
        <v>121</v>
      </c>
      <c r="CN196" s="126" t="str">
        <f>IF(COUNTIF(Emargement!$M$8:$M$207,CY196),CY196," ")</f>
        <v xml:space="preserve"> </v>
      </c>
      <c r="CO196" s="126" t="str">
        <f>IF(COUNTIF(Emargement!$M$8:$M$207,CZ196),CZ196," ")</f>
        <v xml:space="preserve"> </v>
      </c>
      <c r="CP196" s="126" t="str">
        <f>IF(COUNTIF(Emargement!$M$8:$M$207,DA196),DA196," ")</f>
        <v xml:space="preserve"> </v>
      </c>
      <c r="CQ196" s="126" t="str">
        <f>IF(COUNTIF(Emargement!$M$8:$M$207,DB196),DB196," ")</f>
        <v xml:space="preserve"> </v>
      </c>
      <c r="CR196" s="126" t="str">
        <f>IF(COUNTIF(Emargement!$M$8:$M$207,DC196),DC196," ")</f>
        <v xml:space="preserve"> </v>
      </c>
      <c r="CS196" s="126" t="str">
        <f>IF(COUNTIF(Emargement!$M$8:$M$207,DD196),DD196," ")</f>
        <v xml:space="preserve"> </v>
      </c>
      <c r="CT196" s="126" t="str">
        <f>IF(COUNTIF(Emargement!$M$8:$M$207,DE196),DE196," ")</f>
        <v xml:space="preserve"> </v>
      </c>
      <c r="CU196" s="126" t="str">
        <f>IF(COUNTIF(Emargement!$M$8:$M$207,DF196),DF196," ")</f>
        <v xml:space="preserve"> </v>
      </c>
      <c r="CV196" s="126" t="str">
        <f>IF(COUNTIF(Emargement!$M$8:$M$207,DG196),DG196," ")</f>
        <v xml:space="preserve"> </v>
      </c>
      <c r="CW196" s="126" t="str">
        <f>IF(COUNTIF(Emargement!$M$8:$M$207,DH196),DH196," ")</f>
        <v xml:space="preserve"> </v>
      </c>
      <c r="CY196" s="3">
        <v>91</v>
      </c>
      <c r="CZ196" s="3">
        <v>92</v>
      </c>
      <c r="DA196" s="3">
        <v>93</v>
      </c>
      <c r="DB196" s="3">
        <v>94</v>
      </c>
      <c r="DC196" s="3">
        <v>95</v>
      </c>
      <c r="DD196" s="3">
        <v>96</v>
      </c>
      <c r="DE196" s="3">
        <v>97</v>
      </c>
      <c r="DF196" s="3">
        <v>98</v>
      </c>
      <c r="DG196" s="3">
        <v>99</v>
      </c>
      <c r="DH196" s="3">
        <v>100</v>
      </c>
      <c r="DJ196" s="225" t="s">
        <v>124</v>
      </c>
      <c r="DK196" s="137" t="s">
        <v>131</v>
      </c>
      <c r="DM196" s="145"/>
      <c r="DN196" s="146"/>
      <c r="DO196" s="145"/>
      <c r="DP196" s="146"/>
      <c r="DQ196" s="145"/>
      <c r="DR196" s="58"/>
      <c r="DS196" s="58"/>
      <c r="DT196" s="145"/>
      <c r="DU196" s="3">
        <v>2</v>
      </c>
      <c r="DX196" s="79"/>
      <c r="DY196" s="82"/>
      <c r="DZ196" s="80"/>
      <c r="EA196" s="82"/>
      <c r="EB196" s="81"/>
      <c r="EC196" s="81"/>
      <c r="ED196" s="83"/>
      <c r="EE196" s="80"/>
      <c r="EG196" s="84"/>
      <c r="EH196" s="3">
        <v>3</v>
      </c>
      <c r="EJ196" s="3" t="e">
        <f t="shared" si="230"/>
        <v>#N/A</v>
      </c>
      <c r="EK196" s="3">
        <f t="shared" si="196"/>
        <v>0</v>
      </c>
      <c r="EL196" s="84" t="str">
        <f t="shared" si="197"/>
        <v/>
      </c>
      <c r="EM196" s="89" t="e">
        <f t="shared" si="231"/>
        <v>#N/A</v>
      </c>
      <c r="EN196" s="3">
        <f t="shared" si="198"/>
        <v>0</v>
      </c>
      <c r="EO196" s="84" t="str">
        <f t="shared" si="199"/>
        <v/>
      </c>
      <c r="EP196" s="89" t="e">
        <f t="shared" si="232"/>
        <v>#N/A</v>
      </c>
      <c r="EQ196" s="3">
        <f t="shared" si="200"/>
        <v>0</v>
      </c>
      <c r="ER196" s="84" t="str">
        <f t="shared" si="201"/>
        <v/>
      </c>
    </row>
    <row r="197" spans="1:148" ht="15.75" x14ac:dyDescent="0.25">
      <c r="A197" s="1">
        <f t="shared" ref="A197:A207" si="243">IF(C197=B197,B197,"-")</f>
        <v>190</v>
      </c>
      <c r="B197" s="1">
        <v>190</v>
      </c>
      <c r="C197" s="31">
        <v>190</v>
      </c>
      <c r="D197" s="151"/>
      <c r="E197" s="152">
        <f t="shared" si="202"/>
        <v>1</v>
      </c>
      <c r="F197" s="153">
        <f t="shared" si="203"/>
        <v>57</v>
      </c>
      <c r="G197" s="154">
        <f t="shared" si="204"/>
        <v>5</v>
      </c>
      <c r="I197" s="3">
        <f t="shared" si="186"/>
        <v>0</v>
      </c>
      <c r="J197" s="3">
        <f t="shared" si="187"/>
        <v>0</v>
      </c>
      <c r="K197" s="3">
        <f t="shared" ref="K197:K207" si="244">COUNTIF(Ndoss,I197)</f>
        <v>0</v>
      </c>
      <c r="N197" s="144" t="str">
        <f t="shared" ref="N197:N207" si="245">IF(K197&lt;=1,"","Doublon")</f>
        <v/>
      </c>
      <c r="O197" s="143"/>
      <c r="P197" s="98" t="str">
        <f t="shared" ref="P197:P207" si="246">IF(J197=1,"N P","")</f>
        <v/>
      </c>
      <c r="Q197" s="3">
        <f t="shared" ref="Q197:Q207" si="247">E197*3600+F197*60+G197</f>
        <v>7025</v>
      </c>
      <c r="R197" s="3">
        <f t="shared" si="207"/>
        <v>7025</v>
      </c>
      <c r="S197" s="96" t="str">
        <f t="shared" si="227"/>
        <v/>
      </c>
      <c r="T197" s="97" t="str">
        <f t="shared" si="228"/>
        <v/>
      </c>
      <c r="U197" s="98" t="str">
        <f t="shared" si="229"/>
        <v/>
      </c>
      <c r="W197" s="89" t="str">
        <f t="shared" ref="W197:W207" si="248">IF(R197=R196," ","à")</f>
        <v xml:space="preserve"> </v>
      </c>
      <c r="X197" s="3" t="str">
        <f t="shared" ref="X197:X207" si="249">IF(R197=R196," ",IF(R197&gt;=3600,INT(R197/3600)," "))</f>
        <v xml:space="preserve"> </v>
      </c>
      <c r="Y197" s="3" t="str">
        <f t="shared" ref="Y197:Y207" si="250">IF(R197=R196," ",IF(R197&gt;=3600,"h"," "))</f>
        <v xml:space="preserve"> </v>
      </c>
      <c r="Z197" s="3" t="str">
        <f t="shared" ref="Z197:Z207" si="251">IF(R197=R196," ",IF((R197-3600*INT(R197/3600))/60&gt;=1,INT((R197-3600*INT(R197/3600))/60)," "))</f>
        <v xml:space="preserve"> </v>
      </c>
      <c r="AA197" s="3" t="str">
        <f t="shared" ref="AA197:AA207" si="252">IF(R197=R196,"m.t",IF((R197-3600*INT(R197/3600))/60&gt;=1,"min"," "))</f>
        <v>m.t</v>
      </c>
      <c r="AB197" s="3" t="str">
        <f t="shared" ref="AB197:AB207" si="253">IF(R197=R196," ",R197-60*INT((R197-3600*INT(R197/3600))/60)-3600*INT(R197/3600))</f>
        <v xml:space="preserve"> </v>
      </c>
      <c r="AC197" s="90" t="str">
        <f t="shared" ref="AC197:AC207" si="254">IF(R197=R196," ","sec")</f>
        <v xml:space="preserve"> </v>
      </c>
      <c r="AM197" s="89" t="str">
        <f t="shared" si="188"/>
        <v/>
      </c>
      <c r="AN197" s="89" t="str">
        <f t="shared" si="189"/>
        <v/>
      </c>
      <c r="AO197" s="3" t="str">
        <f t="shared" si="190"/>
        <v/>
      </c>
      <c r="AP197" s="3" t="str">
        <f t="shared" si="191"/>
        <v/>
      </c>
      <c r="AQ197" s="1" t="str">
        <f t="shared" si="192"/>
        <v/>
      </c>
      <c r="AR197" s="1" t="str">
        <f t="shared" si="193"/>
        <v/>
      </c>
      <c r="AS197" s="7" t="str">
        <f t="shared" si="194"/>
        <v/>
      </c>
      <c r="AT197" s="91">
        <f t="shared" si="195"/>
        <v>37.409252669039148</v>
      </c>
      <c r="AV197" s="160" t="str">
        <f t="shared" si="241"/>
        <v xml:space="preserve"> </v>
      </c>
      <c r="AW197" s="138" t="str">
        <f t="shared" si="233"/>
        <v xml:space="preserve"> </v>
      </c>
      <c r="AX197" s="138" t="str">
        <f t="shared" si="234"/>
        <v xml:space="preserve"> </v>
      </c>
      <c r="AY197" s="138" t="str">
        <f t="shared" si="235"/>
        <v xml:space="preserve"> </v>
      </c>
      <c r="AZ197" s="138" t="str">
        <f t="shared" si="236"/>
        <v xml:space="preserve"> </v>
      </c>
      <c r="BA197" s="138" t="str">
        <f t="shared" si="237"/>
        <v xml:space="preserve"> </v>
      </c>
      <c r="BB197" s="138" t="str">
        <f t="shared" si="238"/>
        <v xml:space="preserve"> </v>
      </c>
      <c r="BC197" s="138" t="str">
        <f t="shared" si="239"/>
        <v xml:space="preserve"> </v>
      </c>
      <c r="BD197" s="138" t="str">
        <f t="shared" si="242"/>
        <v xml:space="preserve"> </v>
      </c>
      <c r="BE197" s="161" t="str">
        <f t="shared" si="240"/>
        <v xml:space="preserve"> </v>
      </c>
      <c r="BF197" s="129"/>
      <c r="BG197" s="123" t="s">
        <v>120</v>
      </c>
      <c r="BH197" s="124" t="s">
        <v>120</v>
      </c>
      <c r="BI197" s="124" t="s">
        <v>120</v>
      </c>
      <c r="BJ197" s="124" t="s">
        <v>120</v>
      </c>
      <c r="BK197" s="124" t="s">
        <v>120</v>
      </c>
      <c r="BL197" s="124" t="s">
        <v>120</v>
      </c>
      <c r="BM197" s="124" t="s">
        <v>120</v>
      </c>
      <c r="BN197" s="124" t="s">
        <v>120</v>
      </c>
      <c r="BO197" s="124" t="s">
        <v>120</v>
      </c>
      <c r="BP197" s="124" t="s">
        <v>120</v>
      </c>
      <c r="BQ197" s="125"/>
      <c r="BR197" s="124" t="s">
        <v>122</v>
      </c>
      <c r="BS197" s="124" t="s">
        <v>122</v>
      </c>
      <c r="BT197" s="124" t="s">
        <v>122</v>
      </c>
      <c r="BU197" s="124" t="s">
        <v>122</v>
      </c>
      <c r="BV197" s="124" t="s">
        <v>122</v>
      </c>
      <c r="BW197" s="124" t="s">
        <v>122</v>
      </c>
      <c r="BX197" s="124" t="s">
        <v>122</v>
      </c>
      <c r="BY197" s="124" t="s">
        <v>122</v>
      </c>
      <c r="BZ197" s="124" t="s">
        <v>122</v>
      </c>
      <c r="CA197" s="124" t="s">
        <v>122</v>
      </c>
      <c r="CC197" s="124" t="s">
        <v>121</v>
      </c>
      <c r="CD197" s="124" t="s">
        <v>121</v>
      </c>
      <c r="CE197" s="124" t="s">
        <v>121</v>
      </c>
      <c r="CF197" s="124" t="s">
        <v>121</v>
      </c>
      <c r="CG197" s="124" t="s">
        <v>121</v>
      </c>
      <c r="CH197" s="124" t="s">
        <v>121</v>
      </c>
      <c r="CI197" s="124" t="s">
        <v>121</v>
      </c>
      <c r="CJ197" s="124" t="s">
        <v>121</v>
      </c>
      <c r="CK197" s="124" t="s">
        <v>121</v>
      </c>
      <c r="CL197" s="124" t="s">
        <v>121</v>
      </c>
      <c r="CN197" s="126" t="str">
        <f>IF(COUNTIF(Emargement!$M$8:$M$207,CY197),CY197," ")</f>
        <v xml:space="preserve"> </v>
      </c>
      <c r="CO197" s="126" t="str">
        <f>IF(COUNTIF(Emargement!$M$8:$M$207,CZ197),CZ197," ")</f>
        <v xml:space="preserve"> </v>
      </c>
      <c r="CP197" s="126" t="str">
        <f>IF(COUNTIF(Emargement!$M$8:$M$207,DA197),DA197," ")</f>
        <v xml:space="preserve"> </v>
      </c>
      <c r="CQ197" s="126" t="str">
        <f>IF(COUNTIF(Emargement!$M$8:$M$207,DB197),DB197," ")</f>
        <v xml:space="preserve"> </v>
      </c>
      <c r="CR197" s="126" t="str">
        <f>IF(COUNTIF(Emargement!$M$8:$M$207,DC197),DC197," ")</f>
        <v xml:space="preserve"> </v>
      </c>
      <c r="CS197" s="126" t="str">
        <f>IF(COUNTIF(Emargement!$M$8:$M$207,DD197),DD197," ")</f>
        <v xml:space="preserve"> </v>
      </c>
      <c r="CT197" s="126" t="str">
        <f>IF(COUNTIF(Emargement!$M$8:$M$207,DE197),DE197," ")</f>
        <v xml:space="preserve"> </v>
      </c>
      <c r="CU197" s="126" t="str">
        <f>IF(COUNTIF(Emargement!$M$8:$M$207,DF197),DF197," ")</f>
        <v xml:space="preserve"> </v>
      </c>
      <c r="CV197" s="126" t="str">
        <f>IF(COUNTIF(Emargement!$M$8:$M$207,DG197),DG197," ")</f>
        <v xml:space="preserve"> </v>
      </c>
      <c r="CW197" s="126" t="str">
        <f>IF(COUNTIF(Emargement!$M$8:$M$207,DH197),DH197," ")</f>
        <v xml:space="preserve"> </v>
      </c>
      <c r="CY197" s="3">
        <v>101</v>
      </c>
      <c r="CZ197" s="3">
        <v>102</v>
      </c>
      <c r="DA197" s="3">
        <v>103</v>
      </c>
      <c r="DB197" s="3">
        <v>104</v>
      </c>
      <c r="DC197" s="3">
        <v>105</v>
      </c>
      <c r="DD197" s="3">
        <v>106</v>
      </c>
      <c r="DE197" s="3">
        <v>107</v>
      </c>
      <c r="DF197" s="3">
        <v>108</v>
      </c>
      <c r="DG197" s="3">
        <v>109</v>
      </c>
      <c r="DH197" s="3">
        <v>110</v>
      </c>
      <c r="DJ197" s="226" t="s">
        <v>121</v>
      </c>
      <c r="DK197" s="137" t="s">
        <v>132</v>
      </c>
      <c r="DM197" s="145"/>
      <c r="DN197" s="146"/>
      <c r="DO197" s="145"/>
      <c r="DP197" s="146"/>
      <c r="DQ197" s="145"/>
      <c r="DR197" s="58"/>
      <c r="DS197" s="58"/>
      <c r="DT197" s="145"/>
      <c r="DU197" s="3">
        <v>2</v>
      </c>
      <c r="DX197" s="79"/>
      <c r="DY197" s="82"/>
      <c r="DZ197" s="80"/>
      <c r="EA197" s="82"/>
      <c r="EB197" s="81"/>
      <c r="EC197" s="81"/>
      <c r="ED197" s="83"/>
      <c r="EE197" s="80"/>
      <c r="EG197" s="84"/>
      <c r="EH197" s="3">
        <v>3</v>
      </c>
      <c r="EJ197" s="3" t="e">
        <f t="shared" si="230"/>
        <v>#N/A</v>
      </c>
      <c r="EK197" s="3">
        <f t="shared" si="196"/>
        <v>0</v>
      </c>
      <c r="EL197" s="84" t="str">
        <f t="shared" si="197"/>
        <v/>
      </c>
      <c r="EM197" s="89" t="e">
        <f t="shared" si="231"/>
        <v>#N/A</v>
      </c>
      <c r="EN197" s="3">
        <f t="shared" si="198"/>
        <v>0</v>
      </c>
      <c r="EO197" s="84" t="str">
        <f t="shared" si="199"/>
        <v/>
      </c>
      <c r="EP197" s="89" t="e">
        <f t="shared" si="232"/>
        <v>#N/A</v>
      </c>
      <c r="EQ197" s="3">
        <f t="shared" si="200"/>
        <v>0</v>
      </c>
      <c r="ER197" s="84" t="str">
        <f t="shared" si="201"/>
        <v/>
      </c>
    </row>
    <row r="198" spans="1:148" ht="15.75" x14ac:dyDescent="0.25">
      <c r="A198" s="1">
        <f t="shared" si="243"/>
        <v>191</v>
      </c>
      <c r="B198" s="1">
        <v>191</v>
      </c>
      <c r="C198" s="31">
        <v>191</v>
      </c>
      <c r="D198" s="151"/>
      <c r="E198" s="152">
        <f t="shared" si="202"/>
        <v>1</v>
      </c>
      <c r="F198" s="153">
        <f t="shared" si="203"/>
        <v>57</v>
      </c>
      <c r="G198" s="154">
        <f t="shared" si="204"/>
        <v>5</v>
      </c>
      <c r="I198" s="3">
        <f t="shared" si="186"/>
        <v>0</v>
      </c>
      <c r="J198" s="3">
        <f t="shared" si="187"/>
        <v>0</v>
      </c>
      <c r="K198" s="3">
        <f t="shared" si="244"/>
        <v>0</v>
      </c>
      <c r="N198" s="144" t="str">
        <f t="shared" si="245"/>
        <v/>
      </c>
      <c r="O198" s="143"/>
      <c r="P198" s="98" t="str">
        <f t="shared" si="246"/>
        <v/>
      </c>
      <c r="Q198" s="3">
        <f t="shared" si="247"/>
        <v>7025</v>
      </c>
      <c r="R198" s="3">
        <f t="shared" si="207"/>
        <v>7025</v>
      </c>
      <c r="S198" s="96" t="str">
        <f t="shared" si="227"/>
        <v/>
      </c>
      <c r="T198" s="97" t="str">
        <f t="shared" si="228"/>
        <v/>
      </c>
      <c r="U198" s="98" t="str">
        <f t="shared" si="229"/>
        <v/>
      </c>
      <c r="W198" s="89" t="str">
        <f t="shared" si="248"/>
        <v xml:space="preserve"> </v>
      </c>
      <c r="X198" s="3" t="str">
        <f t="shared" si="249"/>
        <v xml:space="preserve"> </v>
      </c>
      <c r="Y198" s="3" t="str">
        <f t="shared" si="250"/>
        <v xml:space="preserve"> </v>
      </c>
      <c r="Z198" s="3" t="str">
        <f t="shared" si="251"/>
        <v xml:space="preserve"> </v>
      </c>
      <c r="AA198" s="3" t="str">
        <f t="shared" si="252"/>
        <v>m.t</v>
      </c>
      <c r="AB198" s="3" t="str">
        <f t="shared" si="253"/>
        <v xml:space="preserve"> </v>
      </c>
      <c r="AC198" s="90" t="str">
        <f t="shared" si="254"/>
        <v xml:space="preserve"> </v>
      </c>
      <c r="AM198" s="89" t="str">
        <f t="shared" si="188"/>
        <v/>
      </c>
      <c r="AN198" s="89" t="str">
        <f t="shared" si="189"/>
        <v/>
      </c>
      <c r="AO198" s="3" t="str">
        <f t="shared" si="190"/>
        <v/>
      </c>
      <c r="AP198" s="3" t="str">
        <f t="shared" si="191"/>
        <v/>
      </c>
      <c r="AQ198" s="1" t="str">
        <f t="shared" si="192"/>
        <v/>
      </c>
      <c r="AR198" s="1" t="str">
        <f t="shared" si="193"/>
        <v/>
      </c>
      <c r="AS198" s="7" t="str">
        <f t="shared" si="194"/>
        <v/>
      </c>
      <c r="AT198" s="91">
        <f t="shared" si="195"/>
        <v>37.409252669039148</v>
      </c>
      <c r="AV198" s="160" t="str">
        <f t="shared" si="241"/>
        <v xml:space="preserve"> </v>
      </c>
      <c r="AW198" s="138" t="str">
        <f t="shared" si="233"/>
        <v xml:space="preserve"> </v>
      </c>
      <c r="AX198" s="138" t="str">
        <f t="shared" si="234"/>
        <v xml:space="preserve"> </v>
      </c>
      <c r="AY198" s="138" t="str">
        <f t="shared" si="235"/>
        <v xml:space="preserve"> </v>
      </c>
      <c r="AZ198" s="138" t="str">
        <f t="shared" si="236"/>
        <v xml:space="preserve"> </v>
      </c>
      <c r="BA198" s="138" t="str">
        <f t="shared" si="237"/>
        <v xml:space="preserve"> </v>
      </c>
      <c r="BB198" s="138" t="str">
        <f t="shared" si="238"/>
        <v xml:space="preserve"> </v>
      </c>
      <c r="BC198" s="138" t="str">
        <f t="shared" si="239"/>
        <v xml:space="preserve"> </v>
      </c>
      <c r="BD198" s="138" t="str">
        <f t="shared" si="242"/>
        <v xml:space="preserve"> </v>
      </c>
      <c r="BE198" s="161" t="str">
        <f t="shared" si="240"/>
        <v xml:space="preserve"> </v>
      </c>
      <c r="BF198" s="129"/>
      <c r="BG198" s="123" t="s">
        <v>120</v>
      </c>
      <c r="BH198" s="124" t="s">
        <v>120</v>
      </c>
      <c r="BI198" s="124" t="s">
        <v>120</v>
      </c>
      <c r="BJ198" s="124" t="s">
        <v>120</v>
      </c>
      <c r="BK198" s="124" t="s">
        <v>120</v>
      </c>
      <c r="BL198" s="124" t="s">
        <v>120</v>
      </c>
      <c r="BM198" s="124" t="s">
        <v>120</v>
      </c>
      <c r="BN198" s="124" t="s">
        <v>120</v>
      </c>
      <c r="BO198" s="124" t="s">
        <v>120</v>
      </c>
      <c r="BP198" s="124" t="s">
        <v>120</v>
      </c>
      <c r="BQ198" s="125"/>
      <c r="BR198" s="124" t="s">
        <v>122</v>
      </c>
      <c r="BS198" s="124" t="s">
        <v>122</v>
      </c>
      <c r="BT198" s="124" t="s">
        <v>122</v>
      </c>
      <c r="BU198" s="124" t="s">
        <v>122</v>
      </c>
      <c r="BV198" s="124" t="s">
        <v>122</v>
      </c>
      <c r="BW198" s="124" t="s">
        <v>122</v>
      </c>
      <c r="BX198" s="124" t="s">
        <v>122</v>
      </c>
      <c r="BY198" s="124" t="s">
        <v>122</v>
      </c>
      <c r="BZ198" s="124" t="s">
        <v>122</v>
      </c>
      <c r="CA198" s="124" t="s">
        <v>122</v>
      </c>
      <c r="CC198" s="124" t="s">
        <v>121</v>
      </c>
      <c r="CD198" s="124" t="s">
        <v>121</v>
      </c>
      <c r="CE198" s="124" t="s">
        <v>121</v>
      </c>
      <c r="CF198" s="124" t="s">
        <v>121</v>
      </c>
      <c r="CG198" s="124" t="s">
        <v>121</v>
      </c>
      <c r="CH198" s="124" t="s">
        <v>121</v>
      </c>
      <c r="CI198" s="124" t="s">
        <v>121</v>
      </c>
      <c r="CJ198" s="124" t="s">
        <v>121</v>
      </c>
      <c r="CK198" s="124" t="s">
        <v>121</v>
      </c>
      <c r="CL198" s="124" t="s">
        <v>121</v>
      </c>
      <c r="CN198" s="126" t="str">
        <f>IF(COUNTIF(Emargement!$M$8:$M$207,CY198),CY198," ")</f>
        <v xml:space="preserve"> </v>
      </c>
      <c r="CO198" s="126" t="str">
        <f>IF(COUNTIF(Emargement!$M$8:$M$207,CZ198),CZ198," ")</f>
        <v xml:space="preserve"> </v>
      </c>
      <c r="CP198" s="126" t="str">
        <f>IF(COUNTIF(Emargement!$M$8:$M$207,DA198),DA198," ")</f>
        <v xml:space="preserve"> </v>
      </c>
      <c r="CQ198" s="126" t="str">
        <f>IF(COUNTIF(Emargement!$M$8:$M$207,DB198),DB198," ")</f>
        <v xml:space="preserve"> </v>
      </c>
      <c r="CR198" s="126" t="str">
        <f>IF(COUNTIF(Emargement!$M$8:$M$207,DC198),DC198," ")</f>
        <v xml:space="preserve"> </v>
      </c>
      <c r="CS198" s="126" t="str">
        <f>IF(COUNTIF(Emargement!$M$8:$M$207,DD198),DD198," ")</f>
        <v xml:space="preserve"> </v>
      </c>
      <c r="CT198" s="126" t="str">
        <f>IF(COUNTIF(Emargement!$M$8:$M$207,DE198),DE198," ")</f>
        <v xml:space="preserve"> </v>
      </c>
      <c r="CU198" s="126" t="str">
        <f>IF(COUNTIF(Emargement!$M$8:$M$207,DF198),DF198," ")</f>
        <v xml:space="preserve"> </v>
      </c>
      <c r="CV198" s="126" t="str">
        <f>IF(COUNTIF(Emargement!$M$8:$M$207,DG198),DG198," ")</f>
        <v xml:space="preserve"> </v>
      </c>
      <c r="CW198" s="126" t="str">
        <f>IF(COUNTIF(Emargement!$M$8:$M$207,DH198),DH198," ")</f>
        <v xml:space="preserve"> </v>
      </c>
      <c r="CY198" s="3">
        <v>111</v>
      </c>
      <c r="CZ198" s="3">
        <v>112</v>
      </c>
      <c r="DA198" s="3">
        <v>113</v>
      </c>
      <c r="DB198" s="3">
        <v>114</v>
      </c>
      <c r="DC198" s="3">
        <v>115</v>
      </c>
      <c r="DD198" s="3">
        <v>116</v>
      </c>
      <c r="DE198" s="3">
        <v>117</v>
      </c>
      <c r="DF198" s="3">
        <v>118</v>
      </c>
      <c r="DG198" s="3">
        <v>119</v>
      </c>
      <c r="DH198" s="3">
        <v>120</v>
      </c>
      <c r="DJ198" s="227"/>
      <c r="DK198" s="137" t="s">
        <v>134</v>
      </c>
      <c r="DM198" s="145"/>
      <c r="DN198" s="146"/>
      <c r="DO198" s="145"/>
      <c r="DP198" s="146"/>
      <c r="DQ198" s="145"/>
      <c r="DR198" s="58"/>
      <c r="DS198" s="58"/>
      <c r="DT198" s="145"/>
      <c r="DU198" s="3">
        <v>2</v>
      </c>
      <c r="DX198" s="79"/>
      <c r="DY198" s="82"/>
      <c r="DZ198" s="80"/>
      <c r="EA198" s="82"/>
      <c r="EB198" s="81"/>
      <c r="EC198" s="81"/>
      <c r="ED198" s="83"/>
      <c r="EE198" s="80"/>
      <c r="EG198" s="84"/>
      <c r="EH198" s="3">
        <v>3</v>
      </c>
      <c r="EJ198" s="3" t="e">
        <f t="shared" si="230"/>
        <v>#N/A</v>
      </c>
      <c r="EK198" s="3">
        <f t="shared" si="196"/>
        <v>0</v>
      </c>
      <c r="EL198" s="84" t="str">
        <f t="shared" si="197"/>
        <v/>
      </c>
      <c r="EM198" s="89" t="e">
        <f t="shared" si="231"/>
        <v>#N/A</v>
      </c>
      <c r="EN198" s="3">
        <f t="shared" si="198"/>
        <v>0</v>
      </c>
      <c r="EO198" s="84" t="str">
        <f t="shared" si="199"/>
        <v/>
      </c>
      <c r="EP198" s="89" t="e">
        <f t="shared" si="232"/>
        <v>#N/A</v>
      </c>
      <c r="EQ198" s="3">
        <f t="shared" si="200"/>
        <v>0</v>
      </c>
      <c r="ER198" s="84" t="str">
        <f t="shared" si="201"/>
        <v/>
      </c>
    </row>
    <row r="199" spans="1:148" ht="15.75" x14ac:dyDescent="0.25">
      <c r="A199" s="1">
        <f t="shared" si="243"/>
        <v>192</v>
      </c>
      <c r="B199" s="1">
        <v>192</v>
      </c>
      <c r="C199" s="31">
        <v>192</v>
      </c>
      <c r="D199" s="151"/>
      <c r="E199" s="152">
        <f t="shared" si="202"/>
        <v>1</v>
      </c>
      <c r="F199" s="153">
        <f t="shared" si="203"/>
        <v>57</v>
      </c>
      <c r="G199" s="154">
        <f t="shared" si="204"/>
        <v>5</v>
      </c>
      <c r="I199" s="3">
        <f t="shared" si="186"/>
        <v>0</v>
      </c>
      <c r="J199" s="3">
        <f t="shared" si="187"/>
        <v>0</v>
      </c>
      <c r="K199" s="3">
        <f t="shared" si="244"/>
        <v>0</v>
      </c>
      <c r="N199" s="144" t="str">
        <f t="shared" si="245"/>
        <v/>
      </c>
      <c r="O199" s="143"/>
      <c r="P199" s="98" t="str">
        <f t="shared" si="246"/>
        <v/>
      </c>
      <c r="Q199" s="3">
        <f t="shared" si="247"/>
        <v>7025</v>
      </c>
      <c r="R199" s="3">
        <f t="shared" si="207"/>
        <v>7025</v>
      </c>
      <c r="S199" s="96" t="str">
        <f t="shared" si="227"/>
        <v/>
      </c>
      <c r="T199" s="97" t="str">
        <f t="shared" si="228"/>
        <v/>
      </c>
      <c r="U199" s="98" t="str">
        <f t="shared" si="229"/>
        <v/>
      </c>
      <c r="W199" s="89" t="str">
        <f t="shared" si="248"/>
        <v xml:space="preserve"> </v>
      </c>
      <c r="X199" s="3" t="str">
        <f t="shared" si="249"/>
        <v xml:space="preserve"> </v>
      </c>
      <c r="Y199" s="3" t="str">
        <f t="shared" si="250"/>
        <v xml:space="preserve"> </v>
      </c>
      <c r="Z199" s="3" t="str">
        <f t="shared" si="251"/>
        <v xml:space="preserve"> </v>
      </c>
      <c r="AA199" s="3" t="str">
        <f t="shared" si="252"/>
        <v>m.t</v>
      </c>
      <c r="AB199" s="3" t="str">
        <f t="shared" si="253"/>
        <v xml:space="preserve"> </v>
      </c>
      <c r="AC199" s="90" t="str">
        <f t="shared" si="254"/>
        <v xml:space="preserve"> </v>
      </c>
      <c r="AM199" s="89" t="str">
        <f t="shared" si="188"/>
        <v/>
      </c>
      <c r="AN199" s="89" t="str">
        <f t="shared" si="189"/>
        <v/>
      </c>
      <c r="AO199" s="3" t="str">
        <f t="shared" si="190"/>
        <v/>
      </c>
      <c r="AP199" s="3" t="str">
        <f t="shared" si="191"/>
        <v/>
      </c>
      <c r="AQ199" s="1" t="str">
        <f t="shared" si="192"/>
        <v/>
      </c>
      <c r="AR199" s="1" t="str">
        <f t="shared" si="193"/>
        <v/>
      </c>
      <c r="AS199" s="7" t="str">
        <f t="shared" si="194"/>
        <v/>
      </c>
      <c r="AT199" s="91">
        <f t="shared" si="195"/>
        <v>37.409252669039148</v>
      </c>
      <c r="AV199" s="160" t="str">
        <f t="shared" si="241"/>
        <v xml:space="preserve"> </v>
      </c>
      <c r="AW199" s="138" t="str">
        <f t="shared" si="233"/>
        <v xml:space="preserve"> </v>
      </c>
      <c r="AX199" s="138" t="str">
        <f t="shared" si="234"/>
        <v xml:space="preserve"> </v>
      </c>
      <c r="AY199" s="138" t="str">
        <f t="shared" si="235"/>
        <v xml:space="preserve"> </v>
      </c>
      <c r="AZ199" s="138" t="str">
        <f t="shared" si="236"/>
        <v xml:space="preserve"> </v>
      </c>
      <c r="BA199" s="138" t="str">
        <f t="shared" si="237"/>
        <v xml:space="preserve"> </v>
      </c>
      <c r="BB199" s="138" t="str">
        <f t="shared" si="238"/>
        <v xml:space="preserve"> </v>
      </c>
      <c r="BC199" s="138" t="str">
        <f t="shared" si="239"/>
        <v xml:space="preserve"> </v>
      </c>
      <c r="BD199" s="138" t="str">
        <f t="shared" si="242"/>
        <v xml:space="preserve"> </v>
      </c>
      <c r="BE199" s="161" t="str">
        <f t="shared" si="240"/>
        <v xml:space="preserve"> </v>
      </c>
      <c r="BF199" s="129"/>
      <c r="BG199" s="123" t="s">
        <v>120</v>
      </c>
      <c r="BH199" s="124" t="s">
        <v>120</v>
      </c>
      <c r="BI199" s="124" t="s">
        <v>120</v>
      </c>
      <c r="BJ199" s="124" t="s">
        <v>120</v>
      </c>
      <c r="BK199" s="124" t="s">
        <v>120</v>
      </c>
      <c r="BL199" s="124" t="s">
        <v>120</v>
      </c>
      <c r="BM199" s="124" t="s">
        <v>120</v>
      </c>
      <c r="BN199" s="124" t="s">
        <v>120</v>
      </c>
      <c r="BO199" s="124" t="s">
        <v>120</v>
      </c>
      <c r="BP199" s="124" t="s">
        <v>120</v>
      </c>
      <c r="BQ199" s="125"/>
      <c r="BR199" s="124" t="s">
        <v>122</v>
      </c>
      <c r="BS199" s="124" t="s">
        <v>122</v>
      </c>
      <c r="BT199" s="124" t="s">
        <v>122</v>
      </c>
      <c r="BU199" s="124" t="s">
        <v>122</v>
      </c>
      <c r="BV199" s="124" t="s">
        <v>122</v>
      </c>
      <c r="BW199" s="124" t="s">
        <v>122</v>
      </c>
      <c r="BX199" s="124" t="s">
        <v>122</v>
      </c>
      <c r="BY199" s="124" t="s">
        <v>122</v>
      </c>
      <c r="BZ199" s="124" t="s">
        <v>122</v>
      </c>
      <c r="CA199" s="124" t="s">
        <v>122</v>
      </c>
      <c r="CC199" s="124" t="s">
        <v>121</v>
      </c>
      <c r="CD199" s="124" t="s">
        <v>121</v>
      </c>
      <c r="CE199" s="124" t="s">
        <v>121</v>
      </c>
      <c r="CF199" s="124" t="s">
        <v>121</v>
      </c>
      <c r="CG199" s="124" t="s">
        <v>121</v>
      </c>
      <c r="CH199" s="124" t="s">
        <v>121</v>
      </c>
      <c r="CI199" s="124" t="s">
        <v>121</v>
      </c>
      <c r="CJ199" s="124" t="s">
        <v>121</v>
      </c>
      <c r="CK199" s="124" t="s">
        <v>121</v>
      </c>
      <c r="CL199" s="124" t="s">
        <v>121</v>
      </c>
      <c r="CN199" s="126" t="str">
        <f>IF(COUNTIF(Emargement!$M$8:$M$207,CY199),CY199," ")</f>
        <v xml:space="preserve"> </v>
      </c>
      <c r="CO199" s="126" t="str">
        <f>IF(COUNTIF(Emargement!$M$8:$M$207,CZ199),CZ199," ")</f>
        <v xml:space="preserve"> </v>
      </c>
      <c r="CP199" s="126" t="str">
        <f>IF(COUNTIF(Emargement!$M$8:$M$207,DA199),DA199," ")</f>
        <v xml:space="preserve"> </v>
      </c>
      <c r="CQ199" s="126" t="str">
        <f>IF(COUNTIF(Emargement!$M$8:$M$207,DB199),DB199," ")</f>
        <v xml:space="preserve"> </v>
      </c>
      <c r="CR199" s="126" t="str">
        <f>IF(COUNTIF(Emargement!$M$8:$M$207,DC199),DC199," ")</f>
        <v xml:space="preserve"> </v>
      </c>
      <c r="CS199" s="126" t="str">
        <f>IF(COUNTIF(Emargement!$M$8:$M$207,DD199),DD199," ")</f>
        <v xml:space="preserve"> </v>
      </c>
      <c r="CT199" s="126" t="str">
        <f>IF(COUNTIF(Emargement!$M$8:$M$207,DE199),DE199," ")</f>
        <v xml:space="preserve"> </v>
      </c>
      <c r="CU199" s="126" t="str">
        <f>IF(COUNTIF(Emargement!$M$8:$M$207,DF199),DF199," ")</f>
        <v xml:space="preserve"> </v>
      </c>
      <c r="CV199" s="126" t="str">
        <f>IF(COUNTIF(Emargement!$M$8:$M$207,DG199),DG199," ")</f>
        <v xml:space="preserve"> </v>
      </c>
      <c r="CW199" s="126" t="str">
        <f>IF(COUNTIF(Emargement!$M$8:$M$207,DH199),DH199," ")</f>
        <v xml:space="preserve"> </v>
      </c>
      <c r="CY199" s="3">
        <v>121</v>
      </c>
      <c r="CZ199" s="3">
        <v>122</v>
      </c>
      <c r="DA199" s="3">
        <v>123</v>
      </c>
      <c r="DB199" s="3">
        <v>124</v>
      </c>
      <c r="DC199" s="3">
        <v>125</v>
      </c>
      <c r="DD199" s="3">
        <v>126</v>
      </c>
      <c r="DE199" s="3">
        <v>127</v>
      </c>
      <c r="DF199" s="3">
        <v>128</v>
      </c>
      <c r="DG199" s="3">
        <v>129</v>
      </c>
      <c r="DH199" s="3">
        <v>130</v>
      </c>
      <c r="DK199" s="137"/>
      <c r="DM199" s="145"/>
      <c r="DN199" s="146"/>
      <c r="DO199" s="145"/>
      <c r="DP199" s="146"/>
      <c r="DQ199" s="145"/>
      <c r="DR199" s="58"/>
      <c r="DS199" s="58"/>
      <c r="DT199" s="145"/>
      <c r="DU199" s="3">
        <v>2</v>
      </c>
      <c r="DX199" s="79"/>
      <c r="DY199" s="82"/>
      <c r="DZ199" s="80"/>
      <c r="EA199" s="82"/>
      <c r="EB199" s="81"/>
      <c r="EC199" s="81"/>
      <c r="ED199" s="83"/>
      <c r="EE199" s="80"/>
      <c r="EG199" s="84"/>
      <c r="EH199" s="3">
        <v>3</v>
      </c>
      <c r="EJ199" s="3" t="e">
        <f t="shared" si="230"/>
        <v>#N/A</v>
      </c>
      <c r="EK199" s="3">
        <f t="shared" si="196"/>
        <v>0</v>
      </c>
      <c r="EL199" s="84" t="str">
        <f t="shared" si="197"/>
        <v/>
      </c>
      <c r="EM199" s="89" t="e">
        <f t="shared" si="231"/>
        <v>#N/A</v>
      </c>
      <c r="EN199" s="3">
        <f t="shared" si="198"/>
        <v>0</v>
      </c>
      <c r="EO199" s="84" t="str">
        <f t="shared" si="199"/>
        <v/>
      </c>
      <c r="EP199" s="89" t="e">
        <f t="shared" si="232"/>
        <v>#N/A</v>
      </c>
      <c r="EQ199" s="3">
        <f t="shared" si="200"/>
        <v>0</v>
      </c>
      <c r="ER199" s="84" t="str">
        <f t="shared" si="201"/>
        <v/>
      </c>
    </row>
    <row r="200" spans="1:148" ht="15.75" x14ac:dyDescent="0.25">
      <c r="A200" s="1">
        <f t="shared" si="243"/>
        <v>193</v>
      </c>
      <c r="B200" s="1">
        <v>193</v>
      </c>
      <c r="C200" s="31">
        <v>193</v>
      </c>
      <c r="D200" s="151"/>
      <c r="E200" s="152">
        <f t="shared" si="202"/>
        <v>1</v>
      </c>
      <c r="F200" s="153">
        <f t="shared" si="203"/>
        <v>57</v>
      </c>
      <c r="G200" s="154">
        <f t="shared" si="204"/>
        <v>5</v>
      </c>
      <c r="I200" s="3">
        <f t="shared" si="186"/>
        <v>0</v>
      </c>
      <c r="J200" s="3">
        <f t="shared" si="187"/>
        <v>0</v>
      </c>
      <c r="K200" s="3">
        <f t="shared" si="244"/>
        <v>0</v>
      </c>
      <c r="N200" s="144" t="str">
        <f t="shared" si="245"/>
        <v/>
      </c>
      <c r="O200" s="143"/>
      <c r="P200" s="98" t="str">
        <f t="shared" si="246"/>
        <v/>
      </c>
      <c r="Q200" s="3">
        <f t="shared" si="247"/>
        <v>7025</v>
      </c>
      <c r="R200" s="3">
        <f t="shared" si="207"/>
        <v>7025</v>
      </c>
      <c r="S200" s="96" t="str">
        <f t="shared" ref="S200:S207" si="255">EL200</f>
        <v/>
      </c>
      <c r="T200" s="97" t="str">
        <f t="shared" ref="T200:T207" si="256">EO200</f>
        <v/>
      </c>
      <c r="U200" s="98" t="str">
        <f t="shared" ref="U200:U207" si="257">ER200</f>
        <v/>
      </c>
      <c r="W200" s="89" t="str">
        <f t="shared" si="248"/>
        <v xml:space="preserve"> </v>
      </c>
      <c r="X200" s="3" t="str">
        <f t="shared" si="249"/>
        <v xml:space="preserve"> </v>
      </c>
      <c r="Y200" s="3" t="str">
        <f t="shared" si="250"/>
        <v xml:space="preserve"> </v>
      </c>
      <c r="Z200" s="3" t="str">
        <f t="shared" si="251"/>
        <v xml:space="preserve"> </v>
      </c>
      <c r="AA200" s="3" t="str">
        <f t="shared" si="252"/>
        <v>m.t</v>
      </c>
      <c r="AB200" s="3" t="str">
        <f t="shared" si="253"/>
        <v xml:space="preserve"> </v>
      </c>
      <c r="AC200" s="90" t="str">
        <f t="shared" si="254"/>
        <v xml:space="preserve"> </v>
      </c>
      <c r="AM200" s="89" t="str">
        <f t="shared" si="188"/>
        <v/>
      </c>
      <c r="AN200" s="89" t="str">
        <f t="shared" si="189"/>
        <v/>
      </c>
      <c r="AO200" s="3" t="str">
        <f t="shared" si="190"/>
        <v/>
      </c>
      <c r="AP200" s="3" t="str">
        <f t="shared" si="191"/>
        <v/>
      </c>
      <c r="AQ200" s="1" t="str">
        <f t="shared" si="192"/>
        <v/>
      </c>
      <c r="AR200" s="1" t="str">
        <f t="shared" si="193"/>
        <v/>
      </c>
      <c r="AS200" s="7" t="str">
        <f t="shared" si="194"/>
        <v/>
      </c>
      <c r="AT200" s="91">
        <f t="shared" si="195"/>
        <v>37.409252669039148</v>
      </c>
      <c r="AV200" s="160" t="str">
        <f t="shared" si="241"/>
        <v xml:space="preserve"> </v>
      </c>
      <c r="AW200" s="138" t="str">
        <f t="shared" si="233"/>
        <v xml:space="preserve"> </v>
      </c>
      <c r="AX200" s="138" t="str">
        <f t="shared" si="234"/>
        <v xml:space="preserve"> </v>
      </c>
      <c r="AY200" s="138" t="str">
        <f t="shared" si="235"/>
        <v xml:space="preserve"> </v>
      </c>
      <c r="AZ200" s="138" t="str">
        <f t="shared" si="236"/>
        <v xml:space="preserve"> </v>
      </c>
      <c r="BA200" s="138" t="str">
        <f t="shared" si="237"/>
        <v xml:space="preserve"> </v>
      </c>
      <c r="BB200" s="138" t="str">
        <f t="shared" si="238"/>
        <v xml:space="preserve"> </v>
      </c>
      <c r="BC200" s="138" t="str">
        <f t="shared" si="239"/>
        <v xml:space="preserve"> </v>
      </c>
      <c r="BD200" s="138" t="str">
        <f t="shared" si="242"/>
        <v xml:space="preserve"> </v>
      </c>
      <c r="BE200" s="161" t="str">
        <f t="shared" si="240"/>
        <v xml:space="preserve"> </v>
      </c>
      <c r="BF200" s="129"/>
      <c r="BG200" s="123" t="s">
        <v>120</v>
      </c>
      <c r="BH200" s="124" t="s">
        <v>120</v>
      </c>
      <c r="BI200" s="124" t="s">
        <v>120</v>
      </c>
      <c r="BJ200" s="124" t="s">
        <v>120</v>
      </c>
      <c r="BK200" s="124" t="s">
        <v>120</v>
      </c>
      <c r="BL200" s="124" t="s">
        <v>120</v>
      </c>
      <c r="BM200" s="124" t="s">
        <v>120</v>
      </c>
      <c r="BN200" s="124" t="s">
        <v>120</v>
      </c>
      <c r="BO200" s="124" t="s">
        <v>120</v>
      </c>
      <c r="BP200" s="124" t="s">
        <v>120</v>
      </c>
      <c r="BQ200" s="125"/>
      <c r="BR200" s="124" t="s">
        <v>122</v>
      </c>
      <c r="BS200" s="124" t="s">
        <v>122</v>
      </c>
      <c r="BT200" s="124" t="s">
        <v>122</v>
      </c>
      <c r="BU200" s="124" t="s">
        <v>122</v>
      </c>
      <c r="BV200" s="124" t="s">
        <v>122</v>
      </c>
      <c r="BW200" s="124" t="s">
        <v>122</v>
      </c>
      <c r="BX200" s="124" t="s">
        <v>122</v>
      </c>
      <c r="BY200" s="124" t="s">
        <v>122</v>
      </c>
      <c r="BZ200" s="124" t="s">
        <v>122</v>
      </c>
      <c r="CA200" s="124" t="s">
        <v>122</v>
      </c>
      <c r="CC200" s="124" t="s">
        <v>121</v>
      </c>
      <c r="CD200" s="124" t="s">
        <v>121</v>
      </c>
      <c r="CE200" s="124" t="s">
        <v>121</v>
      </c>
      <c r="CF200" s="124" t="s">
        <v>121</v>
      </c>
      <c r="CG200" s="124" t="s">
        <v>121</v>
      </c>
      <c r="CH200" s="124" t="s">
        <v>121</v>
      </c>
      <c r="CI200" s="124" t="s">
        <v>121</v>
      </c>
      <c r="CJ200" s="124" t="s">
        <v>121</v>
      </c>
      <c r="CK200" s="124" t="s">
        <v>121</v>
      </c>
      <c r="CL200" s="124" t="s">
        <v>121</v>
      </c>
      <c r="CN200" s="126" t="str">
        <f>IF(COUNTIF(Emargement!$M$8:$M$207,CY200),CY200," ")</f>
        <v xml:space="preserve"> </v>
      </c>
      <c r="CO200" s="126" t="str">
        <f>IF(COUNTIF(Emargement!$M$8:$M$207,CZ200),CZ200," ")</f>
        <v xml:space="preserve"> </v>
      </c>
      <c r="CP200" s="126" t="str">
        <f>IF(COUNTIF(Emargement!$M$8:$M$207,DA200),DA200," ")</f>
        <v xml:space="preserve"> </v>
      </c>
      <c r="CQ200" s="126" t="str">
        <f>IF(COUNTIF(Emargement!$M$8:$M$207,DB200),DB200," ")</f>
        <v xml:space="preserve"> </v>
      </c>
      <c r="CR200" s="126" t="str">
        <f>IF(COUNTIF(Emargement!$M$8:$M$207,DC200),DC200," ")</f>
        <v xml:space="preserve"> </v>
      </c>
      <c r="CS200" s="126" t="str">
        <f>IF(COUNTIF(Emargement!$M$8:$M$207,DD200),DD200," ")</f>
        <v xml:space="preserve"> </v>
      </c>
      <c r="CT200" s="126" t="str">
        <f>IF(COUNTIF(Emargement!$M$8:$M$207,DE200),DE200," ")</f>
        <v xml:space="preserve"> </v>
      </c>
      <c r="CU200" s="126" t="str">
        <f>IF(COUNTIF(Emargement!$M$8:$M$207,DF200),DF200," ")</f>
        <v xml:space="preserve"> </v>
      </c>
      <c r="CV200" s="126" t="str">
        <f>IF(COUNTIF(Emargement!$M$8:$M$207,DG200),DG200," ")</f>
        <v xml:space="preserve"> </v>
      </c>
      <c r="CW200" s="126" t="str">
        <f>IF(COUNTIF(Emargement!$M$8:$M$207,DH200),DH200," ")</f>
        <v xml:space="preserve"> </v>
      </c>
      <c r="CY200" s="3">
        <v>131</v>
      </c>
      <c r="CZ200" s="3">
        <v>132</v>
      </c>
      <c r="DA200" s="3">
        <v>133</v>
      </c>
      <c r="DB200" s="3">
        <v>134</v>
      </c>
      <c r="DC200" s="3">
        <v>135</v>
      </c>
      <c r="DD200" s="3">
        <v>136</v>
      </c>
      <c r="DE200" s="3">
        <v>137</v>
      </c>
      <c r="DF200" s="3">
        <v>138</v>
      </c>
      <c r="DG200" s="3">
        <v>139</v>
      </c>
      <c r="DH200" s="3">
        <v>140</v>
      </c>
      <c r="DK200" s="137"/>
      <c r="DM200" s="145"/>
      <c r="DN200" s="146"/>
      <c r="DO200" s="145"/>
      <c r="DP200" s="146"/>
      <c r="DQ200" s="145"/>
      <c r="DR200" s="58"/>
      <c r="DS200" s="58"/>
      <c r="DT200" s="145"/>
      <c r="DU200" s="3">
        <v>2</v>
      </c>
      <c r="DX200" s="79"/>
      <c r="DY200" s="82"/>
      <c r="DZ200" s="80"/>
      <c r="EA200" s="82"/>
      <c r="EB200" s="81"/>
      <c r="EC200" s="81"/>
      <c r="ED200" s="83"/>
      <c r="EE200" s="80"/>
      <c r="EG200" s="84"/>
      <c r="EH200" s="3">
        <v>3</v>
      </c>
      <c r="EJ200" s="3" t="e">
        <f t="shared" ref="EJ200:EJ207" si="258">VLOOKUP(D200,Tour1,2,FALSE)</f>
        <v>#N/A</v>
      </c>
      <c r="EK200" s="3">
        <f t="shared" si="196"/>
        <v>0</v>
      </c>
      <c r="EL200" s="84" t="str">
        <f t="shared" si="197"/>
        <v/>
      </c>
      <c r="EM200" s="89" t="e">
        <f t="shared" ref="EM200:EM207" si="259">VLOOKUP(D200,Tour2,2,FALSE)</f>
        <v>#N/A</v>
      </c>
      <c r="EN200" s="3">
        <f t="shared" si="198"/>
        <v>0</v>
      </c>
      <c r="EO200" s="84" t="str">
        <f t="shared" si="199"/>
        <v/>
      </c>
      <c r="EP200" s="89" t="e">
        <f t="shared" ref="EP200:EP207" si="260">VLOOKUP(D200,Aban,2,FALSE)</f>
        <v>#N/A</v>
      </c>
      <c r="EQ200" s="3">
        <f t="shared" si="200"/>
        <v>0</v>
      </c>
      <c r="ER200" s="84" t="str">
        <f t="shared" si="201"/>
        <v/>
      </c>
    </row>
    <row r="201" spans="1:148" ht="15.75" x14ac:dyDescent="0.25">
      <c r="A201" s="1">
        <f t="shared" si="243"/>
        <v>194</v>
      </c>
      <c r="B201" s="1">
        <v>194</v>
      </c>
      <c r="C201" s="31">
        <v>194</v>
      </c>
      <c r="D201" s="151"/>
      <c r="E201" s="152">
        <f t="shared" si="202"/>
        <v>1</v>
      </c>
      <c r="F201" s="153">
        <f t="shared" si="203"/>
        <v>57</v>
      </c>
      <c r="G201" s="154">
        <f t="shared" si="204"/>
        <v>5</v>
      </c>
      <c r="I201" s="3">
        <f t="shared" ref="I201:I207" si="261">D201</f>
        <v>0</v>
      </c>
      <c r="J201" s="3">
        <f t="shared" ref="J201:J207" si="262">COUNTIF(Npartant,I201)</f>
        <v>0</v>
      </c>
      <c r="K201" s="3">
        <f t="shared" si="244"/>
        <v>0</v>
      </c>
      <c r="N201" s="144" t="str">
        <f t="shared" si="245"/>
        <v/>
      </c>
      <c r="O201" s="143"/>
      <c r="P201" s="98" t="str">
        <f t="shared" si="246"/>
        <v/>
      </c>
      <c r="Q201" s="3">
        <f t="shared" si="247"/>
        <v>7025</v>
      </c>
      <c r="R201" s="3">
        <f t="shared" si="207"/>
        <v>7025</v>
      </c>
      <c r="S201" s="96" t="str">
        <f t="shared" si="255"/>
        <v/>
      </c>
      <c r="T201" s="97" t="str">
        <f t="shared" si="256"/>
        <v/>
      </c>
      <c r="U201" s="98" t="str">
        <f t="shared" si="257"/>
        <v/>
      </c>
      <c r="W201" s="89" t="str">
        <f t="shared" si="248"/>
        <v xml:space="preserve"> </v>
      </c>
      <c r="X201" s="3" t="str">
        <f t="shared" si="249"/>
        <v xml:space="preserve"> </v>
      </c>
      <c r="Y201" s="3" t="str">
        <f t="shared" si="250"/>
        <v xml:space="preserve"> </v>
      </c>
      <c r="Z201" s="3" t="str">
        <f t="shared" si="251"/>
        <v xml:space="preserve"> </v>
      </c>
      <c r="AA201" s="3" t="str">
        <f t="shared" si="252"/>
        <v>m.t</v>
      </c>
      <c r="AB201" s="3" t="str">
        <f t="shared" si="253"/>
        <v xml:space="preserve"> </v>
      </c>
      <c r="AC201" s="90" t="str">
        <f t="shared" si="254"/>
        <v xml:space="preserve"> </v>
      </c>
      <c r="AM201" s="89" t="str">
        <f t="shared" ref="AM201:AM207" si="263">IF(D201="","",INDEX(Bd,D201,2))</f>
        <v/>
      </c>
      <c r="AN201" s="89" t="str">
        <f t="shared" ref="AN201:AN207" si="264">IF(protec=2,AM201,"Non autorisé!")</f>
        <v/>
      </c>
      <c r="AO201" s="3" t="str">
        <f t="shared" ref="AO201:AO207" si="265">IF(D201="","",INDEX(Bd,D201,3))</f>
        <v/>
      </c>
      <c r="AP201" s="3" t="str">
        <f t="shared" ref="AP201:AP207" si="266">IF(D201="","",INDEX(Bd,D201,4))</f>
        <v/>
      </c>
      <c r="AQ201" s="1" t="str">
        <f t="shared" ref="AQ201:AQ207" si="267">IF(D201="","",INDEX(Bd,D201,5))</f>
        <v/>
      </c>
      <c r="AR201" s="1" t="str">
        <f t="shared" ref="AR201:AR207" si="268">IF(D201="","",INDEX(Bd,D201,7))</f>
        <v/>
      </c>
      <c r="AS201" s="7" t="str">
        <f t="shared" ref="AS201:AS207" si="269">IF(D201="","",INDEX(Bd,D201,6))</f>
        <v/>
      </c>
      <c r="AT201" s="91">
        <f t="shared" ref="AT201:AT207" si="270">IF(KIL*(E201+F201+G201)&gt;0,KIL/(E201+F201/60+G201/3600),"")</f>
        <v>37.409252669039148</v>
      </c>
      <c r="AV201" s="160" t="str">
        <f t="shared" si="241"/>
        <v xml:space="preserve"> </v>
      </c>
      <c r="AW201" s="138" t="str">
        <f t="shared" si="233"/>
        <v xml:space="preserve"> </v>
      </c>
      <c r="AX201" s="138" t="str">
        <f t="shared" si="234"/>
        <v xml:space="preserve"> </v>
      </c>
      <c r="AY201" s="138" t="str">
        <f t="shared" si="235"/>
        <v xml:space="preserve"> </v>
      </c>
      <c r="AZ201" s="138" t="str">
        <f t="shared" si="236"/>
        <v xml:space="preserve"> </v>
      </c>
      <c r="BA201" s="138" t="str">
        <f t="shared" si="237"/>
        <v xml:space="preserve"> </v>
      </c>
      <c r="BB201" s="138" t="str">
        <f t="shared" si="238"/>
        <v xml:space="preserve"> </v>
      </c>
      <c r="BC201" s="138" t="str">
        <f t="shared" si="239"/>
        <v xml:space="preserve"> </v>
      </c>
      <c r="BD201" s="138" t="str">
        <f t="shared" si="242"/>
        <v xml:space="preserve"> </v>
      </c>
      <c r="BE201" s="161" t="str">
        <f t="shared" si="240"/>
        <v xml:space="preserve"> </v>
      </c>
      <c r="BF201" s="129"/>
      <c r="BG201" s="123" t="s">
        <v>120</v>
      </c>
      <c r="BH201" s="124" t="s">
        <v>120</v>
      </c>
      <c r="BI201" s="124" t="s">
        <v>120</v>
      </c>
      <c r="BJ201" s="124" t="s">
        <v>120</v>
      </c>
      <c r="BK201" s="124" t="s">
        <v>120</v>
      </c>
      <c r="BL201" s="124" t="s">
        <v>120</v>
      </c>
      <c r="BM201" s="124" t="s">
        <v>120</v>
      </c>
      <c r="BN201" s="124" t="s">
        <v>120</v>
      </c>
      <c r="BO201" s="124" t="s">
        <v>120</v>
      </c>
      <c r="BP201" s="124" t="s">
        <v>120</v>
      </c>
      <c r="BQ201" s="125"/>
      <c r="BR201" s="124" t="s">
        <v>122</v>
      </c>
      <c r="BS201" s="124" t="s">
        <v>122</v>
      </c>
      <c r="BT201" s="124" t="s">
        <v>122</v>
      </c>
      <c r="BU201" s="124" t="s">
        <v>122</v>
      </c>
      <c r="BV201" s="124" t="s">
        <v>122</v>
      </c>
      <c r="BW201" s="124" t="s">
        <v>122</v>
      </c>
      <c r="BX201" s="124" t="s">
        <v>122</v>
      </c>
      <c r="BY201" s="124" t="s">
        <v>122</v>
      </c>
      <c r="BZ201" s="124" t="s">
        <v>122</v>
      </c>
      <c r="CA201" s="124" t="s">
        <v>122</v>
      </c>
      <c r="CC201" s="124" t="s">
        <v>121</v>
      </c>
      <c r="CD201" s="124" t="s">
        <v>121</v>
      </c>
      <c r="CE201" s="124" t="s">
        <v>121</v>
      </c>
      <c r="CF201" s="124" t="s">
        <v>121</v>
      </c>
      <c r="CG201" s="124" t="s">
        <v>121</v>
      </c>
      <c r="CH201" s="124" t="s">
        <v>121</v>
      </c>
      <c r="CI201" s="124" t="s">
        <v>121</v>
      </c>
      <c r="CJ201" s="124" t="s">
        <v>121</v>
      </c>
      <c r="CK201" s="124" t="s">
        <v>121</v>
      </c>
      <c r="CL201" s="124" t="s">
        <v>121</v>
      </c>
      <c r="CN201" s="126" t="str">
        <f>IF(COUNTIF(Emargement!$M$8:$M$207,CY201),CY201," ")</f>
        <v xml:space="preserve"> </v>
      </c>
      <c r="CO201" s="126" t="str">
        <f>IF(COUNTIF(Emargement!$M$8:$M$207,CZ201),CZ201," ")</f>
        <v xml:space="preserve"> </v>
      </c>
      <c r="CP201" s="126" t="str">
        <f>IF(COUNTIF(Emargement!$M$8:$M$207,DA201),DA201," ")</f>
        <v xml:space="preserve"> </v>
      </c>
      <c r="CQ201" s="126" t="str">
        <f>IF(COUNTIF(Emargement!$M$8:$M$207,DB201),DB201," ")</f>
        <v xml:space="preserve"> </v>
      </c>
      <c r="CR201" s="126" t="str">
        <f>IF(COUNTIF(Emargement!$M$8:$M$207,DC201),DC201," ")</f>
        <v xml:space="preserve"> </v>
      </c>
      <c r="CS201" s="126" t="str">
        <f>IF(COUNTIF(Emargement!$M$8:$M$207,DD201),DD201," ")</f>
        <v xml:space="preserve"> </v>
      </c>
      <c r="CT201" s="126" t="str">
        <f>IF(COUNTIF(Emargement!$M$8:$M$207,DE201),DE201," ")</f>
        <v xml:space="preserve"> </v>
      </c>
      <c r="CU201" s="126" t="str">
        <f>IF(COUNTIF(Emargement!$M$8:$M$207,DF201),DF201," ")</f>
        <v xml:space="preserve"> </v>
      </c>
      <c r="CV201" s="126" t="str">
        <f>IF(COUNTIF(Emargement!$M$8:$M$207,DG201),DG201," ")</f>
        <v xml:space="preserve"> </v>
      </c>
      <c r="CW201" s="126" t="str">
        <f>IF(COUNTIF(Emargement!$M$8:$M$207,DH201),DH201," ")</f>
        <v xml:space="preserve"> </v>
      </c>
      <c r="CY201" s="3">
        <v>141</v>
      </c>
      <c r="CZ201" s="3">
        <v>142</v>
      </c>
      <c r="DA201" s="3">
        <v>143</v>
      </c>
      <c r="DB201" s="3">
        <v>144</v>
      </c>
      <c r="DC201" s="3">
        <v>145</v>
      </c>
      <c r="DD201" s="3">
        <v>146</v>
      </c>
      <c r="DE201" s="3">
        <v>147</v>
      </c>
      <c r="DF201" s="3">
        <v>148</v>
      </c>
      <c r="DG201" s="3">
        <v>149</v>
      </c>
      <c r="DH201" s="3">
        <v>150</v>
      </c>
      <c r="DJ201" s="223" t="s">
        <v>135</v>
      </c>
      <c r="DK201" s="137" t="s">
        <v>133</v>
      </c>
      <c r="DM201" s="145"/>
      <c r="DN201" s="146"/>
      <c r="DO201" s="145"/>
      <c r="DP201" s="146"/>
      <c r="DQ201" s="145"/>
      <c r="DR201" s="58"/>
      <c r="DS201" s="58"/>
      <c r="DT201" s="145"/>
      <c r="DU201" s="3">
        <v>2</v>
      </c>
      <c r="DX201" s="79"/>
      <c r="DY201" s="82"/>
      <c r="DZ201" s="80"/>
      <c r="EA201" s="82"/>
      <c r="EB201" s="81"/>
      <c r="EC201" s="81"/>
      <c r="ED201" s="83"/>
      <c r="EE201" s="80"/>
      <c r="EG201" s="84"/>
      <c r="EH201" s="3">
        <v>3</v>
      </c>
      <c r="EJ201" s="3" t="e">
        <f t="shared" si="258"/>
        <v>#N/A</v>
      </c>
      <c r="EK201" s="3">
        <f t="shared" ref="EK201:EK207" si="271">COUNT(EJ201)</f>
        <v>0</v>
      </c>
      <c r="EL201" s="84" t="str">
        <f t="shared" ref="EL201:EL207" si="272">IF(EK201=1,"1 x","")</f>
        <v/>
      </c>
      <c r="EM201" s="89" t="e">
        <f t="shared" si="259"/>
        <v>#N/A</v>
      </c>
      <c r="EN201" s="3">
        <f t="shared" ref="EN201:EN207" si="273">COUNT(EM201)</f>
        <v>0</v>
      </c>
      <c r="EO201" s="84" t="str">
        <f t="shared" ref="EO201:EO207" si="274">IF(EN201=1,"2 x","")</f>
        <v/>
      </c>
      <c r="EP201" s="89" t="e">
        <f t="shared" si="260"/>
        <v>#N/A</v>
      </c>
      <c r="EQ201" s="3">
        <f t="shared" ref="EQ201:EQ207" si="275">COUNT(EP201)</f>
        <v>0</v>
      </c>
      <c r="ER201" s="84" t="str">
        <f t="shared" ref="ER201:ER207" si="276">IF(EQ201=1,"Ab","")</f>
        <v/>
      </c>
    </row>
    <row r="202" spans="1:148" ht="15.75" x14ac:dyDescent="0.25">
      <c r="A202" s="1">
        <f t="shared" si="243"/>
        <v>195</v>
      </c>
      <c r="B202" s="1">
        <v>195</v>
      </c>
      <c r="C202" s="31">
        <v>195</v>
      </c>
      <c r="D202" s="151"/>
      <c r="E202" s="152">
        <f t="shared" ref="E202:E207" si="277">E201</f>
        <v>1</v>
      </c>
      <c r="F202" s="153">
        <f t="shared" ref="F202:F207" si="278">F201</f>
        <v>57</v>
      </c>
      <c r="G202" s="154">
        <f t="shared" ref="G202:G207" si="279">G201</f>
        <v>5</v>
      </c>
      <c r="I202" s="3">
        <f t="shared" si="261"/>
        <v>0</v>
      </c>
      <c r="J202" s="3">
        <f t="shared" si="262"/>
        <v>0</v>
      </c>
      <c r="K202" s="3">
        <f t="shared" si="244"/>
        <v>0</v>
      </c>
      <c r="N202" s="144" t="str">
        <f t="shared" si="245"/>
        <v/>
      </c>
      <c r="O202" s="143"/>
      <c r="P202" s="98" t="str">
        <f t="shared" si="246"/>
        <v/>
      </c>
      <c r="Q202" s="3">
        <f t="shared" si="247"/>
        <v>7025</v>
      </c>
      <c r="R202" s="3">
        <f t="shared" si="207"/>
        <v>7025</v>
      </c>
      <c r="S202" s="96" t="str">
        <f t="shared" si="255"/>
        <v/>
      </c>
      <c r="T202" s="97" t="str">
        <f t="shared" si="256"/>
        <v/>
      </c>
      <c r="U202" s="98" t="str">
        <f t="shared" si="257"/>
        <v/>
      </c>
      <c r="W202" s="89" t="str">
        <f t="shared" si="248"/>
        <v xml:space="preserve"> </v>
      </c>
      <c r="X202" s="3" t="str">
        <f t="shared" si="249"/>
        <v xml:space="preserve"> </v>
      </c>
      <c r="Y202" s="3" t="str">
        <f t="shared" si="250"/>
        <v xml:space="preserve"> </v>
      </c>
      <c r="Z202" s="3" t="str">
        <f t="shared" si="251"/>
        <v xml:space="preserve"> </v>
      </c>
      <c r="AA202" s="3" t="str">
        <f t="shared" si="252"/>
        <v>m.t</v>
      </c>
      <c r="AB202" s="3" t="str">
        <f t="shared" si="253"/>
        <v xml:space="preserve"> </v>
      </c>
      <c r="AC202" s="90" t="str">
        <f t="shared" si="254"/>
        <v xml:space="preserve"> </v>
      </c>
      <c r="AM202" s="89" t="str">
        <f t="shared" si="263"/>
        <v/>
      </c>
      <c r="AN202" s="89" t="str">
        <f t="shared" si="264"/>
        <v/>
      </c>
      <c r="AO202" s="3" t="str">
        <f t="shared" si="265"/>
        <v/>
      </c>
      <c r="AP202" s="3" t="str">
        <f t="shared" si="266"/>
        <v/>
      </c>
      <c r="AQ202" s="1" t="str">
        <f t="shared" si="267"/>
        <v/>
      </c>
      <c r="AR202" s="1" t="str">
        <f t="shared" si="268"/>
        <v/>
      </c>
      <c r="AS202" s="7" t="str">
        <f t="shared" si="269"/>
        <v/>
      </c>
      <c r="AT202" s="91">
        <f t="shared" si="270"/>
        <v>37.409252669039148</v>
      </c>
      <c r="AV202" s="160" t="str">
        <f t="shared" si="241"/>
        <v xml:space="preserve"> </v>
      </c>
      <c r="AW202" s="138" t="str">
        <f t="shared" si="233"/>
        <v xml:space="preserve"> </v>
      </c>
      <c r="AX202" s="138" t="str">
        <f t="shared" si="234"/>
        <v xml:space="preserve"> </v>
      </c>
      <c r="AY202" s="138" t="str">
        <f t="shared" si="235"/>
        <v xml:space="preserve"> </v>
      </c>
      <c r="AZ202" s="138" t="str">
        <f t="shared" si="236"/>
        <v xml:space="preserve"> </v>
      </c>
      <c r="BA202" s="138" t="str">
        <f t="shared" si="237"/>
        <v xml:space="preserve"> </v>
      </c>
      <c r="BB202" s="138" t="str">
        <f t="shared" si="238"/>
        <v xml:space="preserve"> </v>
      </c>
      <c r="BC202" s="138" t="str">
        <f t="shared" si="239"/>
        <v xml:space="preserve"> </v>
      </c>
      <c r="BD202" s="138" t="str">
        <f t="shared" si="242"/>
        <v xml:space="preserve"> </v>
      </c>
      <c r="BE202" s="161" t="str">
        <f t="shared" si="240"/>
        <v xml:space="preserve"> </v>
      </c>
      <c r="BF202" s="129"/>
      <c r="BG202" s="123" t="s">
        <v>120</v>
      </c>
      <c r="BH202" s="124" t="s">
        <v>120</v>
      </c>
      <c r="BI202" s="124" t="s">
        <v>120</v>
      </c>
      <c r="BJ202" s="124" t="s">
        <v>120</v>
      </c>
      <c r="BK202" s="124" t="s">
        <v>120</v>
      </c>
      <c r="BL202" s="124" t="s">
        <v>120</v>
      </c>
      <c r="BM202" s="124" t="s">
        <v>120</v>
      </c>
      <c r="BN202" s="124" t="s">
        <v>120</v>
      </c>
      <c r="BO202" s="124" t="s">
        <v>120</v>
      </c>
      <c r="BP202" s="124" t="s">
        <v>120</v>
      </c>
      <c r="BQ202" s="125"/>
      <c r="BR202" s="124" t="s">
        <v>122</v>
      </c>
      <c r="BS202" s="124" t="s">
        <v>122</v>
      </c>
      <c r="BT202" s="124" t="s">
        <v>122</v>
      </c>
      <c r="BU202" s="124" t="s">
        <v>122</v>
      </c>
      <c r="BV202" s="124" t="s">
        <v>122</v>
      </c>
      <c r="BW202" s="124" t="s">
        <v>122</v>
      </c>
      <c r="BX202" s="124" t="s">
        <v>122</v>
      </c>
      <c r="BY202" s="124" t="s">
        <v>122</v>
      </c>
      <c r="BZ202" s="124" t="s">
        <v>122</v>
      </c>
      <c r="CA202" s="124" t="s">
        <v>122</v>
      </c>
      <c r="CC202" s="124" t="s">
        <v>121</v>
      </c>
      <c r="CD202" s="124" t="s">
        <v>121</v>
      </c>
      <c r="CE202" s="124" t="s">
        <v>121</v>
      </c>
      <c r="CF202" s="124" t="s">
        <v>121</v>
      </c>
      <c r="CG202" s="124" t="s">
        <v>121</v>
      </c>
      <c r="CH202" s="124" t="s">
        <v>121</v>
      </c>
      <c r="CI202" s="124" t="s">
        <v>121</v>
      </c>
      <c r="CJ202" s="124" t="s">
        <v>121</v>
      </c>
      <c r="CK202" s="124" t="s">
        <v>121</v>
      </c>
      <c r="CL202" s="124" t="s">
        <v>121</v>
      </c>
      <c r="CN202" s="126" t="str">
        <f>IF(COUNTIF(Emargement!$M$8:$M$207,CY202),CY202," ")</f>
        <v xml:space="preserve"> </v>
      </c>
      <c r="CO202" s="126" t="str">
        <f>IF(COUNTIF(Emargement!$M$8:$M$207,CZ202),CZ202," ")</f>
        <v xml:space="preserve"> </v>
      </c>
      <c r="CP202" s="126" t="str">
        <f>IF(COUNTIF(Emargement!$M$8:$M$207,DA202),DA202," ")</f>
        <v xml:space="preserve"> </v>
      </c>
      <c r="CQ202" s="126" t="str">
        <f>IF(COUNTIF(Emargement!$M$8:$M$207,DB202),DB202," ")</f>
        <v xml:space="preserve"> </v>
      </c>
      <c r="CR202" s="126" t="str">
        <f>IF(COUNTIF(Emargement!$M$8:$M$207,DC202),DC202," ")</f>
        <v xml:space="preserve"> </v>
      </c>
      <c r="CS202" s="126" t="str">
        <f>IF(COUNTIF(Emargement!$M$8:$M$207,DD202),DD202," ")</f>
        <v xml:space="preserve"> </v>
      </c>
      <c r="CT202" s="126" t="str">
        <f>IF(COUNTIF(Emargement!$M$8:$M$207,DE202),DE202," ")</f>
        <v xml:space="preserve"> </v>
      </c>
      <c r="CU202" s="126" t="str">
        <f>IF(COUNTIF(Emargement!$M$8:$M$207,DF202),DF202," ")</f>
        <v xml:space="preserve"> </v>
      </c>
      <c r="CV202" s="126" t="str">
        <f>IF(COUNTIF(Emargement!$M$8:$M$207,DG202),DG202," ")</f>
        <v xml:space="preserve"> </v>
      </c>
      <c r="CW202" s="126" t="str">
        <f>IF(COUNTIF(Emargement!$M$8:$M$207,DH202),DH202," ")</f>
        <v xml:space="preserve"> </v>
      </c>
      <c r="CY202" s="3">
        <v>151</v>
      </c>
      <c r="CZ202" s="3">
        <v>152</v>
      </c>
      <c r="DA202" s="3">
        <v>153</v>
      </c>
      <c r="DB202" s="3">
        <v>154</v>
      </c>
      <c r="DC202" s="3">
        <v>155</v>
      </c>
      <c r="DD202" s="3">
        <v>156</v>
      </c>
      <c r="DE202" s="3">
        <v>157</v>
      </c>
      <c r="DF202" s="3">
        <v>158</v>
      </c>
      <c r="DG202" s="3">
        <v>159</v>
      </c>
      <c r="DH202" s="3">
        <v>160</v>
      </c>
      <c r="DJ202" s="224" t="s">
        <v>120</v>
      </c>
      <c r="DK202" s="137" t="s">
        <v>130</v>
      </c>
      <c r="DM202" s="145"/>
      <c r="DN202" s="146"/>
      <c r="DO202" s="145"/>
      <c r="DP202" s="146"/>
      <c r="DQ202" s="145"/>
      <c r="DR202" s="58"/>
      <c r="DS202" s="58"/>
      <c r="DT202" s="145"/>
      <c r="DU202" s="3">
        <v>2</v>
      </c>
      <c r="DX202" s="79"/>
      <c r="DY202" s="82"/>
      <c r="DZ202" s="80"/>
      <c r="EA202" s="82"/>
      <c r="EB202" s="81"/>
      <c r="EC202" s="81"/>
      <c r="ED202" s="83"/>
      <c r="EE202" s="80"/>
      <c r="EG202" s="84"/>
      <c r="EH202" s="3">
        <v>3</v>
      </c>
      <c r="EJ202" s="3" t="e">
        <f t="shared" si="258"/>
        <v>#N/A</v>
      </c>
      <c r="EK202" s="3">
        <f t="shared" si="271"/>
        <v>0</v>
      </c>
      <c r="EL202" s="84" t="str">
        <f t="shared" si="272"/>
        <v/>
      </c>
      <c r="EM202" s="89" t="e">
        <f t="shared" si="259"/>
        <v>#N/A</v>
      </c>
      <c r="EN202" s="3">
        <f t="shared" si="273"/>
        <v>0</v>
      </c>
      <c r="EO202" s="84" t="str">
        <f t="shared" si="274"/>
        <v/>
      </c>
      <c r="EP202" s="89" t="e">
        <f t="shared" si="260"/>
        <v>#N/A</v>
      </c>
      <c r="EQ202" s="3">
        <f t="shared" si="275"/>
        <v>0</v>
      </c>
      <c r="ER202" s="84" t="str">
        <f t="shared" si="276"/>
        <v/>
      </c>
    </row>
    <row r="203" spans="1:148" ht="15.75" x14ac:dyDescent="0.25">
      <c r="A203" s="1">
        <f t="shared" si="243"/>
        <v>196</v>
      </c>
      <c r="B203" s="1">
        <v>196</v>
      </c>
      <c r="C203" s="31">
        <v>196</v>
      </c>
      <c r="D203" s="151"/>
      <c r="E203" s="152">
        <f t="shared" si="277"/>
        <v>1</v>
      </c>
      <c r="F203" s="153">
        <f t="shared" si="278"/>
        <v>57</v>
      </c>
      <c r="G203" s="154">
        <f t="shared" si="279"/>
        <v>5</v>
      </c>
      <c r="I203" s="3">
        <f t="shared" si="261"/>
        <v>0</v>
      </c>
      <c r="J203" s="3">
        <f t="shared" si="262"/>
        <v>0</v>
      </c>
      <c r="K203" s="3">
        <f t="shared" si="244"/>
        <v>0</v>
      </c>
      <c r="N203" s="144" t="str">
        <f t="shared" si="245"/>
        <v/>
      </c>
      <c r="O203" s="143"/>
      <c r="P203" s="98" t="str">
        <f t="shared" si="246"/>
        <v/>
      </c>
      <c r="Q203" s="3">
        <f t="shared" si="247"/>
        <v>7025</v>
      </c>
      <c r="R203" s="3">
        <f>Q203-TPS</f>
        <v>7025</v>
      </c>
      <c r="S203" s="96" t="str">
        <f t="shared" si="255"/>
        <v/>
      </c>
      <c r="T203" s="97" t="str">
        <f t="shared" si="256"/>
        <v/>
      </c>
      <c r="U203" s="98" t="str">
        <f t="shared" si="257"/>
        <v/>
      </c>
      <c r="W203" s="89" t="str">
        <f t="shared" si="248"/>
        <v xml:space="preserve"> </v>
      </c>
      <c r="X203" s="3" t="str">
        <f t="shared" si="249"/>
        <v xml:space="preserve"> </v>
      </c>
      <c r="Y203" s="3" t="str">
        <f t="shared" si="250"/>
        <v xml:space="preserve"> </v>
      </c>
      <c r="Z203" s="3" t="str">
        <f t="shared" si="251"/>
        <v xml:space="preserve"> </v>
      </c>
      <c r="AA203" s="3" t="str">
        <f t="shared" si="252"/>
        <v>m.t</v>
      </c>
      <c r="AB203" s="3" t="str">
        <f t="shared" si="253"/>
        <v xml:space="preserve"> </v>
      </c>
      <c r="AC203" s="90" t="str">
        <f t="shared" si="254"/>
        <v xml:space="preserve"> </v>
      </c>
      <c r="AM203" s="89" t="str">
        <f t="shared" si="263"/>
        <v/>
      </c>
      <c r="AN203" s="89" t="str">
        <f t="shared" si="264"/>
        <v/>
      </c>
      <c r="AO203" s="3" t="str">
        <f t="shared" si="265"/>
        <v/>
      </c>
      <c r="AP203" s="3" t="str">
        <f t="shared" si="266"/>
        <v/>
      </c>
      <c r="AQ203" s="1" t="str">
        <f t="shared" si="267"/>
        <v/>
      </c>
      <c r="AR203" s="1" t="str">
        <f t="shared" si="268"/>
        <v/>
      </c>
      <c r="AS203" s="7" t="str">
        <f t="shared" si="269"/>
        <v/>
      </c>
      <c r="AT203" s="91">
        <f t="shared" si="270"/>
        <v>37.409252669039148</v>
      </c>
      <c r="AV203" s="160" t="str">
        <f t="shared" si="241"/>
        <v xml:space="preserve"> </v>
      </c>
      <c r="AW203" s="138" t="str">
        <f t="shared" si="233"/>
        <v xml:space="preserve"> </v>
      </c>
      <c r="AX203" s="138" t="str">
        <f t="shared" si="234"/>
        <v xml:space="preserve"> </v>
      </c>
      <c r="AY203" s="138" t="str">
        <f t="shared" si="235"/>
        <v xml:space="preserve"> </v>
      </c>
      <c r="AZ203" s="138" t="str">
        <f t="shared" si="236"/>
        <v xml:space="preserve"> </v>
      </c>
      <c r="BA203" s="138" t="str">
        <f t="shared" si="237"/>
        <v xml:space="preserve"> </v>
      </c>
      <c r="BB203" s="138" t="str">
        <f t="shared" si="238"/>
        <v xml:space="preserve"> </v>
      </c>
      <c r="BC203" s="138" t="str">
        <f t="shared" si="239"/>
        <v xml:space="preserve"> </v>
      </c>
      <c r="BD203" s="138" t="str">
        <f t="shared" si="242"/>
        <v xml:space="preserve"> </v>
      </c>
      <c r="BE203" s="161" t="str">
        <f t="shared" si="240"/>
        <v xml:space="preserve"> </v>
      </c>
      <c r="BF203" s="129"/>
      <c r="BG203" s="123" t="s">
        <v>120</v>
      </c>
      <c r="BH203" s="124" t="s">
        <v>120</v>
      </c>
      <c r="BI203" s="124" t="s">
        <v>120</v>
      </c>
      <c r="BJ203" s="124" t="s">
        <v>120</v>
      </c>
      <c r="BK203" s="124" t="s">
        <v>120</v>
      </c>
      <c r="BL203" s="124" t="s">
        <v>120</v>
      </c>
      <c r="BM203" s="124" t="s">
        <v>120</v>
      </c>
      <c r="BN203" s="124" t="s">
        <v>120</v>
      </c>
      <c r="BO203" s="124" t="s">
        <v>120</v>
      </c>
      <c r="BP203" s="124" t="s">
        <v>120</v>
      </c>
      <c r="BQ203" s="125"/>
      <c r="BR203" s="124" t="s">
        <v>122</v>
      </c>
      <c r="BS203" s="124" t="s">
        <v>122</v>
      </c>
      <c r="BT203" s="124" t="s">
        <v>122</v>
      </c>
      <c r="BU203" s="124" t="s">
        <v>122</v>
      </c>
      <c r="BV203" s="124" t="s">
        <v>122</v>
      </c>
      <c r="BW203" s="124" t="s">
        <v>122</v>
      </c>
      <c r="BX203" s="124" t="s">
        <v>122</v>
      </c>
      <c r="BY203" s="124" t="s">
        <v>122</v>
      </c>
      <c r="BZ203" s="124" t="s">
        <v>122</v>
      </c>
      <c r="CA203" s="124" t="s">
        <v>122</v>
      </c>
      <c r="CC203" s="124" t="s">
        <v>121</v>
      </c>
      <c r="CD203" s="124" t="s">
        <v>121</v>
      </c>
      <c r="CE203" s="124" t="s">
        <v>121</v>
      </c>
      <c r="CF203" s="124" t="s">
        <v>121</v>
      </c>
      <c r="CG203" s="124" t="s">
        <v>121</v>
      </c>
      <c r="CH203" s="124" t="s">
        <v>121</v>
      </c>
      <c r="CI203" s="124" t="s">
        <v>121</v>
      </c>
      <c r="CJ203" s="124" t="s">
        <v>121</v>
      </c>
      <c r="CK203" s="124" t="s">
        <v>121</v>
      </c>
      <c r="CL203" s="124" t="s">
        <v>121</v>
      </c>
      <c r="CN203" s="126" t="str">
        <f>IF(COUNTIF(Emargement!$M$8:$M$207,CY203),CY203," ")</f>
        <v xml:space="preserve"> </v>
      </c>
      <c r="CO203" s="126" t="str">
        <f>IF(COUNTIF(Emargement!$M$8:$M$207,CZ203),CZ203," ")</f>
        <v xml:space="preserve"> </v>
      </c>
      <c r="CP203" s="126" t="str">
        <f>IF(COUNTIF(Emargement!$M$8:$M$207,DA203),DA203," ")</f>
        <v xml:space="preserve"> </v>
      </c>
      <c r="CQ203" s="126" t="str">
        <f>IF(COUNTIF(Emargement!$M$8:$M$207,DB203),DB203," ")</f>
        <v xml:space="preserve"> </v>
      </c>
      <c r="CR203" s="126" t="str">
        <f>IF(COUNTIF(Emargement!$M$8:$M$207,DC203),DC203," ")</f>
        <v xml:space="preserve"> </v>
      </c>
      <c r="CS203" s="126" t="str">
        <f>IF(COUNTIF(Emargement!$M$8:$M$207,DD203),DD203," ")</f>
        <v xml:space="preserve"> </v>
      </c>
      <c r="CT203" s="126" t="str">
        <f>IF(COUNTIF(Emargement!$M$8:$M$207,DE203),DE203," ")</f>
        <v xml:space="preserve"> </v>
      </c>
      <c r="CU203" s="126" t="str">
        <f>IF(COUNTIF(Emargement!$M$8:$M$207,DF203),DF203," ")</f>
        <v xml:space="preserve"> </v>
      </c>
      <c r="CV203" s="126" t="str">
        <f>IF(COUNTIF(Emargement!$M$8:$M$207,DG203),DG203," ")</f>
        <v xml:space="preserve"> </v>
      </c>
      <c r="CW203" s="126" t="str">
        <f>IF(COUNTIF(Emargement!$M$8:$M$207,DH203),DH203," ")</f>
        <v xml:space="preserve"> </v>
      </c>
      <c r="CY203" s="3">
        <v>161</v>
      </c>
      <c r="CZ203" s="3">
        <v>162</v>
      </c>
      <c r="DA203" s="3">
        <v>163</v>
      </c>
      <c r="DB203" s="3">
        <v>164</v>
      </c>
      <c r="DC203" s="3">
        <v>165</v>
      </c>
      <c r="DD203" s="3">
        <v>166</v>
      </c>
      <c r="DE203" s="3">
        <v>167</v>
      </c>
      <c r="DF203" s="3">
        <v>168</v>
      </c>
      <c r="DG203" s="3">
        <v>169</v>
      </c>
      <c r="DH203" s="3">
        <v>170</v>
      </c>
      <c r="DJ203" s="225" t="s">
        <v>124</v>
      </c>
      <c r="DK203" s="137" t="s">
        <v>131</v>
      </c>
      <c r="DM203" s="145"/>
      <c r="DN203" s="146"/>
      <c r="DO203" s="145"/>
      <c r="DP203" s="146"/>
      <c r="DQ203" s="145"/>
      <c r="DR203" s="58"/>
      <c r="DS203" s="58"/>
      <c r="DT203" s="145"/>
      <c r="DU203" s="3">
        <v>2</v>
      </c>
      <c r="DX203" s="79"/>
      <c r="DY203" s="82"/>
      <c r="DZ203" s="80"/>
      <c r="EA203" s="82"/>
      <c r="EB203" s="81"/>
      <c r="EC203" s="81"/>
      <c r="ED203" s="83"/>
      <c r="EE203" s="80"/>
      <c r="EG203" s="84"/>
      <c r="EH203" s="3">
        <v>3</v>
      </c>
      <c r="EJ203" s="3" t="e">
        <f t="shared" si="258"/>
        <v>#N/A</v>
      </c>
      <c r="EK203" s="3">
        <f t="shared" si="271"/>
        <v>0</v>
      </c>
      <c r="EL203" s="84" t="str">
        <f t="shared" si="272"/>
        <v/>
      </c>
      <c r="EM203" s="89" t="e">
        <f t="shared" si="259"/>
        <v>#N/A</v>
      </c>
      <c r="EN203" s="3">
        <f t="shared" si="273"/>
        <v>0</v>
      </c>
      <c r="EO203" s="84" t="str">
        <f t="shared" si="274"/>
        <v/>
      </c>
      <c r="EP203" s="89" t="e">
        <f t="shared" si="260"/>
        <v>#N/A</v>
      </c>
      <c r="EQ203" s="3">
        <f t="shared" si="275"/>
        <v>0</v>
      </c>
      <c r="ER203" s="84" t="str">
        <f t="shared" si="276"/>
        <v/>
      </c>
    </row>
    <row r="204" spans="1:148" ht="15.75" x14ac:dyDescent="0.25">
      <c r="A204" s="1">
        <f t="shared" si="243"/>
        <v>197</v>
      </c>
      <c r="B204" s="1">
        <v>197</v>
      </c>
      <c r="C204" s="31">
        <v>197</v>
      </c>
      <c r="D204" s="151"/>
      <c r="E204" s="152">
        <f t="shared" si="277"/>
        <v>1</v>
      </c>
      <c r="F204" s="153">
        <f t="shared" si="278"/>
        <v>57</v>
      </c>
      <c r="G204" s="154">
        <f t="shared" si="279"/>
        <v>5</v>
      </c>
      <c r="I204" s="3">
        <f t="shared" si="261"/>
        <v>0</v>
      </c>
      <c r="J204" s="3">
        <f t="shared" si="262"/>
        <v>0</v>
      </c>
      <c r="K204" s="3">
        <f t="shared" si="244"/>
        <v>0</v>
      </c>
      <c r="N204" s="144" t="str">
        <f t="shared" si="245"/>
        <v/>
      </c>
      <c r="O204" s="143"/>
      <c r="P204" s="98" t="str">
        <f t="shared" si="246"/>
        <v/>
      </c>
      <c r="Q204" s="3">
        <f t="shared" si="247"/>
        <v>7025</v>
      </c>
      <c r="R204" s="3">
        <f>Q204-TPS</f>
        <v>7025</v>
      </c>
      <c r="S204" s="96" t="str">
        <f t="shared" si="255"/>
        <v/>
      </c>
      <c r="T204" s="97" t="str">
        <f t="shared" si="256"/>
        <v/>
      </c>
      <c r="U204" s="98" t="str">
        <f t="shared" si="257"/>
        <v/>
      </c>
      <c r="W204" s="89" t="str">
        <f t="shared" si="248"/>
        <v xml:space="preserve"> </v>
      </c>
      <c r="X204" s="3" t="str">
        <f t="shared" si="249"/>
        <v xml:space="preserve"> </v>
      </c>
      <c r="Y204" s="3" t="str">
        <f t="shared" si="250"/>
        <v xml:space="preserve"> </v>
      </c>
      <c r="Z204" s="3" t="str">
        <f t="shared" si="251"/>
        <v xml:space="preserve"> </v>
      </c>
      <c r="AA204" s="3" t="str">
        <f t="shared" si="252"/>
        <v>m.t</v>
      </c>
      <c r="AB204" s="3" t="str">
        <f t="shared" si="253"/>
        <v xml:space="preserve"> </v>
      </c>
      <c r="AC204" s="90" t="str">
        <f t="shared" si="254"/>
        <v xml:space="preserve"> </v>
      </c>
      <c r="AM204" s="89" t="str">
        <f t="shared" si="263"/>
        <v/>
      </c>
      <c r="AN204" s="89" t="str">
        <f t="shared" si="264"/>
        <v/>
      </c>
      <c r="AO204" s="3" t="str">
        <f t="shared" si="265"/>
        <v/>
      </c>
      <c r="AP204" s="3" t="str">
        <f t="shared" si="266"/>
        <v/>
      </c>
      <c r="AQ204" s="1" t="str">
        <f t="shared" si="267"/>
        <v/>
      </c>
      <c r="AR204" s="1" t="str">
        <f t="shared" si="268"/>
        <v/>
      </c>
      <c r="AS204" s="7" t="str">
        <f t="shared" si="269"/>
        <v/>
      </c>
      <c r="AT204" s="91">
        <f t="shared" si="270"/>
        <v>37.409252669039148</v>
      </c>
      <c r="AV204" s="160" t="str">
        <f t="shared" si="241"/>
        <v xml:space="preserve"> </v>
      </c>
      <c r="AW204" s="138" t="str">
        <f t="shared" si="233"/>
        <v xml:space="preserve"> </v>
      </c>
      <c r="AX204" s="138" t="str">
        <f t="shared" si="234"/>
        <v xml:space="preserve"> </v>
      </c>
      <c r="AY204" s="138" t="str">
        <f t="shared" si="235"/>
        <v xml:space="preserve"> </v>
      </c>
      <c r="AZ204" s="138" t="str">
        <f t="shared" si="236"/>
        <v xml:space="preserve"> </v>
      </c>
      <c r="BA204" s="138" t="str">
        <f t="shared" si="237"/>
        <v xml:space="preserve"> </v>
      </c>
      <c r="BB204" s="138" t="str">
        <f t="shared" si="238"/>
        <v xml:space="preserve"> </v>
      </c>
      <c r="BC204" s="138" t="str">
        <f t="shared" si="239"/>
        <v xml:space="preserve"> </v>
      </c>
      <c r="BD204" s="138" t="str">
        <f t="shared" si="242"/>
        <v xml:space="preserve"> </v>
      </c>
      <c r="BE204" s="161" t="str">
        <f t="shared" si="240"/>
        <v xml:space="preserve"> </v>
      </c>
      <c r="BF204" s="129"/>
      <c r="BG204" s="123" t="s">
        <v>120</v>
      </c>
      <c r="BH204" s="124" t="s">
        <v>120</v>
      </c>
      <c r="BI204" s="124" t="s">
        <v>120</v>
      </c>
      <c r="BJ204" s="124" t="s">
        <v>120</v>
      </c>
      <c r="BK204" s="124" t="s">
        <v>120</v>
      </c>
      <c r="BL204" s="124" t="s">
        <v>120</v>
      </c>
      <c r="BM204" s="124" t="s">
        <v>120</v>
      </c>
      <c r="BN204" s="124" t="s">
        <v>120</v>
      </c>
      <c r="BO204" s="124" t="s">
        <v>120</v>
      </c>
      <c r="BP204" s="124" t="s">
        <v>120</v>
      </c>
      <c r="BQ204" s="125"/>
      <c r="BR204" s="124" t="s">
        <v>122</v>
      </c>
      <c r="BS204" s="124" t="s">
        <v>122</v>
      </c>
      <c r="BT204" s="124" t="s">
        <v>122</v>
      </c>
      <c r="BU204" s="124" t="s">
        <v>122</v>
      </c>
      <c r="BV204" s="124" t="s">
        <v>122</v>
      </c>
      <c r="BW204" s="124" t="s">
        <v>122</v>
      </c>
      <c r="BX204" s="124" t="s">
        <v>122</v>
      </c>
      <c r="BY204" s="124" t="s">
        <v>122</v>
      </c>
      <c r="BZ204" s="124" t="s">
        <v>122</v>
      </c>
      <c r="CA204" s="124" t="s">
        <v>122</v>
      </c>
      <c r="CC204" s="124" t="s">
        <v>121</v>
      </c>
      <c r="CD204" s="124" t="s">
        <v>121</v>
      </c>
      <c r="CE204" s="124" t="s">
        <v>121</v>
      </c>
      <c r="CF204" s="124" t="s">
        <v>121</v>
      </c>
      <c r="CG204" s="124" t="s">
        <v>121</v>
      </c>
      <c r="CH204" s="124" t="s">
        <v>121</v>
      </c>
      <c r="CI204" s="124" t="s">
        <v>121</v>
      </c>
      <c r="CJ204" s="124" t="s">
        <v>121</v>
      </c>
      <c r="CK204" s="124" t="s">
        <v>121</v>
      </c>
      <c r="CL204" s="124" t="s">
        <v>121</v>
      </c>
      <c r="CN204" s="126" t="str">
        <f>IF(COUNTIF(Emargement!$M$8:$M$207,CY204),CY204," ")</f>
        <v xml:space="preserve"> </v>
      </c>
      <c r="CO204" s="126" t="str">
        <f>IF(COUNTIF(Emargement!$M$8:$M$207,CZ204),CZ204," ")</f>
        <v xml:space="preserve"> </v>
      </c>
      <c r="CP204" s="126" t="str">
        <f>IF(COUNTIF(Emargement!$M$8:$M$207,DA204),DA204," ")</f>
        <v xml:space="preserve"> </v>
      </c>
      <c r="CQ204" s="126" t="str">
        <f>IF(COUNTIF(Emargement!$M$8:$M$207,DB204),DB204," ")</f>
        <v xml:space="preserve"> </v>
      </c>
      <c r="CR204" s="126" t="str">
        <f>IF(COUNTIF(Emargement!$M$8:$M$207,DC204),DC204," ")</f>
        <v xml:space="preserve"> </v>
      </c>
      <c r="CS204" s="126" t="str">
        <f>IF(COUNTIF(Emargement!$M$8:$M$207,DD204),DD204," ")</f>
        <v xml:space="preserve"> </v>
      </c>
      <c r="CT204" s="126" t="str">
        <f>IF(COUNTIF(Emargement!$M$8:$M$207,DE204),DE204," ")</f>
        <v xml:space="preserve"> </v>
      </c>
      <c r="CU204" s="126" t="str">
        <f>IF(COUNTIF(Emargement!$M$8:$M$207,DF204),DF204," ")</f>
        <v xml:space="preserve"> </v>
      </c>
      <c r="CV204" s="126" t="str">
        <f>IF(COUNTIF(Emargement!$M$8:$M$207,DG204),DG204," ")</f>
        <v xml:space="preserve"> </v>
      </c>
      <c r="CW204" s="126" t="str">
        <f>IF(COUNTIF(Emargement!$M$8:$M$207,DH204),DH204," ")</f>
        <v xml:space="preserve"> </v>
      </c>
      <c r="CY204" s="3">
        <v>171</v>
      </c>
      <c r="CZ204" s="3">
        <v>172</v>
      </c>
      <c r="DA204" s="3">
        <v>173</v>
      </c>
      <c r="DB204" s="3">
        <v>174</v>
      </c>
      <c r="DC204" s="3">
        <v>175</v>
      </c>
      <c r="DD204" s="3">
        <v>176</v>
      </c>
      <c r="DE204" s="3">
        <v>177</v>
      </c>
      <c r="DF204" s="3">
        <v>178</v>
      </c>
      <c r="DG204" s="3">
        <v>179</v>
      </c>
      <c r="DH204" s="3">
        <v>180</v>
      </c>
      <c r="DJ204" s="226" t="s">
        <v>121</v>
      </c>
      <c r="DK204" s="137" t="s">
        <v>132</v>
      </c>
      <c r="DM204" s="145"/>
      <c r="DN204" s="146"/>
      <c r="DO204" s="145"/>
      <c r="DP204" s="146"/>
      <c r="DQ204" s="145"/>
      <c r="DR204" s="58"/>
      <c r="DS204" s="58"/>
      <c r="DT204" s="145"/>
      <c r="DU204" s="3">
        <v>2</v>
      </c>
      <c r="DX204" s="79"/>
      <c r="DY204" s="82"/>
      <c r="DZ204" s="80"/>
      <c r="EA204" s="82"/>
      <c r="EB204" s="81"/>
      <c r="EC204" s="81"/>
      <c r="ED204" s="83"/>
      <c r="EE204" s="80"/>
      <c r="EG204" s="84"/>
      <c r="EH204" s="3">
        <v>3</v>
      </c>
      <c r="EJ204" s="3" t="e">
        <f t="shared" si="258"/>
        <v>#N/A</v>
      </c>
      <c r="EK204" s="3">
        <f t="shared" si="271"/>
        <v>0</v>
      </c>
      <c r="EL204" s="84" t="str">
        <f t="shared" si="272"/>
        <v/>
      </c>
      <c r="EM204" s="89" t="e">
        <f t="shared" si="259"/>
        <v>#N/A</v>
      </c>
      <c r="EN204" s="3">
        <f t="shared" si="273"/>
        <v>0</v>
      </c>
      <c r="EO204" s="84" t="str">
        <f t="shared" si="274"/>
        <v/>
      </c>
      <c r="EP204" s="89" t="e">
        <f t="shared" si="260"/>
        <v>#N/A</v>
      </c>
      <c r="EQ204" s="3">
        <f t="shared" si="275"/>
        <v>0</v>
      </c>
      <c r="ER204" s="84" t="str">
        <f t="shared" si="276"/>
        <v/>
      </c>
    </row>
    <row r="205" spans="1:148" ht="15.75" x14ac:dyDescent="0.25">
      <c r="A205" s="1">
        <f t="shared" si="243"/>
        <v>198</v>
      </c>
      <c r="B205" s="1">
        <v>198</v>
      </c>
      <c r="C205" s="31">
        <v>198</v>
      </c>
      <c r="D205" s="151"/>
      <c r="E205" s="152">
        <f t="shared" si="277"/>
        <v>1</v>
      </c>
      <c r="F205" s="153">
        <f t="shared" si="278"/>
        <v>57</v>
      </c>
      <c r="G205" s="154">
        <f t="shared" si="279"/>
        <v>5</v>
      </c>
      <c r="I205" s="3">
        <f t="shared" si="261"/>
        <v>0</v>
      </c>
      <c r="J205" s="3">
        <f t="shared" si="262"/>
        <v>0</v>
      </c>
      <c r="K205" s="3">
        <f t="shared" si="244"/>
        <v>0</v>
      </c>
      <c r="N205" s="144" t="str">
        <f t="shared" si="245"/>
        <v/>
      </c>
      <c r="O205" s="143"/>
      <c r="P205" s="98" t="str">
        <f t="shared" si="246"/>
        <v/>
      </c>
      <c r="Q205" s="3">
        <f t="shared" si="247"/>
        <v>7025</v>
      </c>
      <c r="R205" s="3">
        <f>Q205-TPS</f>
        <v>7025</v>
      </c>
      <c r="S205" s="96" t="str">
        <f t="shared" si="255"/>
        <v/>
      </c>
      <c r="T205" s="97" t="str">
        <f t="shared" si="256"/>
        <v/>
      </c>
      <c r="U205" s="98" t="str">
        <f t="shared" si="257"/>
        <v/>
      </c>
      <c r="W205" s="89" t="str">
        <f t="shared" si="248"/>
        <v xml:space="preserve"> </v>
      </c>
      <c r="X205" s="3" t="str">
        <f t="shared" si="249"/>
        <v xml:space="preserve"> </v>
      </c>
      <c r="Y205" s="3" t="str">
        <f t="shared" si="250"/>
        <v xml:space="preserve"> </v>
      </c>
      <c r="Z205" s="3" t="str">
        <f t="shared" si="251"/>
        <v xml:space="preserve"> </v>
      </c>
      <c r="AA205" s="3" t="str">
        <f t="shared" si="252"/>
        <v>m.t</v>
      </c>
      <c r="AB205" s="3" t="str">
        <f t="shared" si="253"/>
        <v xml:space="preserve"> </v>
      </c>
      <c r="AC205" s="90" t="str">
        <f t="shared" si="254"/>
        <v xml:space="preserve"> </v>
      </c>
      <c r="AM205" s="89" t="str">
        <f t="shared" si="263"/>
        <v/>
      </c>
      <c r="AN205" s="89" t="str">
        <f t="shared" si="264"/>
        <v/>
      </c>
      <c r="AO205" s="3" t="str">
        <f t="shared" si="265"/>
        <v/>
      </c>
      <c r="AP205" s="3" t="str">
        <f t="shared" si="266"/>
        <v/>
      </c>
      <c r="AQ205" s="1" t="str">
        <f t="shared" si="267"/>
        <v/>
      </c>
      <c r="AR205" s="1" t="str">
        <f t="shared" si="268"/>
        <v/>
      </c>
      <c r="AS205" s="7" t="str">
        <f t="shared" si="269"/>
        <v/>
      </c>
      <c r="AT205" s="91">
        <f t="shared" si="270"/>
        <v>37.409252669039148</v>
      </c>
      <c r="AV205" s="160" t="str">
        <f t="shared" si="241"/>
        <v xml:space="preserve"> </v>
      </c>
      <c r="AW205" s="138" t="str">
        <f t="shared" si="233"/>
        <v xml:space="preserve"> </v>
      </c>
      <c r="AX205" s="138" t="str">
        <f t="shared" si="234"/>
        <v xml:space="preserve"> </v>
      </c>
      <c r="AY205" s="138" t="str">
        <f t="shared" si="235"/>
        <v xml:space="preserve"> </v>
      </c>
      <c r="AZ205" s="138" t="str">
        <f t="shared" si="236"/>
        <v xml:space="preserve"> </v>
      </c>
      <c r="BA205" s="138" t="str">
        <f t="shared" si="237"/>
        <v xml:space="preserve"> </v>
      </c>
      <c r="BB205" s="138" t="str">
        <f t="shared" si="238"/>
        <v xml:space="preserve"> </v>
      </c>
      <c r="BC205" s="138" t="str">
        <f t="shared" si="239"/>
        <v xml:space="preserve"> </v>
      </c>
      <c r="BD205" s="138" t="str">
        <f t="shared" si="242"/>
        <v xml:space="preserve"> </v>
      </c>
      <c r="BE205" s="161" t="str">
        <f t="shared" si="240"/>
        <v xml:space="preserve"> </v>
      </c>
      <c r="BF205" s="129"/>
      <c r="BG205" s="123" t="s">
        <v>120</v>
      </c>
      <c r="BH205" s="124" t="s">
        <v>120</v>
      </c>
      <c r="BI205" s="124" t="s">
        <v>120</v>
      </c>
      <c r="BJ205" s="124" t="s">
        <v>120</v>
      </c>
      <c r="BK205" s="124" t="s">
        <v>120</v>
      </c>
      <c r="BL205" s="124" t="s">
        <v>120</v>
      </c>
      <c r="BM205" s="124" t="s">
        <v>120</v>
      </c>
      <c r="BN205" s="124" t="s">
        <v>120</v>
      </c>
      <c r="BO205" s="124" t="s">
        <v>120</v>
      </c>
      <c r="BP205" s="124" t="s">
        <v>120</v>
      </c>
      <c r="BQ205" s="125"/>
      <c r="BR205" s="124" t="s">
        <v>122</v>
      </c>
      <c r="BS205" s="124" t="s">
        <v>122</v>
      </c>
      <c r="BT205" s="124" t="s">
        <v>122</v>
      </c>
      <c r="BU205" s="124" t="s">
        <v>122</v>
      </c>
      <c r="BV205" s="124" t="s">
        <v>122</v>
      </c>
      <c r="BW205" s="124" t="s">
        <v>122</v>
      </c>
      <c r="BX205" s="124" t="s">
        <v>122</v>
      </c>
      <c r="BY205" s="124" t="s">
        <v>122</v>
      </c>
      <c r="BZ205" s="124" t="s">
        <v>122</v>
      </c>
      <c r="CA205" s="124" t="s">
        <v>122</v>
      </c>
      <c r="CC205" s="124" t="s">
        <v>121</v>
      </c>
      <c r="CD205" s="124" t="s">
        <v>121</v>
      </c>
      <c r="CE205" s="124" t="s">
        <v>121</v>
      </c>
      <c r="CF205" s="124" t="s">
        <v>121</v>
      </c>
      <c r="CG205" s="124" t="s">
        <v>121</v>
      </c>
      <c r="CH205" s="124" t="s">
        <v>121</v>
      </c>
      <c r="CI205" s="124" t="s">
        <v>121</v>
      </c>
      <c r="CJ205" s="124" t="s">
        <v>121</v>
      </c>
      <c r="CK205" s="124" t="s">
        <v>121</v>
      </c>
      <c r="CL205" s="124" t="s">
        <v>121</v>
      </c>
      <c r="CN205" s="126" t="str">
        <f>IF(COUNTIF(Emargement!$M$8:$M$207,CY205),CY205," ")</f>
        <v xml:space="preserve"> </v>
      </c>
      <c r="CO205" s="126" t="str">
        <f>IF(COUNTIF(Emargement!$M$8:$M$207,CZ205),CZ205," ")</f>
        <v xml:space="preserve"> </v>
      </c>
      <c r="CP205" s="126" t="str">
        <f>IF(COUNTIF(Emargement!$M$8:$M$207,DA205),DA205," ")</f>
        <v xml:space="preserve"> </v>
      </c>
      <c r="CQ205" s="126" t="str">
        <f>IF(COUNTIF(Emargement!$M$8:$M$207,DB205),DB205," ")</f>
        <v xml:space="preserve"> </v>
      </c>
      <c r="CR205" s="126" t="str">
        <f>IF(COUNTIF(Emargement!$M$8:$M$207,DC205),DC205," ")</f>
        <v xml:space="preserve"> </v>
      </c>
      <c r="CS205" s="126" t="str">
        <f>IF(COUNTIF(Emargement!$M$8:$M$207,DD205),DD205," ")</f>
        <v xml:space="preserve"> </v>
      </c>
      <c r="CT205" s="126" t="str">
        <f>IF(COUNTIF(Emargement!$M$8:$M$207,DE205),DE205," ")</f>
        <v xml:space="preserve"> </v>
      </c>
      <c r="CU205" s="126" t="str">
        <f>IF(COUNTIF(Emargement!$M$8:$M$207,DF205),DF205," ")</f>
        <v xml:space="preserve"> </v>
      </c>
      <c r="CV205" s="126" t="str">
        <f>IF(COUNTIF(Emargement!$M$8:$M$207,DG205),DG205," ")</f>
        <v xml:space="preserve"> </v>
      </c>
      <c r="CW205" s="126" t="str">
        <f>IF(COUNTIF(Emargement!$M$8:$M$207,DH205),DH205," ")</f>
        <v xml:space="preserve"> </v>
      </c>
      <c r="CY205" s="3">
        <v>181</v>
      </c>
      <c r="CZ205" s="3">
        <v>182</v>
      </c>
      <c r="DA205" s="3">
        <v>183</v>
      </c>
      <c r="DB205" s="3">
        <v>184</v>
      </c>
      <c r="DC205" s="3">
        <v>185</v>
      </c>
      <c r="DD205" s="3">
        <v>186</v>
      </c>
      <c r="DE205" s="3">
        <v>187</v>
      </c>
      <c r="DF205" s="3">
        <v>188</v>
      </c>
      <c r="DG205" s="3">
        <v>189</v>
      </c>
      <c r="DH205" s="3">
        <v>190</v>
      </c>
      <c r="DJ205" s="227"/>
      <c r="DK205" s="137" t="s">
        <v>134</v>
      </c>
      <c r="DM205" s="145"/>
      <c r="DN205" s="146"/>
      <c r="DO205" s="145"/>
      <c r="DP205" s="146"/>
      <c r="DQ205" s="145"/>
      <c r="DR205" s="58"/>
      <c r="DS205" s="58"/>
      <c r="DT205" s="145"/>
      <c r="DU205" s="3">
        <v>2</v>
      </c>
      <c r="DX205" s="79"/>
      <c r="DY205" s="82"/>
      <c r="DZ205" s="80"/>
      <c r="EA205" s="82"/>
      <c r="EB205" s="81"/>
      <c r="EC205" s="81"/>
      <c r="ED205" s="83"/>
      <c r="EE205" s="80"/>
      <c r="EG205" s="84"/>
      <c r="EH205" s="3">
        <v>3</v>
      </c>
      <c r="EJ205" s="3" t="e">
        <f t="shared" si="258"/>
        <v>#N/A</v>
      </c>
      <c r="EK205" s="3">
        <f t="shared" si="271"/>
        <v>0</v>
      </c>
      <c r="EL205" s="84" t="str">
        <f t="shared" si="272"/>
        <v/>
      </c>
      <c r="EM205" s="89" t="e">
        <f t="shared" si="259"/>
        <v>#N/A</v>
      </c>
      <c r="EN205" s="3">
        <f t="shared" si="273"/>
        <v>0</v>
      </c>
      <c r="EO205" s="84" t="str">
        <f t="shared" si="274"/>
        <v/>
      </c>
      <c r="EP205" s="89" t="e">
        <f t="shared" si="260"/>
        <v>#N/A</v>
      </c>
      <c r="EQ205" s="3">
        <f t="shared" si="275"/>
        <v>0</v>
      </c>
      <c r="ER205" s="84" t="str">
        <f t="shared" si="276"/>
        <v/>
      </c>
    </row>
    <row r="206" spans="1:148" x14ac:dyDescent="0.25">
      <c r="A206" s="1">
        <f t="shared" si="243"/>
        <v>199</v>
      </c>
      <c r="B206" s="1">
        <v>199</v>
      </c>
      <c r="C206" s="31">
        <v>199</v>
      </c>
      <c r="D206" s="151"/>
      <c r="E206" s="152">
        <f t="shared" si="277"/>
        <v>1</v>
      </c>
      <c r="F206" s="153">
        <f t="shared" si="278"/>
        <v>57</v>
      </c>
      <c r="G206" s="154">
        <f t="shared" si="279"/>
        <v>5</v>
      </c>
      <c r="I206" s="3">
        <f t="shared" si="261"/>
        <v>0</v>
      </c>
      <c r="J206" s="3">
        <f t="shared" si="262"/>
        <v>0</v>
      </c>
      <c r="K206" s="3">
        <f t="shared" si="244"/>
        <v>0</v>
      </c>
      <c r="N206" s="144" t="str">
        <f t="shared" si="245"/>
        <v/>
      </c>
      <c r="O206" s="143"/>
      <c r="P206" s="98" t="str">
        <f t="shared" si="246"/>
        <v/>
      </c>
      <c r="Q206" s="3">
        <f t="shared" si="247"/>
        <v>7025</v>
      </c>
      <c r="R206" s="3">
        <f>Q206-TPS</f>
        <v>7025</v>
      </c>
      <c r="S206" s="96" t="str">
        <f t="shared" si="255"/>
        <v/>
      </c>
      <c r="T206" s="97" t="str">
        <f t="shared" si="256"/>
        <v/>
      </c>
      <c r="U206" s="98" t="str">
        <f t="shared" si="257"/>
        <v/>
      </c>
      <c r="W206" s="89" t="str">
        <f t="shared" si="248"/>
        <v xml:space="preserve"> </v>
      </c>
      <c r="X206" s="3" t="str">
        <f t="shared" si="249"/>
        <v xml:space="preserve"> </v>
      </c>
      <c r="Y206" s="3" t="str">
        <f t="shared" si="250"/>
        <v xml:space="preserve"> </v>
      </c>
      <c r="Z206" s="3" t="str">
        <f t="shared" si="251"/>
        <v xml:space="preserve"> </v>
      </c>
      <c r="AA206" s="3" t="str">
        <f t="shared" si="252"/>
        <v>m.t</v>
      </c>
      <c r="AB206" s="3" t="str">
        <f t="shared" si="253"/>
        <v xml:space="preserve"> </v>
      </c>
      <c r="AC206" s="90" t="str">
        <f t="shared" si="254"/>
        <v xml:space="preserve"> </v>
      </c>
      <c r="AM206" s="89" t="str">
        <f t="shared" si="263"/>
        <v/>
      </c>
      <c r="AN206" s="89" t="str">
        <f t="shared" si="264"/>
        <v/>
      </c>
      <c r="AO206" s="3" t="str">
        <f t="shared" si="265"/>
        <v/>
      </c>
      <c r="AP206" s="3" t="str">
        <f t="shared" si="266"/>
        <v/>
      </c>
      <c r="AQ206" s="1" t="str">
        <f t="shared" si="267"/>
        <v/>
      </c>
      <c r="AR206" s="1" t="str">
        <f t="shared" si="268"/>
        <v/>
      </c>
      <c r="AS206" s="7" t="str">
        <f t="shared" si="269"/>
        <v/>
      </c>
      <c r="AT206" s="91">
        <f t="shared" si="270"/>
        <v>37.409252669039148</v>
      </c>
      <c r="AV206" s="162" t="str">
        <f t="shared" si="241"/>
        <v xml:space="preserve"> </v>
      </c>
      <c r="AW206" s="163" t="str">
        <f t="shared" si="233"/>
        <v xml:space="preserve"> </v>
      </c>
      <c r="AX206" s="163" t="str">
        <f t="shared" si="234"/>
        <v xml:space="preserve"> </v>
      </c>
      <c r="AY206" s="163" t="str">
        <f t="shared" si="235"/>
        <v xml:space="preserve"> </v>
      </c>
      <c r="AZ206" s="163" t="str">
        <f t="shared" si="236"/>
        <v xml:space="preserve"> </v>
      </c>
      <c r="BA206" s="163" t="str">
        <f t="shared" si="237"/>
        <v xml:space="preserve"> </v>
      </c>
      <c r="BB206" s="163" t="str">
        <f t="shared" si="238"/>
        <v xml:space="preserve"> </v>
      </c>
      <c r="BC206" s="163" t="str">
        <f t="shared" si="239"/>
        <v xml:space="preserve"> </v>
      </c>
      <c r="BD206" s="163" t="str">
        <f t="shared" si="242"/>
        <v xml:space="preserve"> </v>
      </c>
      <c r="BE206" s="164" t="str">
        <f t="shared" si="240"/>
        <v xml:space="preserve"> </v>
      </c>
      <c r="BG206" s="123" t="s">
        <v>120</v>
      </c>
      <c r="BH206" s="124" t="s">
        <v>120</v>
      </c>
      <c r="BI206" s="124" t="s">
        <v>120</v>
      </c>
      <c r="BJ206" s="124" t="s">
        <v>120</v>
      </c>
      <c r="BK206" s="124" t="s">
        <v>120</v>
      </c>
      <c r="BL206" s="124" t="s">
        <v>120</v>
      </c>
      <c r="BM206" s="124" t="s">
        <v>120</v>
      </c>
      <c r="BN206" s="124" t="s">
        <v>120</v>
      </c>
      <c r="BO206" s="124" t="s">
        <v>120</v>
      </c>
      <c r="BP206" s="124" t="s">
        <v>120</v>
      </c>
      <c r="BQ206" s="125"/>
      <c r="BR206" s="124" t="s">
        <v>122</v>
      </c>
      <c r="BS206" s="124" t="s">
        <v>122</v>
      </c>
      <c r="BT206" s="124" t="s">
        <v>122</v>
      </c>
      <c r="BU206" s="124" t="s">
        <v>122</v>
      </c>
      <c r="BV206" s="124" t="s">
        <v>122</v>
      </c>
      <c r="BW206" s="124" t="s">
        <v>122</v>
      </c>
      <c r="BX206" s="124" t="s">
        <v>122</v>
      </c>
      <c r="BY206" s="124" t="s">
        <v>122</v>
      </c>
      <c r="BZ206" s="124" t="s">
        <v>122</v>
      </c>
      <c r="CA206" s="124" t="s">
        <v>122</v>
      </c>
      <c r="CC206" s="124" t="s">
        <v>121</v>
      </c>
      <c r="CD206" s="124" t="s">
        <v>121</v>
      </c>
      <c r="CE206" s="124" t="s">
        <v>121</v>
      </c>
      <c r="CF206" s="124" t="s">
        <v>121</v>
      </c>
      <c r="CG206" s="124" t="s">
        <v>121</v>
      </c>
      <c r="CH206" s="124" t="s">
        <v>121</v>
      </c>
      <c r="CI206" s="124" t="s">
        <v>121</v>
      </c>
      <c r="CJ206" s="124" t="s">
        <v>121</v>
      </c>
      <c r="CK206" s="124" t="s">
        <v>121</v>
      </c>
      <c r="CL206" s="124" t="s">
        <v>121</v>
      </c>
      <c r="CN206" s="126" t="str">
        <f>IF(COUNTIF(Emargement!$M$8:$M$207,CY206),CY206," ")</f>
        <v xml:space="preserve"> </v>
      </c>
      <c r="CO206" s="126" t="str">
        <f>IF(COUNTIF(Emargement!$M$8:$M$207,CZ206),CZ206," ")</f>
        <v xml:space="preserve"> </v>
      </c>
      <c r="CP206" s="126" t="str">
        <f>IF(COUNTIF(Emargement!$M$8:$M$207,DA206),DA206," ")</f>
        <v xml:space="preserve"> </v>
      </c>
      <c r="CQ206" s="126" t="str">
        <f>IF(COUNTIF(Emargement!$M$8:$M$207,DB206),DB206," ")</f>
        <v xml:space="preserve"> </v>
      </c>
      <c r="CR206" s="126" t="str">
        <f>IF(COUNTIF(Emargement!$M$8:$M$207,DC206),DC206," ")</f>
        <v xml:space="preserve"> </v>
      </c>
      <c r="CS206" s="126" t="str">
        <f>IF(COUNTIF(Emargement!$M$8:$M$207,DD206),DD206," ")</f>
        <v xml:space="preserve"> </v>
      </c>
      <c r="CT206" s="126" t="str">
        <f>IF(COUNTIF(Emargement!$M$8:$M$207,DE206),DE206," ")</f>
        <v xml:space="preserve"> </v>
      </c>
      <c r="CU206" s="126" t="str">
        <f>IF(COUNTIF(Emargement!$M$8:$M$207,DF206),DF206," ")</f>
        <v xml:space="preserve"> </v>
      </c>
      <c r="CV206" s="126" t="str">
        <f>IF(COUNTIF(Emargement!$M$8:$M$207,DG206),DG206," ")</f>
        <v xml:space="preserve"> </v>
      </c>
      <c r="CW206" s="126" t="str">
        <f>IF(COUNTIF(Emargement!$M$8:$M$207,DH206),DH206," ")</f>
        <v xml:space="preserve"> </v>
      </c>
      <c r="CY206" s="3">
        <v>191</v>
      </c>
      <c r="CZ206" s="3">
        <v>192</v>
      </c>
      <c r="DA206" s="3">
        <v>193</v>
      </c>
      <c r="DB206" s="3">
        <v>194</v>
      </c>
      <c r="DC206" s="3">
        <v>195</v>
      </c>
      <c r="DD206" s="3">
        <v>196</v>
      </c>
      <c r="DE206" s="3">
        <v>197</v>
      </c>
      <c r="DF206" s="3">
        <v>198</v>
      </c>
      <c r="DG206" s="3">
        <v>199</v>
      </c>
      <c r="DH206" s="3">
        <v>200</v>
      </c>
      <c r="DM206" s="145"/>
      <c r="DN206" s="146"/>
      <c r="DO206" s="145"/>
      <c r="DP206" s="146"/>
      <c r="DQ206" s="145"/>
      <c r="DR206" s="58"/>
      <c r="DS206" s="58"/>
      <c r="DT206" s="145"/>
      <c r="DU206" s="3">
        <v>2</v>
      </c>
      <c r="DX206" s="79"/>
      <c r="DY206" s="82"/>
      <c r="DZ206" s="80"/>
      <c r="EA206" s="82"/>
      <c r="EB206" s="81"/>
      <c r="EC206" s="81"/>
      <c r="ED206" s="83"/>
      <c r="EE206" s="80"/>
      <c r="EG206" s="84"/>
      <c r="EH206" s="3">
        <v>3</v>
      </c>
      <c r="EJ206" s="3" t="e">
        <f t="shared" si="258"/>
        <v>#N/A</v>
      </c>
      <c r="EK206" s="3">
        <f t="shared" si="271"/>
        <v>0</v>
      </c>
      <c r="EL206" s="84" t="str">
        <f t="shared" si="272"/>
        <v/>
      </c>
      <c r="EM206" s="89" t="e">
        <f t="shared" si="259"/>
        <v>#N/A</v>
      </c>
      <c r="EN206" s="3">
        <f t="shared" si="273"/>
        <v>0</v>
      </c>
      <c r="EO206" s="84" t="str">
        <f t="shared" si="274"/>
        <v/>
      </c>
      <c r="EP206" s="89" t="e">
        <f t="shared" si="260"/>
        <v>#N/A</v>
      </c>
      <c r="EQ206" s="3">
        <f t="shared" si="275"/>
        <v>0</v>
      </c>
      <c r="ER206" s="84" t="str">
        <f t="shared" si="276"/>
        <v/>
      </c>
    </row>
    <row r="207" spans="1:148" x14ac:dyDescent="0.25">
      <c r="A207" s="210">
        <f t="shared" si="243"/>
        <v>200</v>
      </c>
      <c r="B207" s="210">
        <v>200</v>
      </c>
      <c r="C207" s="31">
        <v>200</v>
      </c>
      <c r="D207" s="151"/>
      <c r="E207" s="152">
        <f t="shared" si="277"/>
        <v>1</v>
      </c>
      <c r="F207" s="153">
        <f t="shared" si="278"/>
        <v>57</v>
      </c>
      <c r="G207" s="154">
        <f t="shared" si="279"/>
        <v>5</v>
      </c>
      <c r="H207" s="211"/>
      <c r="I207" s="211">
        <f t="shared" si="261"/>
        <v>0</v>
      </c>
      <c r="J207" s="211">
        <f t="shared" si="262"/>
        <v>0</v>
      </c>
      <c r="K207" s="211">
        <f t="shared" si="244"/>
        <v>0</v>
      </c>
      <c r="L207" s="211"/>
      <c r="M207" s="211"/>
      <c r="N207" s="212" t="str">
        <f t="shared" si="245"/>
        <v/>
      </c>
      <c r="O207" s="213"/>
      <c r="P207" s="214" t="str">
        <f t="shared" si="246"/>
        <v/>
      </c>
      <c r="Q207" s="211">
        <f t="shared" si="247"/>
        <v>7025</v>
      </c>
      <c r="R207" s="211">
        <f>Q207-TPS</f>
        <v>7025</v>
      </c>
      <c r="S207" s="215" t="str">
        <f t="shared" si="255"/>
        <v/>
      </c>
      <c r="T207" s="216" t="str">
        <f t="shared" si="256"/>
        <v/>
      </c>
      <c r="U207" s="214" t="str">
        <f t="shared" si="257"/>
        <v/>
      </c>
      <c r="V207" s="217"/>
      <c r="W207" s="218" t="str">
        <f t="shared" si="248"/>
        <v xml:space="preserve"> </v>
      </c>
      <c r="X207" s="211" t="str">
        <f t="shared" si="249"/>
        <v xml:space="preserve"> </v>
      </c>
      <c r="Y207" s="211" t="str">
        <f t="shared" si="250"/>
        <v xml:space="preserve"> </v>
      </c>
      <c r="Z207" s="211" t="str">
        <f t="shared" si="251"/>
        <v xml:space="preserve"> </v>
      </c>
      <c r="AA207" s="211" t="str">
        <f t="shared" si="252"/>
        <v>m.t</v>
      </c>
      <c r="AB207" s="211" t="str">
        <f t="shared" si="253"/>
        <v xml:space="preserve"> </v>
      </c>
      <c r="AC207" s="219" t="str">
        <f t="shared" si="254"/>
        <v xml:space="preserve"> </v>
      </c>
      <c r="AD207" s="211"/>
      <c r="AE207" s="211"/>
      <c r="AF207" s="211"/>
      <c r="AG207" s="211"/>
      <c r="AH207" s="211"/>
      <c r="AI207" s="211"/>
      <c r="AJ207" s="211"/>
      <c r="AK207" s="211"/>
      <c r="AL207" s="211"/>
      <c r="AM207" s="218" t="str">
        <f t="shared" si="263"/>
        <v/>
      </c>
      <c r="AN207" s="218" t="str">
        <f t="shared" si="264"/>
        <v/>
      </c>
      <c r="AO207" s="211" t="str">
        <f t="shared" si="265"/>
        <v/>
      </c>
      <c r="AP207" s="211" t="str">
        <f t="shared" si="266"/>
        <v/>
      </c>
      <c r="AQ207" s="210" t="str">
        <f t="shared" si="267"/>
        <v/>
      </c>
      <c r="AR207" s="210" t="str">
        <f t="shared" si="268"/>
        <v/>
      </c>
      <c r="AS207" s="220" t="str">
        <f t="shared" si="269"/>
        <v/>
      </c>
      <c r="AT207" s="221">
        <f t="shared" si="270"/>
        <v>37.409252669039148</v>
      </c>
      <c r="DM207" s="145"/>
      <c r="DN207" s="146"/>
      <c r="DO207" s="145"/>
      <c r="DP207" s="146"/>
      <c r="DQ207" s="145"/>
      <c r="DR207" s="58"/>
      <c r="DS207" s="58"/>
      <c r="DT207" s="145"/>
      <c r="DU207" s="3">
        <v>2</v>
      </c>
      <c r="DX207" s="79"/>
      <c r="DY207" s="82"/>
      <c r="DZ207" s="80"/>
      <c r="EA207" s="82"/>
      <c r="EB207" s="81"/>
      <c r="EC207" s="81"/>
      <c r="ED207" s="83"/>
      <c r="EE207" s="80"/>
      <c r="EG207" s="84"/>
      <c r="EH207" s="3">
        <v>3</v>
      </c>
      <c r="EJ207" s="3" t="e">
        <f t="shared" si="258"/>
        <v>#N/A</v>
      </c>
      <c r="EK207" s="3">
        <f t="shared" si="271"/>
        <v>0</v>
      </c>
      <c r="EL207" s="84" t="str">
        <f t="shared" si="272"/>
        <v/>
      </c>
      <c r="EM207" s="89" t="e">
        <f t="shared" si="259"/>
        <v>#N/A</v>
      </c>
      <c r="EN207" s="3">
        <f t="shared" si="273"/>
        <v>0</v>
      </c>
      <c r="EO207" s="84" t="str">
        <f t="shared" si="274"/>
        <v/>
      </c>
      <c r="EP207" s="89" t="e">
        <f t="shared" si="260"/>
        <v>#N/A</v>
      </c>
      <c r="EQ207" s="3">
        <f t="shared" si="275"/>
        <v>0</v>
      </c>
      <c r="ER207" s="84" t="str">
        <f t="shared" si="276"/>
        <v/>
      </c>
    </row>
  </sheetData>
  <mergeCells count="14">
    <mergeCell ref="C2:G2"/>
    <mergeCell ref="AV29:DK29"/>
    <mergeCell ref="AN6:AT6"/>
    <mergeCell ref="P4:Z4"/>
    <mergeCell ref="N6:N7"/>
    <mergeCell ref="P6:P7"/>
    <mergeCell ref="W6:AC6"/>
    <mergeCell ref="S6:U7"/>
    <mergeCell ref="DM5:DM7"/>
    <mergeCell ref="DO5:DO7"/>
    <mergeCell ref="DM2:DT2"/>
    <mergeCell ref="DM4:DT4"/>
    <mergeCell ref="DQ5:DQ7"/>
    <mergeCell ref="DT5:DT7"/>
  </mergeCells>
  <phoneticPr fontId="0" type="noConversion"/>
  <conditionalFormatting sqref="AV8:BE27 AV38:BE57 AV67:BE86 AV97:BE116 AV127:BE146 AV157:BE176 AV187:BE206">
    <cfRule type="cellIs" dxfId="2" priority="1" stopIfTrue="1" operator="equal">
      <formula>CY8</formula>
    </cfRule>
    <cfRule type="cellIs" dxfId="1" priority="2" stopIfTrue="1" operator="equal">
      <formula>BG8</formula>
    </cfRule>
    <cfRule type="cellIs" dxfId="0" priority="3" stopIfTrue="1" operator="equal">
      <formula>BR8</formula>
    </cfRule>
  </conditionalFormatting>
  <pageMargins left="0.78740157499999996" right="0.78740157499999996" top="0.984251969" bottom="0.984251969" header="0.4921259845" footer="0.4921259845"/>
  <pageSetup paperSize="9" orientation="portrait"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I36"/>
  <sheetViews>
    <sheetView topLeftCell="A12" zoomScaleNormal="100" workbookViewId="0">
      <selection activeCell="K28" sqref="K28"/>
    </sheetView>
  </sheetViews>
  <sheetFormatPr baseColWidth="10" defaultRowHeight="12.75" x14ac:dyDescent="0.2"/>
  <cols>
    <col min="1" max="1" width="6.5" style="58" customWidth="1"/>
    <col min="2" max="2" width="14.33203125" style="58" customWidth="1"/>
    <col min="3" max="3" width="8.5" style="58" customWidth="1"/>
    <col min="4" max="4" width="12" style="58"/>
    <col min="5" max="5" width="9.33203125" style="58" customWidth="1"/>
    <col min="6" max="8" width="12" style="58"/>
    <col min="9" max="9" width="6.5" style="58" customWidth="1"/>
    <col min="10" max="16384" width="12" style="58"/>
  </cols>
  <sheetData>
    <row r="1" spans="1:9" ht="33.75" customHeight="1" x14ac:dyDescent="0.2">
      <c r="A1" s="349" t="s">
        <v>88</v>
      </c>
      <c r="B1" s="349"/>
      <c r="C1" s="349"/>
      <c r="D1" s="349"/>
      <c r="E1" s="349"/>
      <c r="F1" s="349"/>
      <c r="G1" s="349"/>
      <c r="H1" s="349"/>
      <c r="I1" s="349"/>
    </row>
    <row r="2" spans="1:9" ht="32.25" customHeight="1" x14ac:dyDescent="0.3">
      <c r="A2"/>
      <c r="B2" s="350" t="s">
        <v>36</v>
      </c>
      <c r="C2" s="350"/>
      <c r="D2" s="350"/>
      <c r="E2" s="350"/>
      <c r="F2" s="350"/>
      <c r="G2" s="350"/>
      <c r="H2" s="350"/>
      <c r="I2"/>
    </row>
    <row r="3" spans="1:9" ht="26.25" customHeight="1" x14ac:dyDescent="0.2">
      <c r="A3"/>
      <c r="B3"/>
      <c r="C3"/>
      <c r="D3"/>
      <c r="E3"/>
      <c r="F3"/>
      <c r="G3"/>
      <c r="H3"/>
      <c r="I3"/>
    </row>
    <row r="4" spans="1:9" ht="18.75" x14ac:dyDescent="0.3">
      <c r="A4" s="351" t="s">
        <v>89</v>
      </c>
      <c r="B4" s="351"/>
      <c r="C4" s="351"/>
      <c r="D4" s="351"/>
      <c r="E4" s="351"/>
      <c r="F4" s="351"/>
      <c r="G4" s="351"/>
      <c r="H4" s="351"/>
      <c r="I4" s="351"/>
    </row>
    <row r="5" spans="1:9" x14ac:dyDescent="0.2">
      <c r="A5"/>
      <c r="B5"/>
      <c r="C5"/>
      <c r="D5"/>
      <c r="E5"/>
      <c r="F5"/>
      <c r="G5"/>
      <c r="H5"/>
      <c r="I5"/>
    </row>
    <row r="6" spans="1:9" ht="54.95" customHeight="1" x14ac:dyDescent="0.2">
      <c r="A6" s="352" t="s">
        <v>37</v>
      </c>
      <c r="B6" s="352"/>
      <c r="C6" s="352"/>
      <c r="D6" s="352"/>
      <c r="E6" s="352"/>
      <c r="F6" s="352"/>
      <c r="G6" s="352"/>
      <c r="H6" s="352"/>
      <c r="I6" s="352"/>
    </row>
    <row r="7" spans="1:9" ht="11.25" customHeight="1" x14ac:dyDescent="0.2"/>
    <row r="8" spans="1:9" s="59" customFormat="1" ht="19.149999999999999" customHeight="1" x14ac:dyDescent="0.2">
      <c r="A8" s="353" t="s">
        <v>90</v>
      </c>
      <c r="B8" s="353"/>
      <c r="C8" s="354"/>
      <c r="D8" s="37" t="s">
        <v>39</v>
      </c>
      <c r="F8" s="37" t="s">
        <v>40</v>
      </c>
      <c r="G8" s="336" t="s">
        <v>38</v>
      </c>
      <c r="H8" s="337"/>
      <c r="I8" s="337"/>
    </row>
    <row r="9" spans="1:9" ht="12.75" customHeight="1" x14ac:dyDescent="0.2">
      <c r="A9"/>
      <c r="B9"/>
      <c r="C9"/>
    </row>
    <row r="10" spans="1:9" ht="19.149999999999999" customHeight="1" x14ac:dyDescent="0.2">
      <c r="A10"/>
      <c r="B10" s="345" t="s">
        <v>41</v>
      </c>
      <c r="C10" s="345"/>
      <c r="D10" s="348">
        <f>IF(Emargement!G2&gt;0,Emargement!G2,"")</f>
        <v>45886</v>
      </c>
      <c r="E10" s="348"/>
      <c r="F10" s="348"/>
      <c r="G10" s="348"/>
      <c r="H10" s="348"/>
    </row>
    <row r="11" spans="1:9" ht="19.149999999999999" customHeight="1" x14ac:dyDescent="0.2">
      <c r="A11"/>
      <c r="B11" s="345" t="s">
        <v>42</v>
      </c>
      <c r="C11" s="345"/>
      <c r="D11" s="355" t="s">
        <v>162</v>
      </c>
      <c r="E11" s="355"/>
      <c r="F11" s="355"/>
      <c r="G11" s="355"/>
      <c r="H11" s="355"/>
    </row>
    <row r="12" spans="1:9" ht="19.149999999999999" customHeight="1" x14ac:dyDescent="0.2">
      <c r="A12"/>
      <c r="B12" s="345" t="s">
        <v>47</v>
      </c>
      <c r="C12" s="345"/>
      <c r="D12" s="355" t="str">
        <f>IF(Emargement!G1&gt;0,Emargement!G1,"")</f>
        <v>16ème PRIX AUVET ET LA CHAPELOTTE</v>
      </c>
      <c r="E12" s="355"/>
      <c r="F12" s="355"/>
      <c r="G12" s="355"/>
      <c r="H12" s="355"/>
    </row>
    <row r="13" spans="1:9" ht="19.149999999999999" customHeight="1" x14ac:dyDescent="0.2">
      <c r="A13"/>
      <c r="B13" s="345" t="s">
        <v>50</v>
      </c>
      <c r="C13" s="345"/>
      <c r="D13" s="330" t="s">
        <v>166</v>
      </c>
      <c r="E13" s="330"/>
      <c r="F13" s="330"/>
      <c r="G13" s="330"/>
      <c r="H13" s="330"/>
    </row>
    <row r="14" spans="1:9" ht="19.149999999999999" customHeight="1" x14ac:dyDescent="0.2">
      <c r="A14"/>
      <c r="B14" s="345" t="s">
        <v>48</v>
      </c>
      <c r="C14" s="345"/>
      <c r="D14" s="355" t="s">
        <v>164</v>
      </c>
      <c r="E14" s="355"/>
      <c r="F14" s="355"/>
      <c r="G14" s="355"/>
      <c r="H14" s="355"/>
    </row>
    <row r="15" spans="1:9" ht="19.149999999999999" customHeight="1" x14ac:dyDescent="0.2">
      <c r="A15"/>
      <c r="B15" s="345" t="s">
        <v>49</v>
      </c>
      <c r="C15" s="345"/>
      <c r="D15" s="355" t="s">
        <v>167</v>
      </c>
      <c r="E15" s="355"/>
      <c r="F15" s="355"/>
      <c r="G15" s="355"/>
      <c r="H15" s="355"/>
    </row>
    <row r="16" spans="1:9" ht="19.149999999999999" customHeight="1" x14ac:dyDescent="0.2">
      <c r="A16"/>
      <c r="B16"/>
      <c r="C16"/>
    </row>
    <row r="17" spans="1:9" s="32" customFormat="1" ht="22.7" customHeight="1" x14ac:dyDescent="0.2">
      <c r="A17" s="327" t="s">
        <v>87</v>
      </c>
      <c r="B17" s="328"/>
      <c r="C17" s="328"/>
      <c r="D17" s="328"/>
      <c r="E17" s="328"/>
      <c r="F17" s="328"/>
      <c r="G17" s="328"/>
      <c r="H17" s="328"/>
      <c r="I17" s="329"/>
    </row>
    <row r="18" spans="1:9" s="59" customFormat="1" ht="13.7" customHeight="1" x14ac:dyDescent="0.2">
      <c r="A18" s="60"/>
      <c r="B18" s="61"/>
      <c r="C18" s="333" t="s">
        <v>34</v>
      </c>
      <c r="D18" s="334"/>
      <c r="E18" s="335"/>
      <c r="F18" s="333" t="s">
        <v>4</v>
      </c>
      <c r="G18" s="335"/>
      <c r="H18" s="333" t="s">
        <v>35</v>
      </c>
      <c r="I18" s="335"/>
    </row>
    <row r="19" spans="1:9" s="59" customFormat="1" ht="13.7" hidden="1" customHeight="1" x14ac:dyDescent="0.2">
      <c r="A19" s="60"/>
      <c r="B19" s="61"/>
      <c r="C19" s="130"/>
      <c r="D19" s="132"/>
      <c r="E19" s="131"/>
      <c r="F19" s="130"/>
      <c r="G19" s="131"/>
      <c r="H19" s="132" t="s">
        <v>63</v>
      </c>
      <c r="I19" s="131"/>
    </row>
    <row r="20" spans="1:9" s="59" customFormat="1" ht="13.7" hidden="1" customHeight="1" x14ac:dyDescent="0.2">
      <c r="A20" s="60"/>
      <c r="B20" s="61"/>
      <c r="C20" s="130"/>
      <c r="D20" s="132"/>
      <c r="E20" s="131"/>
      <c r="F20" s="130"/>
      <c r="G20" s="131"/>
      <c r="H20" s="132" t="s">
        <v>64</v>
      </c>
      <c r="I20" s="131"/>
    </row>
    <row r="21" spans="1:9" s="59" customFormat="1" ht="13.7" hidden="1" customHeight="1" x14ac:dyDescent="0.2">
      <c r="A21" s="60"/>
      <c r="B21" s="61"/>
      <c r="C21" s="130"/>
      <c r="D21" s="132"/>
      <c r="E21" s="131"/>
      <c r="F21" s="130"/>
      <c r="G21" s="131"/>
      <c r="H21" s="132" t="s">
        <v>142</v>
      </c>
      <c r="I21" s="131"/>
    </row>
    <row r="22" spans="1:9" s="59" customFormat="1" ht="19.149999999999999" customHeight="1" x14ac:dyDescent="0.2">
      <c r="A22" s="361" t="s">
        <v>30</v>
      </c>
      <c r="B22" s="362"/>
      <c r="C22" s="363" t="s">
        <v>234</v>
      </c>
      <c r="D22" s="364"/>
      <c r="E22" s="365"/>
      <c r="F22" s="366" t="s">
        <v>235</v>
      </c>
      <c r="G22" s="367"/>
      <c r="H22" s="356" t="s">
        <v>64</v>
      </c>
      <c r="I22" s="357"/>
    </row>
    <row r="23" spans="1:9" s="59" customFormat="1" ht="19.149999999999999" customHeight="1" x14ac:dyDescent="0.2">
      <c r="A23" s="346" t="s">
        <v>31</v>
      </c>
      <c r="B23" s="347"/>
      <c r="C23" s="339" t="s">
        <v>236</v>
      </c>
      <c r="D23" s="337"/>
      <c r="E23" s="338"/>
      <c r="F23" s="325" t="s">
        <v>237</v>
      </c>
      <c r="G23" s="326"/>
      <c r="H23" s="358" t="s">
        <v>63</v>
      </c>
      <c r="I23" s="359"/>
    </row>
    <row r="24" spans="1:9" s="59" customFormat="1" ht="19.149999999999999" customHeight="1" x14ac:dyDescent="0.2">
      <c r="A24" s="346" t="s">
        <v>31</v>
      </c>
      <c r="B24" s="347"/>
      <c r="C24" s="336"/>
      <c r="D24" s="337"/>
      <c r="E24" s="338"/>
      <c r="F24" s="325"/>
      <c r="G24" s="326"/>
      <c r="H24" s="360"/>
      <c r="I24" s="359"/>
    </row>
    <row r="25" spans="1:9" s="59" customFormat="1" ht="19.149999999999999" customHeight="1" x14ac:dyDescent="0.2">
      <c r="A25" s="346" t="s">
        <v>31</v>
      </c>
      <c r="B25" s="347"/>
      <c r="C25" s="336"/>
      <c r="D25" s="337"/>
      <c r="E25" s="338"/>
      <c r="F25" s="325"/>
      <c r="G25" s="326"/>
      <c r="H25" s="360"/>
      <c r="I25" s="359"/>
    </row>
    <row r="26" spans="1:9" s="59" customFormat="1" ht="19.149999999999999" customHeight="1" x14ac:dyDescent="0.2">
      <c r="A26" s="346" t="s">
        <v>32</v>
      </c>
      <c r="B26" s="347"/>
      <c r="C26" s="339" t="s">
        <v>238</v>
      </c>
      <c r="D26" s="337"/>
      <c r="E26" s="338"/>
      <c r="F26" s="325" t="s">
        <v>164</v>
      </c>
      <c r="G26" s="326"/>
      <c r="H26" s="358" t="s">
        <v>64</v>
      </c>
      <c r="I26" s="359"/>
    </row>
    <row r="27" spans="1:9" s="59" customFormat="1" ht="19.149999999999999" customHeight="1" x14ac:dyDescent="0.2">
      <c r="A27" s="331" t="s">
        <v>33</v>
      </c>
      <c r="B27" s="332"/>
      <c r="C27" s="340"/>
      <c r="D27" s="341"/>
      <c r="E27" s="342"/>
      <c r="F27" s="343"/>
      <c r="G27" s="344"/>
      <c r="H27" s="323"/>
      <c r="I27" s="324"/>
    </row>
    <row r="28" spans="1:9" ht="22.7" customHeight="1" x14ac:dyDescent="0.2"/>
    <row r="29" spans="1:9" x14ac:dyDescent="0.2">
      <c r="A29" s="62" t="s">
        <v>157</v>
      </c>
      <c r="B29"/>
      <c r="C29"/>
      <c r="D29"/>
      <c r="E29"/>
      <c r="F29"/>
      <c r="G29"/>
      <c r="H29"/>
      <c r="I29"/>
    </row>
    <row r="30" spans="1:9" x14ac:dyDescent="0.2">
      <c r="A30"/>
      <c r="B30"/>
      <c r="C30"/>
      <c r="D30"/>
      <c r="E30"/>
      <c r="F30"/>
      <c r="G30"/>
      <c r="H30"/>
      <c r="I30"/>
    </row>
    <row r="31" spans="1:9" x14ac:dyDescent="0.2">
      <c r="A31" s="63" t="s">
        <v>46</v>
      </c>
      <c r="B31" s="64"/>
      <c r="C31" s="65"/>
      <c r="D31" s="64" t="s">
        <v>43</v>
      </c>
      <c r="E31" s="66"/>
      <c r="F31" s="66"/>
      <c r="G31" s="63" t="s">
        <v>45</v>
      </c>
      <c r="H31" s="64"/>
      <c r="I31" s="65"/>
    </row>
    <row r="32" spans="1:9" x14ac:dyDescent="0.2">
      <c r="A32" s="67"/>
      <c r="B32"/>
      <c r="C32" s="68"/>
      <c r="D32"/>
      <c r="E32"/>
      <c r="F32"/>
      <c r="G32" s="67"/>
      <c r="H32"/>
      <c r="I32" s="68"/>
    </row>
    <row r="33" spans="1:9" x14ac:dyDescent="0.2">
      <c r="A33" s="67"/>
      <c r="B33"/>
      <c r="C33" s="68"/>
      <c r="D33" s="69"/>
      <c r="E33" s="69"/>
      <c r="F33" s="69"/>
      <c r="G33" s="67"/>
      <c r="H33"/>
      <c r="I33" s="68"/>
    </row>
    <row r="34" spans="1:9" x14ac:dyDescent="0.2">
      <c r="A34" s="67"/>
      <c r="B34"/>
      <c r="C34" s="68"/>
      <c r="D34" s="70" t="s">
        <v>44</v>
      </c>
      <c r="E34"/>
      <c r="F34"/>
      <c r="G34" s="67"/>
      <c r="H34"/>
      <c r="I34" s="68"/>
    </row>
    <row r="35" spans="1:9" x14ac:dyDescent="0.2">
      <c r="A35" s="67"/>
      <c r="B35"/>
      <c r="C35" s="68"/>
      <c r="D35"/>
      <c r="E35"/>
      <c r="F35"/>
      <c r="G35" s="67"/>
      <c r="H35"/>
      <c r="I35" s="68"/>
    </row>
    <row r="36" spans="1:9" x14ac:dyDescent="0.2">
      <c r="A36" s="71"/>
      <c r="B36" s="69"/>
      <c r="C36" s="72"/>
      <c r="D36" s="69"/>
      <c r="E36" s="69"/>
      <c r="F36" s="69"/>
      <c r="G36" s="71"/>
      <c r="H36" s="69"/>
      <c r="I36" s="72"/>
    </row>
  </sheetData>
  <sheetProtection sheet="1" objects="1" scenarios="1"/>
  <mergeCells count="46">
    <mergeCell ref="F18:G18"/>
    <mergeCell ref="A22:B22"/>
    <mergeCell ref="C22:E22"/>
    <mergeCell ref="C23:E23"/>
    <mergeCell ref="F22:G22"/>
    <mergeCell ref="F23:G23"/>
    <mergeCell ref="B11:C11"/>
    <mergeCell ref="D11:H11"/>
    <mergeCell ref="D12:H12"/>
    <mergeCell ref="B12:C12"/>
    <mergeCell ref="F26:G26"/>
    <mergeCell ref="F24:G24"/>
    <mergeCell ref="H22:I22"/>
    <mergeCell ref="H23:I23"/>
    <mergeCell ref="H24:I24"/>
    <mergeCell ref="H25:I25"/>
    <mergeCell ref="H26:I26"/>
    <mergeCell ref="A26:B26"/>
    <mergeCell ref="D14:H14"/>
    <mergeCell ref="D15:H15"/>
    <mergeCell ref="B13:C13"/>
    <mergeCell ref="B14:C14"/>
    <mergeCell ref="D10:H10"/>
    <mergeCell ref="A1:I1"/>
    <mergeCell ref="B2:H2"/>
    <mergeCell ref="A4:I4"/>
    <mergeCell ref="A6:I6"/>
    <mergeCell ref="A8:C8"/>
    <mergeCell ref="G8:I8"/>
    <mergeCell ref="B10:C10"/>
    <mergeCell ref="H27:I27"/>
    <mergeCell ref="F25:G25"/>
    <mergeCell ref="A17:I17"/>
    <mergeCell ref="D13:H13"/>
    <mergeCell ref="A27:B27"/>
    <mergeCell ref="C18:E18"/>
    <mergeCell ref="C24:E24"/>
    <mergeCell ref="C25:E25"/>
    <mergeCell ref="C26:E26"/>
    <mergeCell ref="C27:E27"/>
    <mergeCell ref="F27:G27"/>
    <mergeCell ref="B15:C15"/>
    <mergeCell ref="A23:B23"/>
    <mergeCell ref="H18:I18"/>
    <mergeCell ref="A24:B24"/>
    <mergeCell ref="A25:B25"/>
  </mergeCells>
  <phoneticPr fontId="0" type="noConversion"/>
  <printOptions horizontalCentered="1"/>
  <pageMargins left="0.39370078740157483" right="0.39370078740157483" top="0.59055118110236227" bottom="0.59055118110236227" header="0.51181102362204722" footer="0.51181102362204722"/>
  <pageSetup paperSize="9" scale="114" orientation="portrait"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R49"/>
  <sheetViews>
    <sheetView zoomScaleNormal="100" workbookViewId="0">
      <selection activeCell="M17" sqref="M17"/>
    </sheetView>
  </sheetViews>
  <sheetFormatPr baseColWidth="10" defaultRowHeight="12.75" x14ac:dyDescent="0.2"/>
  <cols>
    <col min="1" max="1" width="4.1640625" style="44" customWidth="1"/>
    <col min="2" max="2" width="2.1640625" customWidth="1"/>
    <col min="3" max="3" width="2" customWidth="1"/>
    <col min="6" max="6" width="13.33203125" customWidth="1"/>
    <col min="7" max="7" width="12.83203125" customWidth="1"/>
  </cols>
  <sheetData>
    <row r="1" spans="1:10" ht="24.75" customHeight="1" x14ac:dyDescent="0.2">
      <c r="A1" s="368" t="s">
        <v>81</v>
      </c>
      <c r="B1" s="369"/>
      <c r="C1" s="369"/>
      <c r="D1" s="369"/>
      <c r="E1" s="369"/>
      <c r="F1" s="369"/>
      <c r="G1" s="369"/>
      <c r="H1" s="369"/>
      <c r="I1" s="369"/>
      <c r="J1" s="370"/>
    </row>
    <row r="2" spans="1:10" s="132" customFormat="1" ht="16.5" customHeight="1" x14ac:dyDescent="0.2">
      <c r="A2" s="379" t="s">
        <v>19</v>
      </c>
      <c r="B2" s="371" t="s">
        <v>57</v>
      </c>
      <c r="C2" s="372"/>
      <c r="D2" s="373"/>
      <c r="E2" s="377" t="s">
        <v>58</v>
      </c>
      <c r="F2" s="377" t="s">
        <v>17</v>
      </c>
      <c r="G2" s="377" t="s">
        <v>55</v>
      </c>
      <c r="H2" s="371" t="s">
        <v>56</v>
      </c>
      <c r="I2" s="372"/>
      <c r="J2" s="373"/>
    </row>
    <row r="3" spans="1:10" s="132" customFormat="1" ht="15.75" customHeight="1" x14ac:dyDescent="0.2">
      <c r="A3" s="380"/>
      <c r="B3" s="374"/>
      <c r="C3" s="375"/>
      <c r="D3" s="376"/>
      <c r="E3" s="378"/>
      <c r="F3" s="378"/>
      <c r="G3" s="378"/>
      <c r="H3" s="374"/>
      <c r="I3" s="375"/>
      <c r="J3" s="376"/>
    </row>
    <row r="4" spans="1:10" s="165" customFormat="1" ht="36" customHeight="1" x14ac:dyDescent="0.2">
      <c r="A4" s="187"/>
      <c r="B4" s="400" t="str">
        <f t="shared" ref="B4:B9" si="0">IF(A4="","",INDEX(Bd,A4,2))</f>
        <v/>
      </c>
      <c r="C4" s="401"/>
      <c r="D4" s="402"/>
      <c r="E4" s="188" t="str">
        <f t="shared" ref="E4:E9" si="1">IF(A4="","",INDEX(Bd,A4,3))</f>
        <v/>
      </c>
      <c r="F4" s="189" t="str">
        <f t="shared" ref="F4:F9" si="2">IF(A4="","",INDEX(Bd,A4,6))</f>
        <v/>
      </c>
      <c r="G4" s="202"/>
      <c r="H4" s="403"/>
      <c r="I4" s="403"/>
      <c r="J4" s="404"/>
    </row>
    <row r="5" spans="1:10" s="165" customFormat="1" ht="36" customHeight="1" x14ac:dyDescent="0.2">
      <c r="A5" s="102"/>
      <c r="B5" s="392" t="str">
        <f t="shared" si="0"/>
        <v/>
      </c>
      <c r="C5" s="393"/>
      <c r="D5" s="394"/>
      <c r="E5" s="183" t="str">
        <f t="shared" si="1"/>
        <v/>
      </c>
      <c r="F5" s="184" t="str">
        <f t="shared" si="2"/>
        <v/>
      </c>
      <c r="G5" s="100"/>
      <c r="H5" s="384"/>
      <c r="I5" s="384"/>
      <c r="J5" s="385"/>
    </row>
    <row r="6" spans="1:10" s="165" customFormat="1" ht="36" customHeight="1" x14ac:dyDescent="0.2">
      <c r="A6" s="102"/>
      <c r="B6" s="392" t="str">
        <f t="shared" si="0"/>
        <v/>
      </c>
      <c r="C6" s="393"/>
      <c r="D6" s="394"/>
      <c r="E6" s="183" t="str">
        <f t="shared" si="1"/>
        <v/>
      </c>
      <c r="F6" s="184" t="str">
        <f t="shared" si="2"/>
        <v/>
      </c>
      <c r="G6" s="100"/>
      <c r="H6" s="384"/>
      <c r="I6" s="384"/>
      <c r="J6" s="385"/>
    </row>
    <row r="7" spans="1:10" s="165" customFormat="1" ht="36" customHeight="1" x14ac:dyDescent="0.2">
      <c r="A7" s="102"/>
      <c r="B7" s="392" t="str">
        <f t="shared" si="0"/>
        <v/>
      </c>
      <c r="C7" s="393"/>
      <c r="D7" s="394"/>
      <c r="E7" s="183" t="str">
        <f t="shared" si="1"/>
        <v/>
      </c>
      <c r="F7" s="184" t="str">
        <f t="shared" si="2"/>
        <v/>
      </c>
      <c r="G7" s="100"/>
      <c r="H7" s="384"/>
      <c r="I7" s="384"/>
      <c r="J7" s="385"/>
    </row>
    <row r="8" spans="1:10" s="165" customFormat="1" ht="36" customHeight="1" x14ac:dyDescent="0.2">
      <c r="A8" s="102"/>
      <c r="B8" s="392" t="str">
        <f t="shared" si="0"/>
        <v/>
      </c>
      <c r="C8" s="393"/>
      <c r="D8" s="394"/>
      <c r="E8" s="183" t="str">
        <f t="shared" si="1"/>
        <v/>
      </c>
      <c r="F8" s="184" t="str">
        <f t="shared" si="2"/>
        <v/>
      </c>
      <c r="G8" s="100"/>
      <c r="H8" s="384"/>
      <c r="I8" s="384"/>
      <c r="J8" s="385"/>
    </row>
    <row r="9" spans="1:10" s="165" customFormat="1" ht="36" customHeight="1" x14ac:dyDescent="0.2">
      <c r="A9" s="103"/>
      <c r="B9" s="395" t="str">
        <f t="shared" si="0"/>
        <v/>
      </c>
      <c r="C9" s="396"/>
      <c r="D9" s="397"/>
      <c r="E9" s="185" t="str">
        <f t="shared" si="1"/>
        <v/>
      </c>
      <c r="F9" s="186" t="str">
        <f t="shared" si="2"/>
        <v/>
      </c>
      <c r="G9" s="101"/>
      <c r="H9" s="386"/>
      <c r="I9" s="386"/>
      <c r="J9" s="387"/>
    </row>
    <row r="10" spans="1:10" ht="6.75" customHeight="1" x14ac:dyDescent="0.2">
      <c r="D10" s="166"/>
      <c r="E10" s="167"/>
    </row>
    <row r="11" spans="1:10" x14ac:dyDescent="0.2">
      <c r="A11" s="168" t="s">
        <v>82</v>
      </c>
      <c r="B11" s="168"/>
      <c r="C11" s="168"/>
      <c r="D11" s="168"/>
      <c r="E11" s="168"/>
      <c r="F11" s="168"/>
      <c r="G11" s="168"/>
      <c r="H11" s="168"/>
      <c r="I11" s="168"/>
      <c r="J11" s="168"/>
    </row>
    <row r="12" spans="1:10" x14ac:dyDescent="0.2">
      <c r="A12" s="398" t="s">
        <v>59</v>
      </c>
      <c r="B12" s="398"/>
      <c r="C12" s="398"/>
      <c r="D12" s="398"/>
      <c r="E12" s="398"/>
      <c r="F12" s="398"/>
      <c r="G12" s="398"/>
      <c r="H12" s="398"/>
      <c r="I12" s="99"/>
      <c r="J12" s="168"/>
    </row>
    <row r="13" spans="1:10" ht="6" customHeight="1" x14ac:dyDescent="0.2">
      <c r="D13" s="166"/>
      <c r="E13" s="169"/>
    </row>
    <row r="14" spans="1:10" s="171" customFormat="1" x14ac:dyDescent="0.2">
      <c r="A14" s="170"/>
      <c r="D14" s="172" t="s">
        <v>60</v>
      </c>
      <c r="E14" s="399" t="str">
        <f>IF('Page de garde'!D13&gt;0, 'Page de garde'!D13,"")</f>
        <v>AUVET</v>
      </c>
      <c r="F14" s="399"/>
      <c r="G14" s="399"/>
      <c r="H14" s="172" t="s">
        <v>62</v>
      </c>
      <c r="I14" s="383">
        <f>IF(Emargement!G2&gt;0,Emargement!G2,"")</f>
        <v>45886</v>
      </c>
      <c r="J14" s="383"/>
    </row>
    <row r="15" spans="1:10" s="171" customFormat="1" ht="3.75" customHeight="1" x14ac:dyDescent="0.2">
      <c r="A15" s="170"/>
      <c r="D15" s="172"/>
      <c r="E15" s="173"/>
      <c r="F15" s="173"/>
      <c r="G15" s="173"/>
      <c r="H15" s="172"/>
      <c r="I15" s="174"/>
      <c r="J15" s="174"/>
    </row>
    <row r="16" spans="1:10" s="70" customFormat="1" ht="11.25" x14ac:dyDescent="0.2">
      <c r="A16" s="175" t="s">
        <v>61</v>
      </c>
      <c r="B16" s="176"/>
      <c r="C16" s="176"/>
      <c r="D16" s="176"/>
      <c r="E16" s="176"/>
      <c r="F16" s="175" t="s">
        <v>83</v>
      </c>
      <c r="G16" s="175"/>
      <c r="H16" s="177"/>
      <c r="J16" s="178" t="s">
        <v>84</v>
      </c>
    </row>
    <row r="17" spans="1:10" ht="24.75" customHeight="1" x14ac:dyDescent="0.2">
      <c r="D17" s="166"/>
      <c r="E17" s="169"/>
    </row>
    <row r="18" spans="1:10" ht="6.75" customHeight="1" x14ac:dyDescent="0.2"/>
    <row r="19" spans="1:10" x14ac:dyDescent="0.2">
      <c r="B19" s="44"/>
      <c r="C19" s="44"/>
      <c r="D19" s="388" t="s">
        <v>85</v>
      </c>
      <c r="E19" s="389"/>
      <c r="F19" s="389"/>
      <c r="G19" s="389"/>
      <c r="H19" s="389"/>
      <c r="I19" s="390"/>
      <c r="J19" s="44"/>
    </row>
    <row r="20" spans="1:10" ht="6.75" customHeight="1" x14ac:dyDescent="0.2"/>
    <row r="21" spans="1:10" s="166" customFormat="1" ht="24.75" customHeight="1" x14ac:dyDescent="0.2">
      <c r="A21" s="391" t="s">
        <v>51</v>
      </c>
      <c r="B21" s="391"/>
      <c r="C21" s="391"/>
      <c r="D21" s="391"/>
      <c r="E21" s="391"/>
      <c r="F21" s="391"/>
      <c r="G21" s="391"/>
      <c r="H21" s="391"/>
      <c r="I21" s="391"/>
      <c r="J21" s="391"/>
    </row>
    <row r="22" spans="1:10" s="166" customFormat="1" ht="7.5" customHeight="1" x14ac:dyDescent="0.2">
      <c r="A22" s="180"/>
    </row>
    <row r="23" spans="1:10" s="166" customFormat="1" ht="9.9499999999999993" customHeight="1" x14ac:dyDescent="0.2">
      <c r="A23" s="180"/>
      <c r="B23" s="203"/>
      <c r="D23" s="381" t="s">
        <v>86</v>
      </c>
      <c r="E23" s="382"/>
      <c r="F23" s="382"/>
      <c r="G23" s="382"/>
      <c r="H23" s="382"/>
      <c r="I23" s="382"/>
      <c r="J23" s="382"/>
    </row>
    <row r="24" spans="1:10" s="166" customFormat="1" ht="12" x14ac:dyDescent="0.2">
      <c r="A24" s="180"/>
      <c r="B24" s="204"/>
      <c r="D24" s="382"/>
      <c r="E24" s="382"/>
      <c r="F24" s="382"/>
      <c r="G24" s="382"/>
      <c r="H24" s="382"/>
      <c r="I24" s="382"/>
      <c r="J24" s="382"/>
    </row>
    <row r="25" spans="1:10" s="166" customFormat="1" ht="12" x14ac:dyDescent="0.2">
      <c r="A25" s="180"/>
      <c r="B25" s="204"/>
      <c r="D25" s="382"/>
      <c r="E25" s="382"/>
      <c r="F25" s="382"/>
      <c r="G25" s="382"/>
      <c r="H25" s="382"/>
      <c r="I25" s="382"/>
      <c r="J25" s="382"/>
    </row>
    <row r="26" spans="1:10" s="166" customFormat="1" ht="7.5" customHeight="1" x14ac:dyDescent="0.2">
      <c r="A26" s="180"/>
      <c r="B26" s="204"/>
    </row>
    <row r="27" spans="1:10" s="166" customFormat="1" ht="9.9499999999999993" customHeight="1" x14ac:dyDescent="0.2">
      <c r="A27" s="180"/>
      <c r="B27" s="203"/>
      <c r="D27" s="381" t="s">
        <v>77</v>
      </c>
      <c r="E27" s="382"/>
      <c r="F27" s="382"/>
      <c r="G27" s="382"/>
      <c r="H27" s="382"/>
      <c r="I27" s="382"/>
      <c r="J27" s="382"/>
    </row>
    <row r="28" spans="1:10" s="166" customFormat="1" ht="12" x14ac:dyDescent="0.2">
      <c r="A28" s="180"/>
      <c r="B28" s="204"/>
      <c r="D28" s="382"/>
      <c r="E28" s="382"/>
      <c r="F28" s="382"/>
      <c r="G28" s="382"/>
      <c r="H28" s="382"/>
      <c r="I28" s="382"/>
      <c r="J28" s="382"/>
    </row>
    <row r="29" spans="1:10" s="166" customFormat="1" ht="7.5" customHeight="1" x14ac:dyDescent="0.2">
      <c r="A29" s="180"/>
      <c r="B29" s="204"/>
    </row>
    <row r="30" spans="1:10" s="166" customFormat="1" ht="9.9499999999999993" customHeight="1" x14ac:dyDescent="0.2">
      <c r="A30" s="180"/>
      <c r="B30" s="203"/>
      <c r="D30" s="381" t="s">
        <v>54</v>
      </c>
      <c r="E30" s="382"/>
      <c r="F30" s="382"/>
      <c r="G30" s="382"/>
      <c r="H30" s="382"/>
      <c r="I30" s="382"/>
      <c r="J30" s="382"/>
    </row>
    <row r="31" spans="1:10" s="166" customFormat="1" ht="12" customHeight="1" x14ac:dyDescent="0.2">
      <c r="A31" s="180"/>
      <c r="B31" s="204"/>
      <c r="D31" s="382"/>
      <c r="E31" s="382"/>
      <c r="F31" s="382"/>
      <c r="G31" s="382"/>
      <c r="H31" s="382"/>
      <c r="I31" s="382"/>
      <c r="J31" s="382"/>
    </row>
    <row r="32" spans="1:10" s="166" customFormat="1" ht="12" customHeight="1" x14ac:dyDescent="0.2">
      <c r="A32" s="180"/>
      <c r="B32" s="204"/>
      <c r="D32" s="382"/>
      <c r="E32" s="382"/>
      <c r="F32" s="382"/>
      <c r="G32" s="382"/>
      <c r="H32" s="382"/>
      <c r="I32" s="382"/>
      <c r="J32" s="382"/>
    </row>
    <row r="33" spans="1:18" s="166" customFormat="1" ht="9" customHeight="1" x14ac:dyDescent="0.2">
      <c r="A33" s="180"/>
      <c r="B33" s="204"/>
      <c r="L33" s="381"/>
      <c r="M33" s="382"/>
      <c r="N33" s="382"/>
      <c r="O33" s="382"/>
      <c r="P33" s="382"/>
      <c r="Q33" s="382"/>
      <c r="R33" s="382"/>
    </row>
    <row r="34" spans="1:18" s="166" customFormat="1" ht="9.9499999999999993" customHeight="1" x14ac:dyDescent="0.2">
      <c r="A34" s="180"/>
      <c r="B34" s="203"/>
      <c r="D34" s="381" t="s">
        <v>78</v>
      </c>
      <c r="E34" s="382"/>
      <c r="F34" s="382"/>
      <c r="G34" s="382"/>
      <c r="H34" s="382"/>
      <c r="I34" s="382"/>
      <c r="J34" s="382"/>
      <c r="L34" s="382"/>
      <c r="M34" s="382"/>
      <c r="N34" s="382"/>
      <c r="O34" s="382"/>
      <c r="P34" s="382"/>
      <c r="Q34" s="382"/>
      <c r="R34" s="382"/>
    </row>
    <row r="35" spans="1:18" s="166" customFormat="1" ht="12" x14ac:dyDescent="0.2">
      <c r="A35" s="180"/>
      <c r="B35" s="204"/>
      <c r="D35" s="382"/>
      <c r="E35" s="382"/>
      <c r="F35" s="382"/>
      <c r="G35" s="382"/>
      <c r="H35" s="382"/>
      <c r="I35" s="382"/>
      <c r="J35" s="382"/>
      <c r="L35" s="382"/>
      <c r="M35" s="382"/>
      <c r="N35" s="382"/>
      <c r="O35" s="382"/>
      <c r="P35" s="382"/>
      <c r="Q35" s="382"/>
      <c r="R35" s="382"/>
    </row>
    <row r="36" spans="1:18" s="166" customFormat="1" ht="7.5" customHeight="1" x14ac:dyDescent="0.2">
      <c r="A36" s="180"/>
      <c r="B36" s="204"/>
      <c r="D36" s="179"/>
      <c r="E36" s="179"/>
      <c r="F36" s="179"/>
      <c r="G36" s="179"/>
      <c r="H36" s="179"/>
      <c r="I36" s="179"/>
      <c r="J36" s="179"/>
    </row>
    <row r="37" spans="1:18" s="166" customFormat="1" ht="9.9499999999999993" customHeight="1" x14ac:dyDescent="0.2">
      <c r="A37" s="180"/>
      <c r="B37" s="203"/>
      <c r="D37" s="381" t="s">
        <v>79</v>
      </c>
      <c r="E37" s="382"/>
      <c r="F37" s="382"/>
      <c r="G37" s="382"/>
      <c r="H37" s="382"/>
      <c r="I37" s="382"/>
      <c r="J37" s="382"/>
    </row>
    <row r="38" spans="1:18" s="166" customFormat="1" ht="12" x14ac:dyDescent="0.2">
      <c r="A38" s="180"/>
      <c r="B38" s="204"/>
      <c r="D38" s="382"/>
      <c r="E38" s="382"/>
      <c r="F38" s="382"/>
      <c r="G38" s="382"/>
      <c r="H38" s="382"/>
      <c r="I38" s="382"/>
      <c r="J38" s="382"/>
    </row>
    <row r="39" spans="1:18" s="166" customFormat="1" ht="7.5" customHeight="1" x14ac:dyDescent="0.2">
      <c r="A39" s="180"/>
      <c r="B39" s="204"/>
    </row>
    <row r="40" spans="1:18" s="166" customFormat="1" ht="9.9499999999999993" customHeight="1" x14ac:dyDescent="0.2">
      <c r="A40" s="180"/>
      <c r="B40" s="203"/>
      <c r="D40" s="381" t="s">
        <v>80</v>
      </c>
      <c r="E40" s="382"/>
      <c r="F40" s="382"/>
      <c r="G40" s="382"/>
      <c r="H40" s="382"/>
      <c r="I40" s="382"/>
      <c r="J40" s="382"/>
    </row>
    <row r="41" spans="1:18" s="166" customFormat="1" ht="12" x14ac:dyDescent="0.2">
      <c r="A41" s="180"/>
      <c r="B41" s="182"/>
      <c r="D41" s="382"/>
      <c r="E41" s="382"/>
      <c r="F41" s="382"/>
      <c r="G41" s="382"/>
      <c r="H41" s="382"/>
      <c r="I41" s="382"/>
      <c r="J41" s="382"/>
    </row>
    <row r="42" spans="1:18" s="166" customFormat="1" ht="12" x14ac:dyDescent="0.2">
      <c r="A42" s="180"/>
      <c r="B42" s="182"/>
      <c r="D42" s="382"/>
      <c r="E42" s="382"/>
      <c r="F42" s="382"/>
      <c r="G42" s="382"/>
      <c r="H42" s="382"/>
      <c r="I42" s="382"/>
      <c r="J42" s="382"/>
    </row>
    <row r="43" spans="1:18" s="166" customFormat="1" ht="10.5" customHeight="1" x14ac:dyDescent="0.2">
      <c r="A43" s="180"/>
      <c r="B43" s="182"/>
      <c r="D43" s="381"/>
      <c r="E43" s="382"/>
      <c r="F43" s="382"/>
      <c r="G43" s="382"/>
      <c r="H43" s="382"/>
      <c r="I43" s="382"/>
      <c r="J43" s="382"/>
    </row>
    <row r="44" spans="1:18" ht="8.25" customHeight="1" x14ac:dyDescent="0.2">
      <c r="A44" s="410" t="s">
        <v>52</v>
      </c>
      <c r="B44" s="411"/>
      <c r="C44" s="411"/>
      <c r="D44" s="411"/>
      <c r="E44" s="66"/>
      <c r="F44" s="66"/>
      <c r="G44" s="66"/>
      <c r="H44" s="66"/>
      <c r="I44" s="66"/>
      <c r="J44" s="65"/>
    </row>
    <row r="45" spans="1:18" x14ac:dyDescent="0.2">
      <c r="A45" s="407"/>
      <c r="B45" s="408"/>
      <c r="C45" s="408"/>
      <c r="D45" s="408"/>
      <c r="E45" s="408"/>
      <c r="F45" s="408"/>
      <c r="G45" s="408"/>
      <c r="H45" s="408"/>
      <c r="I45" s="408"/>
      <c r="J45" s="409"/>
    </row>
    <row r="46" spans="1:18" x14ac:dyDescent="0.2">
      <c r="A46" s="407"/>
      <c r="B46" s="408"/>
      <c r="C46" s="408"/>
      <c r="D46" s="408"/>
      <c r="E46" s="408"/>
      <c r="F46" s="408"/>
      <c r="G46" s="408"/>
      <c r="H46" s="408"/>
      <c r="I46" s="408"/>
      <c r="J46" s="409"/>
    </row>
    <row r="47" spans="1:18" x14ac:dyDescent="0.2">
      <c r="A47" s="407"/>
      <c r="B47" s="408"/>
      <c r="C47" s="408"/>
      <c r="D47" s="408"/>
      <c r="E47" s="408"/>
      <c r="F47" s="408"/>
      <c r="G47" s="408"/>
      <c r="H47" s="408"/>
      <c r="I47" s="408"/>
      <c r="J47" s="409"/>
    </row>
    <row r="48" spans="1:18" ht="10.5" customHeight="1" x14ac:dyDescent="0.2">
      <c r="A48" s="407"/>
      <c r="B48" s="408"/>
      <c r="C48" s="408"/>
      <c r="D48" s="408"/>
      <c r="E48" s="408"/>
      <c r="F48" s="408"/>
      <c r="G48" s="408"/>
      <c r="H48" s="408"/>
      <c r="I48" s="408"/>
      <c r="J48" s="409"/>
    </row>
    <row r="49" spans="1:10" ht="9.9499999999999993" customHeight="1" x14ac:dyDescent="0.2">
      <c r="A49" s="181"/>
      <c r="B49" s="69"/>
      <c r="C49" s="69"/>
      <c r="D49" s="69"/>
      <c r="E49" s="69"/>
      <c r="F49" s="69"/>
      <c r="G49" s="69"/>
      <c r="H49" s="69"/>
      <c r="I49" s="405" t="s">
        <v>53</v>
      </c>
      <c r="J49" s="406"/>
    </row>
  </sheetData>
  <sheetProtection sheet="1" objects="1" scenarios="1"/>
  <mergeCells count="35">
    <mergeCell ref="I49:J49"/>
    <mergeCell ref="A45:J48"/>
    <mergeCell ref="A44:D44"/>
    <mergeCell ref="D37:J38"/>
    <mergeCell ref="D43:J43"/>
    <mergeCell ref="D40:J42"/>
    <mergeCell ref="B4:D4"/>
    <mergeCell ref="B5:D5"/>
    <mergeCell ref="B6:D6"/>
    <mergeCell ref="H4:J4"/>
    <mergeCell ref="H5:J5"/>
    <mergeCell ref="H6:J6"/>
    <mergeCell ref="L33:R35"/>
    <mergeCell ref="I14:J14"/>
    <mergeCell ref="H7:J7"/>
    <mergeCell ref="H8:J8"/>
    <mergeCell ref="H9:J9"/>
    <mergeCell ref="D30:J32"/>
    <mergeCell ref="D34:J35"/>
    <mergeCell ref="D19:I19"/>
    <mergeCell ref="A21:J21"/>
    <mergeCell ref="B7:D7"/>
    <mergeCell ref="B8:D8"/>
    <mergeCell ref="B9:D9"/>
    <mergeCell ref="A12:H12"/>
    <mergeCell ref="E14:G14"/>
    <mergeCell ref="D23:J25"/>
    <mergeCell ref="D27:J28"/>
    <mergeCell ref="A1:J1"/>
    <mergeCell ref="B2:D3"/>
    <mergeCell ref="F2:F3"/>
    <mergeCell ref="G2:G3"/>
    <mergeCell ref="E2:E3"/>
    <mergeCell ref="H2:J3"/>
    <mergeCell ref="A2:A3"/>
  </mergeCells>
  <phoneticPr fontId="0" type="noConversion"/>
  <printOptions horizontalCentered="1"/>
  <pageMargins left="0.39370078740157483" right="0.39370078740157483" top="0.39370078740157483" bottom="0.59055118110236227" header="0.51181102362204722" footer="0.51181102362204722"/>
  <pageSetup paperSize="9" scale="107"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dimension ref="E5:E13"/>
  <sheetViews>
    <sheetView workbookViewId="0">
      <selection activeCell="F19" sqref="E19:F19"/>
    </sheetView>
  </sheetViews>
  <sheetFormatPr baseColWidth="10" defaultRowHeight="12.75" x14ac:dyDescent="0.2"/>
  <sheetData>
    <row r="5" spans="5:5" x14ac:dyDescent="0.2">
      <c r="E5" t="s">
        <v>151</v>
      </c>
    </row>
    <row r="9" spans="5:5" x14ac:dyDescent="0.2">
      <c r="E9" t="s">
        <v>152</v>
      </c>
    </row>
    <row r="13" spans="5:5" x14ac:dyDescent="0.2">
      <c r="E13" s="171" t="s">
        <v>158</v>
      </c>
    </row>
  </sheetData>
  <phoneticPr fontId="0" type="noConversion"/>
  <pageMargins left="0.78740157499999996" right="0.78740157499999996" top="0.984251969" bottom="0.984251969" header="0.4921259845" footer="0.4921259845"/>
  <pageSetup paperSize="9" orientation="portrait" horizontalDpi="4294967293"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0" r:id="rId4" name="Button 2">
              <controlPr defaultSize="0" print="0" autoFill="0" autoPict="0" macro="[0]!_RAZ1">
                <anchor moveWithCells="1" sizeWithCells="1">
                  <from>
                    <xdr:col>0</xdr:col>
                    <xdr:colOff>676275</xdr:colOff>
                    <xdr:row>4</xdr:row>
                    <xdr:rowOff>0</xdr:rowOff>
                  </from>
                  <to>
                    <xdr:col>3</xdr:col>
                    <xdr:colOff>676275</xdr:colOff>
                    <xdr:row>5</xdr:row>
                    <xdr:rowOff>19050</xdr:rowOff>
                  </to>
                </anchor>
              </controlPr>
            </control>
          </mc:Choice>
        </mc:AlternateContent>
        <mc:AlternateContent xmlns:mc="http://schemas.openxmlformats.org/markup-compatibility/2006">
          <mc:Choice Requires="x14">
            <control shapeId="7171" r:id="rId5" name="Button 3">
              <controlPr defaultSize="0" print="0" autoFill="0" autoPict="0" macro="[0]!_RAZ2">
                <anchor moveWithCells="1" sizeWithCells="1">
                  <from>
                    <xdr:col>1</xdr:col>
                    <xdr:colOff>9525</xdr:colOff>
                    <xdr:row>7</xdr:row>
                    <xdr:rowOff>133350</xdr:rowOff>
                  </from>
                  <to>
                    <xdr:col>3</xdr:col>
                    <xdr:colOff>666750</xdr:colOff>
                    <xdr:row>8</xdr:row>
                    <xdr:rowOff>152400</xdr:rowOff>
                  </to>
                </anchor>
              </controlPr>
            </control>
          </mc:Choice>
        </mc:AlternateContent>
        <mc:AlternateContent xmlns:mc="http://schemas.openxmlformats.org/markup-compatibility/2006">
          <mc:Choice Requires="x14">
            <control shapeId="7173" r:id="rId6" name="Button 5">
              <controlPr defaultSize="0" print="0" autoFill="0" autoPict="0" macro="[0]!Macro2">
                <anchor moveWithCells="1" sizeWithCells="1">
                  <from>
                    <xdr:col>1</xdr:col>
                    <xdr:colOff>9525</xdr:colOff>
                    <xdr:row>11</xdr:row>
                    <xdr:rowOff>133350</xdr:rowOff>
                  </from>
                  <to>
                    <xdr:col>3</xdr:col>
                    <xdr:colOff>666750</xdr:colOff>
                    <xdr:row>12</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14</vt:i4>
      </vt:variant>
    </vt:vector>
  </HeadingPairs>
  <TitlesOfParts>
    <vt:vector size="21" baseType="lpstr">
      <vt:lpstr>Notice</vt:lpstr>
      <vt:lpstr>Emargement</vt:lpstr>
      <vt:lpstr>Classement </vt:lpstr>
      <vt:lpstr>Feuille de Saisie</vt:lpstr>
      <vt:lpstr>Page de garde</vt:lpstr>
      <vt:lpstr>Page finale</vt:lpstr>
      <vt:lpstr>Remise à zéro</vt:lpstr>
      <vt:lpstr>Aban</vt:lpstr>
      <vt:lpstr>abandon</vt:lpstr>
      <vt:lpstr>Bd</vt:lpstr>
      <vt:lpstr>KIL</vt:lpstr>
      <vt:lpstr>Ndoss</vt:lpstr>
      <vt:lpstr>Npartant</vt:lpstr>
      <vt:lpstr>protec</vt:lpstr>
      <vt:lpstr>Tour1</vt:lpstr>
      <vt:lpstr>Tour2</vt:lpstr>
      <vt:lpstr>TPS</vt:lpstr>
      <vt:lpstr>'Classement '!Zone_d_impression</vt:lpstr>
      <vt:lpstr>Emargement!Zone_d_impression</vt:lpstr>
      <vt:lpstr>Notice!Zone_d_impression</vt:lpstr>
      <vt:lpstr>'Page finale'!Zone_d_impression</vt:lpstr>
    </vt:vector>
  </TitlesOfParts>
  <Company>cdc70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cdc70</dc:creator>
  <cp:lastModifiedBy>CR-CYCLISME</cp:lastModifiedBy>
  <cp:lastPrinted>2025-08-18T09:43:10Z</cp:lastPrinted>
  <dcterms:created xsi:type="dcterms:W3CDTF">2000-05-23T14:42:48Z</dcterms:created>
  <dcterms:modified xsi:type="dcterms:W3CDTF">2025-08-18T09:43:26Z</dcterms:modified>
</cp:coreProperties>
</file>